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0E8A2B-EF4A-4EC3-8D71-EA6F9706C037}" xr6:coauthVersionLast="47" xr6:coauthVersionMax="47" xr10:uidLastSave="{00000000-0000-0000-0000-000000000000}"/>
  <bookViews>
    <workbookView xWindow="-120" yWindow="-120" windowWidth="38640" windowHeight="15720" firstSheet="9" activeTab="9"/>
  </bookViews>
  <sheets>
    <sheet name="105653" sheetId="13" state="hidden" r:id="rId1"/>
    <sheet name="Detail - 105653" sheetId="12" state="hidden" r:id="rId2"/>
    <sheet name="HC - 105653" sheetId="11" state="hidden" r:id="rId3"/>
    <sheet name="105654" sheetId="10" state="hidden" r:id="rId4"/>
    <sheet name="Detail - 105654" sheetId="9" state="hidden" r:id="rId5"/>
    <sheet name="HC - 105654" sheetId="8" state="hidden" r:id="rId6"/>
    <sheet name="105655" sheetId="7" state="hidden" r:id="rId7"/>
    <sheet name="Detail - 105655" sheetId="6" state="hidden" r:id="rId8"/>
    <sheet name="HC - 105655" sheetId="5" state="hidden" r:id="rId9"/>
    <sheet name="105656" sheetId="4" r:id="rId10"/>
    <sheet name="Detail - 105656" sheetId="1" r:id="rId11"/>
    <sheet name="HC - 105656" sheetId="2" r:id="rId12"/>
    <sheet name="105657" sheetId="26" state="hidden" r:id="rId13"/>
    <sheet name="Detail - 105657" sheetId="25" state="hidden" r:id="rId14"/>
    <sheet name="HC - 105657" sheetId="24" state="hidden" r:id="rId15"/>
    <sheet name="105658" sheetId="23" state="hidden" r:id="rId16"/>
    <sheet name="Detail - 105658" sheetId="22" state="hidden" r:id="rId17"/>
    <sheet name="HC - 105658" sheetId="21" state="hidden" r:id="rId18"/>
    <sheet name="105659" sheetId="20" state="hidden" r:id="rId19"/>
    <sheet name="Detail - 105659" sheetId="19" state="hidden" r:id="rId20"/>
    <sheet name="HC - 105659" sheetId="18" state="hidden" r:id="rId21"/>
    <sheet name="105660" sheetId="17" state="hidden" r:id="rId22"/>
    <sheet name="Detail - 105660" sheetId="16" state="hidden" r:id="rId23"/>
    <sheet name="HC - 105660" sheetId="15" state="hidden" r:id="rId24"/>
    <sheet name="107061" sheetId="29" state="hidden" r:id="rId25"/>
    <sheet name="Detail - 107061" sheetId="28" state="hidden" r:id="rId26"/>
    <sheet name="HC -107061" sheetId="27" state="hidden" r:id="rId27"/>
    <sheet name="Consolidated" sheetId="14" state="hidden" r:id="rId28"/>
    <sheet name="Sheet3" sheetId="3" state="hidden" r:id="rId29"/>
  </sheets>
  <definedNames>
    <definedName name="_xlnm.Print_Titles" localSheetId="1">'Detail - 105653'!$1:$6</definedName>
    <definedName name="_xlnm.Print_Titles" localSheetId="4">'Detail - 105654'!$1:$6</definedName>
    <definedName name="_xlnm.Print_Titles" localSheetId="7">'Detail - 105655'!$1:$6</definedName>
    <definedName name="_xlnm.Print_Titles" localSheetId="10">'Detail - 105656'!$1:$6</definedName>
    <definedName name="_xlnm.Print_Titles" localSheetId="13">'Detail - 105657'!$1:$6</definedName>
    <definedName name="_xlnm.Print_Titles" localSheetId="16">'Detail - 105658'!$1:$6</definedName>
    <definedName name="_xlnm.Print_Titles" localSheetId="19">'Detail - 105659'!$1:$6</definedName>
    <definedName name="_xlnm.Print_Titles" localSheetId="22">'Detail - 105660'!$1:$6</definedName>
    <definedName name="_xlnm.Print_Titles" localSheetId="25">'Detail - 107061'!$1:$6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3" l="1"/>
  <c r="L11" i="13"/>
  <c r="AM11" i="13"/>
  <c r="AQ11" i="13"/>
  <c r="L12" i="13"/>
  <c r="AM12" i="13"/>
  <c r="AQ12" i="13"/>
  <c r="L13" i="13"/>
  <c r="AM13" i="13"/>
  <c r="AQ13" i="13"/>
  <c r="L14" i="13"/>
  <c r="AM14" i="13"/>
  <c r="AQ14" i="13"/>
  <c r="L15" i="13"/>
  <c r="AM15" i="13"/>
  <c r="AQ15" i="13"/>
  <c r="L16" i="13"/>
  <c r="AM16" i="13"/>
  <c r="AQ16" i="13"/>
  <c r="H17" i="13"/>
  <c r="L17" i="13"/>
  <c r="AM17" i="13"/>
  <c r="AQ17" i="13"/>
  <c r="L18" i="13"/>
  <c r="AM18" i="13"/>
  <c r="AQ18" i="13"/>
  <c r="L19" i="13"/>
  <c r="AM19" i="13"/>
  <c r="AQ19" i="13"/>
  <c r="L20" i="13"/>
  <c r="AM20" i="13"/>
  <c r="AQ20" i="13"/>
  <c r="L21" i="13"/>
  <c r="AM21" i="13"/>
  <c r="AQ21" i="13"/>
  <c r="L22" i="13"/>
  <c r="AM22" i="13"/>
  <c r="AQ22" i="13"/>
  <c r="L23" i="13"/>
  <c r="AM23" i="13"/>
  <c r="AQ23" i="13"/>
  <c r="L24" i="13"/>
  <c r="AM24" i="13"/>
  <c r="AQ24" i="13"/>
  <c r="L25" i="13"/>
  <c r="AM25" i="13"/>
  <c r="AQ25" i="13"/>
  <c r="L26" i="13"/>
  <c r="AM26" i="13"/>
  <c r="AQ26" i="13"/>
  <c r="L27" i="13"/>
  <c r="AM27" i="13"/>
  <c r="AQ27" i="13"/>
  <c r="H28" i="13"/>
  <c r="L28" i="13"/>
  <c r="O28" i="13"/>
  <c r="AM28" i="13"/>
  <c r="AQ28" i="13"/>
  <c r="L30" i="13"/>
  <c r="AM30" i="13"/>
  <c r="AQ30" i="13"/>
  <c r="H33" i="13"/>
  <c r="L33" i="13"/>
  <c r="O33" i="13"/>
  <c r="AM33" i="13"/>
  <c r="AQ33" i="13"/>
  <c r="F35" i="13"/>
  <c r="L35" i="13"/>
  <c r="AM35" i="13"/>
  <c r="N5" i="10"/>
  <c r="N5" i="7"/>
  <c r="F30" i="7"/>
  <c r="L30" i="7"/>
  <c r="AM30" i="7"/>
  <c r="AQ30" i="7"/>
  <c r="B32" i="7"/>
  <c r="D32" i="7"/>
  <c r="F32" i="7"/>
  <c r="H32" i="7"/>
  <c r="J32" i="7"/>
  <c r="L32" i="7"/>
  <c r="O32" i="7"/>
  <c r="Q32" i="7"/>
  <c r="S32" i="7"/>
  <c r="U32" i="7"/>
  <c r="W32" i="7"/>
  <c r="Y32" i="7"/>
  <c r="AA32" i="7"/>
  <c r="AC32" i="7"/>
  <c r="AE32" i="7"/>
  <c r="AG32" i="7"/>
  <c r="AI32" i="7"/>
  <c r="AK32" i="7"/>
  <c r="AM32" i="7"/>
  <c r="AO32" i="7"/>
  <c r="AQ32" i="7"/>
  <c r="F34" i="7"/>
  <c r="L34" i="7"/>
  <c r="AM34" i="7"/>
  <c r="AQ34" i="7"/>
  <c r="B36" i="7"/>
  <c r="D36" i="7"/>
  <c r="F36" i="7"/>
  <c r="H36" i="7"/>
  <c r="J36" i="7"/>
  <c r="L36" i="7"/>
  <c r="O36" i="7"/>
  <c r="Q36" i="7"/>
  <c r="AM36" i="7"/>
  <c r="AO36" i="7"/>
  <c r="AQ36" i="7"/>
  <c r="N5" i="4"/>
  <c r="AM35" i="4"/>
  <c r="AQ35" i="4"/>
  <c r="N5" i="26"/>
  <c r="F35" i="26"/>
  <c r="L35" i="26"/>
  <c r="AM35" i="26"/>
  <c r="N5" i="23"/>
  <c r="F35" i="23"/>
  <c r="L35" i="23"/>
  <c r="AM35" i="23"/>
  <c r="N5" i="20"/>
  <c r="AM35" i="20"/>
  <c r="N5" i="17"/>
  <c r="AM35" i="17"/>
  <c r="N5" i="29"/>
  <c r="N5" i="14"/>
  <c r="N6" i="14"/>
  <c r="B11" i="14"/>
  <c r="D11" i="14"/>
  <c r="F11" i="14"/>
  <c r="H11" i="14"/>
  <c r="J11" i="14"/>
  <c r="L11" i="14"/>
  <c r="O11" i="14"/>
  <c r="Q11" i="14"/>
  <c r="S11" i="14"/>
  <c r="U11" i="14"/>
  <c r="W11" i="14"/>
  <c r="Y11" i="14"/>
  <c r="AA11" i="14"/>
  <c r="AC11" i="14"/>
  <c r="AE11" i="14"/>
  <c r="AG11" i="14"/>
  <c r="AI11" i="14"/>
  <c r="AK11" i="14"/>
  <c r="AM11" i="14"/>
  <c r="AR11" i="14"/>
  <c r="B12" i="14"/>
  <c r="D12" i="14"/>
  <c r="F12" i="14"/>
  <c r="H12" i="14"/>
  <c r="J12" i="14"/>
  <c r="L12" i="14"/>
  <c r="O12" i="14"/>
  <c r="Q12" i="14"/>
  <c r="S12" i="14"/>
  <c r="U12" i="14"/>
  <c r="W12" i="14"/>
  <c r="Y12" i="14"/>
  <c r="AA12" i="14"/>
  <c r="AC12" i="14"/>
  <c r="AE12" i="14"/>
  <c r="AG12" i="14"/>
  <c r="AI12" i="14"/>
  <c r="AK12" i="14"/>
  <c r="AM12" i="14"/>
  <c r="AR12" i="14"/>
  <c r="B13" i="14"/>
  <c r="D13" i="14"/>
  <c r="F13" i="14"/>
  <c r="H13" i="14"/>
  <c r="J13" i="14"/>
  <c r="L13" i="14"/>
  <c r="O13" i="14"/>
  <c r="Q13" i="14"/>
  <c r="S13" i="14"/>
  <c r="U13" i="14"/>
  <c r="W13" i="14"/>
  <c r="Y13" i="14"/>
  <c r="AA13" i="14"/>
  <c r="AC13" i="14"/>
  <c r="AE13" i="14"/>
  <c r="AG13" i="14"/>
  <c r="AI13" i="14"/>
  <c r="AK13" i="14"/>
  <c r="AM13" i="14"/>
  <c r="AR13" i="14"/>
  <c r="B14" i="14"/>
  <c r="D14" i="14"/>
  <c r="F14" i="14"/>
  <c r="H14" i="14"/>
  <c r="J14" i="14"/>
  <c r="L14" i="14"/>
  <c r="O14" i="14"/>
  <c r="Q14" i="14"/>
  <c r="S14" i="14"/>
  <c r="U14" i="14"/>
  <c r="W14" i="14"/>
  <c r="Y14" i="14"/>
  <c r="AA14" i="14"/>
  <c r="AC14" i="14"/>
  <c r="AE14" i="14"/>
  <c r="AG14" i="14"/>
  <c r="AI14" i="14"/>
  <c r="AK14" i="14"/>
  <c r="AM14" i="14"/>
  <c r="AR14" i="14"/>
  <c r="B15" i="14"/>
  <c r="D15" i="14"/>
  <c r="F15" i="14"/>
  <c r="H15" i="14"/>
  <c r="J15" i="14"/>
  <c r="L15" i="14"/>
  <c r="O15" i="14"/>
  <c r="Q15" i="14"/>
  <c r="S15" i="14"/>
  <c r="U15" i="14"/>
  <c r="W15" i="14"/>
  <c r="Y15" i="14"/>
  <c r="AA15" i="14"/>
  <c r="AC15" i="14"/>
  <c r="AE15" i="14"/>
  <c r="AG15" i="14"/>
  <c r="AI15" i="14"/>
  <c r="AK15" i="14"/>
  <c r="AM15" i="14"/>
  <c r="AR15" i="14"/>
  <c r="B16" i="14"/>
  <c r="D16" i="14"/>
  <c r="F16" i="14"/>
  <c r="H16" i="14"/>
  <c r="J16" i="14"/>
  <c r="L16" i="14"/>
  <c r="O16" i="14"/>
  <c r="Q16" i="14"/>
  <c r="S16" i="14"/>
  <c r="U16" i="14"/>
  <c r="W16" i="14"/>
  <c r="Y16" i="14"/>
  <c r="AA16" i="14"/>
  <c r="AC16" i="14"/>
  <c r="AE16" i="14"/>
  <c r="AG16" i="14"/>
  <c r="AI16" i="14"/>
  <c r="AK16" i="14"/>
  <c r="AM16" i="14"/>
  <c r="AR16" i="14"/>
  <c r="B17" i="14"/>
  <c r="D17" i="14"/>
  <c r="F17" i="14"/>
  <c r="H17" i="14"/>
  <c r="J17" i="14"/>
  <c r="L17" i="14"/>
  <c r="O17" i="14"/>
  <c r="Q17" i="14"/>
  <c r="S17" i="14"/>
  <c r="U17" i="14"/>
  <c r="W17" i="14"/>
  <c r="Y17" i="14"/>
  <c r="AA17" i="14"/>
  <c r="AC17" i="14"/>
  <c r="AE17" i="14"/>
  <c r="AG17" i="14"/>
  <c r="AI17" i="14"/>
  <c r="AK17" i="14"/>
  <c r="AM17" i="14"/>
  <c r="AR17" i="14"/>
  <c r="B18" i="14"/>
  <c r="D18" i="14"/>
  <c r="F18" i="14"/>
  <c r="H18" i="14"/>
  <c r="J18" i="14"/>
  <c r="L18" i="14"/>
  <c r="O18" i="14"/>
  <c r="Q18" i="14"/>
  <c r="S18" i="14"/>
  <c r="U18" i="14"/>
  <c r="W18" i="14"/>
  <c r="Y18" i="14"/>
  <c r="AA18" i="14"/>
  <c r="AC18" i="14"/>
  <c r="AE18" i="14"/>
  <c r="AG18" i="14"/>
  <c r="AI18" i="14"/>
  <c r="AK18" i="14"/>
  <c r="AM18" i="14"/>
  <c r="AR18" i="14"/>
  <c r="B19" i="14"/>
  <c r="D19" i="14"/>
  <c r="F19" i="14"/>
  <c r="H19" i="14"/>
  <c r="J19" i="14"/>
  <c r="L19" i="14"/>
  <c r="O19" i="14"/>
  <c r="Q19" i="14"/>
  <c r="S19" i="14"/>
  <c r="U19" i="14"/>
  <c r="W19" i="14"/>
  <c r="Y19" i="14"/>
  <c r="AA19" i="14"/>
  <c r="AC19" i="14"/>
  <c r="AE19" i="14"/>
  <c r="AG19" i="14"/>
  <c r="AI19" i="14"/>
  <c r="AK19" i="14"/>
  <c r="AM19" i="14"/>
  <c r="AR19" i="14"/>
  <c r="B20" i="14"/>
  <c r="D20" i="14"/>
  <c r="F20" i="14"/>
  <c r="H20" i="14"/>
  <c r="J20" i="14"/>
  <c r="L20" i="14"/>
  <c r="O20" i="14"/>
  <c r="Q20" i="14"/>
  <c r="S20" i="14"/>
  <c r="U20" i="14"/>
  <c r="W20" i="14"/>
  <c r="Y20" i="14"/>
  <c r="AA20" i="14"/>
  <c r="AC20" i="14"/>
  <c r="AE20" i="14"/>
  <c r="AG20" i="14"/>
  <c r="AI20" i="14"/>
  <c r="AK20" i="14"/>
  <c r="AM20" i="14"/>
  <c r="AR20" i="14"/>
  <c r="B21" i="14"/>
  <c r="D21" i="14"/>
  <c r="F21" i="14"/>
  <c r="H21" i="14"/>
  <c r="J21" i="14"/>
  <c r="L21" i="14"/>
  <c r="O21" i="14"/>
  <c r="Q21" i="14"/>
  <c r="S21" i="14"/>
  <c r="U21" i="14"/>
  <c r="W21" i="14"/>
  <c r="Y21" i="14"/>
  <c r="AA21" i="14"/>
  <c r="AC21" i="14"/>
  <c r="AE21" i="14"/>
  <c r="AG21" i="14"/>
  <c r="AI21" i="14"/>
  <c r="AK21" i="14"/>
  <c r="AM21" i="14"/>
  <c r="AR21" i="14"/>
  <c r="B22" i="14"/>
  <c r="D22" i="14"/>
  <c r="F22" i="14"/>
  <c r="H22" i="14"/>
  <c r="J22" i="14"/>
  <c r="L22" i="14"/>
  <c r="O22" i="14"/>
  <c r="Q22" i="14"/>
  <c r="S22" i="14"/>
  <c r="U22" i="14"/>
  <c r="W22" i="14"/>
  <c r="Y22" i="14"/>
  <c r="AA22" i="14"/>
  <c r="AC22" i="14"/>
  <c r="AE22" i="14"/>
  <c r="AG22" i="14"/>
  <c r="AI22" i="14"/>
  <c r="AK22" i="14"/>
  <c r="AM22" i="14"/>
  <c r="AR22" i="14"/>
  <c r="B23" i="14"/>
  <c r="D23" i="14"/>
  <c r="F23" i="14"/>
  <c r="H23" i="14"/>
  <c r="J23" i="14"/>
  <c r="L23" i="14"/>
  <c r="O23" i="14"/>
  <c r="Q23" i="14"/>
  <c r="S23" i="14"/>
  <c r="U23" i="14"/>
  <c r="W23" i="14"/>
  <c r="Y23" i="14"/>
  <c r="AA23" i="14"/>
  <c r="AC23" i="14"/>
  <c r="AE23" i="14"/>
  <c r="AG23" i="14"/>
  <c r="AI23" i="14"/>
  <c r="AK23" i="14"/>
  <c r="AM23" i="14"/>
  <c r="AR23" i="14"/>
  <c r="B24" i="14"/>
  <c r="D24" i="14"/>
  <c r="F24" i="14"/>
  <c r="H24" i="14"/>
  <c r="J24" i="14"/>
  <c r="L24" i="14"/>
  <c r="O24" i="14"/>
  <c r="Q24" i="14"/>
  <c r="S24" i="14"/>
  <c r="U24" i="14"/>
  <c r="W24" i="14"/>
  <c r="Y24" i="14"/>
  <c r="AA24" i="14"/>
  <c r="AC24" i="14"/>
  <c r="AE24" i="14"/>
  <c r="AG24" i="14"/>
  <c r="AI24" i="14"/>
  <c r="AK24" i="14"/>
  <c r="AM24" i="14"/>
  <c r="AR24" i="14"/>
  <c r="B25" i="14"/>
  <c r="D25" i="14"/>
  <c r="F25" i="14"/>
  <c r="H25" i="14"/>
  <c r="J25" i="14"/>
  <c r="L25" i="14"/>
  <c r="O25" i="14"/>
  <c r="Q25" i="14"/>
  <c r="S25" i="14"/>
  <c r="U25" i="14"/>
  <c r="W25" i="14"/>
  <c r="Y25" i="14"/>
  <c r="AA25" i="14"/>
  <c r="AC25" i="14"/>
  <c r="AE25" i="14"/>
  <c r="AG25" i="14"/>
  <c r="AI25" i="14"/>
  <c r="AK25" i="14"/>
  <c r="AM25" i="14"/>
  <c r="AR25" i="14"/>
  <c r="B26" i="14"/>
  <c r="D26" i="14"/>
  <c r="F26" i="14"/>
  <c r="H26" i="14"/>
  <c r="J26" i="14"/>
  <c r="L26" i="14"/>
  <c r="O26" i="14"/>
  <c r="Q26" i="14"/>
  <c r="S26" i="14"/>
  <c r="U26" i="14"/>
  <c r="W26" i="14"/>
  <c r="Y26" i="14"/>
  <c r="AA26" i="14"/>
  <c r="AC26" i="14"/>
  <c r="AE26" i="14"/>
  <c r="AG26" i="14"/>
  <c r="AI26" i="14"/>
  <c r="AK26" i="14"/>
  <c r="AM26" i="14"/>
  <c r="AR26" i="14"/>
  <c r="B27" i="14"/>
  <c r="D27" i="14"/>
  <c r="F27" i="14"/>
  <c r="H27" i="14"/>
  <c r="J27" i="14"/>
  <c r="L27" i="14"/>
  <c r="O27" i="14"/>
  <c r="Q27" i="14"/>
  <c r="S27" i="14"/>
  <c r="U27" i="14"/>
  <c r="W27" i="14"/>
  <c r="Y27" i="14"/>
  <c r="AA27" i="14"/>
  <c r="AC27" i="14"/>
  <c r="AE27" i="14"/>
  <c r="AG27" i="14"/>
  <c r="AI27" i="14"/>
  <c r="AK27" i="14"/>
  <c r="AM27" i="14"/>
  <c r="AR27" i="14"/>
  <c r="B28" i="14"/>
  <c r="D28" i="14"/>
  <c r="F28" i="14"/>
  <c r="H28" i="14"/>
  <c r="J28" i="14"/>
  <c r="L28" i="14"/>
  <c r="O28" i="14"/>
  <c r="Q28" i="14"/>
  <c r="S28" i="14"/>
  <c r="U28" i="14"/>
  <c r="W28" i="14"/>
  <c r="Y28" i="14"/>
  <c r="AA28" i="14"/>
  <c r="AC28" i="14"/>
  <c r="AE28" i="14"/>
  <c r="AG28" i="14"/>
  <c r="AI28" i="14"/>
  <c r="AK28" i="14"/>
  <c r="AM28" i="14"/>
  <c r="AO28" i="14"/>
  <c r="AR28" i="14"/>
  <c r="B30" i="14"/>
  <c r="D30" i="14"/>
  <c r="F30" i="14"/>
  <c r="H30" i="14"/>
  <c r="J30" i="14"/>
  <c r="L30" i="14"/>
  <c r="O30" i="14"/>
  <c r="Q30" i="14"/>
  <c r="AM30" i="14"/>
  <c r="AR30" i="14"/>
  <c r="B32" i="14"/>
  <c r="D32" i="14"/>
  <c r="F32" i="14"/>
  <c r="H32" i="14"/>
  <c r="J32" i="14"/>
  <c r="L32" i="14"/>
  <c r="O32" i="14"/>
  <c r="Q32" i="14"/>
  <c r="S32" i="14"/>
  <c r="U32" i="14"/>
  <c r="W32" i="14"/>
  <c r="Y32" i="14"/>
  <c r="AA32" i="14"/>
  <c r="AC32" i="14"/>
  <c r="AE32" i="14"/>
  <c r="AG32" i="14"/>
  <c r="AI32" i="14"/>
  <c r="AK32" i="14"/>
  <c r="AM32" i="14"/>
  <c r="AO32" i="14"/>
  <c r="AR32" i="14"/>
  <c r="B34" i="14"/>
  <c r="F34" i="14"/>
  <c r="H34" i="14"/>
  <c r="L34" i="14"/>
  <c r="Q34" i="14"/>
  <c r="AM34" i="14"/>
  <c r="AR34" i="14"/>
  <c r="B36" i="14"/>
  <c r="D36" i="14"/>
  <c r="F36" i="14"/>
  <c r="H36" i="14"/>
  <c r="J36" i="14"/>
  <c r="L36" i="14"/>
  <c r="O36" i="14"/>
  <c r="Q36" i="14"/>
  <c r="S36" i="14"/>
  <c r="U36" i="14"/>
  <c r="W36" i="14"/>
  <c r="Y36" i="14"/>
  <c r="AA36" i="14"/>
  <c r="AC36" i="14"/>
  <c r="AE36" i="14"/>
  <c r="AG36" i="14"/>
  <c r="AI36" i="14"/>
  <c r="AK36" i="14"/>
  <c r="AM36" i="14"/>
  <c r="AO36" i="14"/>
  <c r="AR36" i="14"/>
  <c r="B38" i="14"/>
  <c r="D38" i="14"/>
  <c r="F38" i="14"/>
  <c r="H38" i="14"/>
  <c r="L38" i="14"/>
  <c r="AM38" i="14"/>
  <c r="AR38" i="14"/>
  <c r="D21" i="11"/>
  <c r="D17" i="8"/>
  <c r="D9" i="5"/>
  <c r="D14" i="2"/>
  <c r="D26" i="24"/>
  <c r="D26" i="21"/>
  <c r="D30" i="18"/>
  <c r="D9" i="15"/>
  <c r="D17" i="27"/>
</calcChain>
</file>

<file path=xl/sharedStrings.xml><?xml version="1.0" encoding="utf-8"?>
<sst xmlns="http://schemas.openxmlformats.org/spreadsheetml/2006/main" count="4757" uniqueCount="567">
  <si>
    <t>Cost Center Name</t>
  </si>
  <si>
    <t>NA-Executive</t>
  </si>
  <si>
    <t>Cost Center Number</t>
  </si>
  <si>
    <t>105655</t>
  </si>
  <si>
    <t>ENRON NORTH AMERICA</t>
  </si>
  <si>
    <t>O&amp;M REPORTING</t>
  </si>
  <si>
    <t>February 2001 Actual vs Plan</t>
  </si>
  <si>
    <t>Feb-01</t>
  </si>
  <si>
    <t>Monthly</t>
  </si>
  <si>
    <t>YTD</t>
  </si>
  <si>
    <t>Jan-01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</si>
  <si>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</si>
  <si>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</si>
  <si>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</si>
  <si>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</si>
  <si>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</si>
  <si>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</si>
  <si>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</si>
  <si>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</si>
  <si>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</si>
  <si>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</si>
  <si>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Total Yr</t>
  </si>
  <si>
    <t>Actual</t>
  </si>
  <si>
    <t>Plan</t>
  </si>
  <si>
    <t>Variance</t>
  </si>
  <si>
    <t>Actual YTD</t>
  </si>
  <si>
    <t>Plan YTD</t>
  </si>
  <si>
    <t>Projection</t>
  </si>
  <si>
    <t>Orig. Plan</t>
  </si>
  <si>
    <t>Direct Expense:</t>
  </si>
  <si>
    <t>Salaries and Wages</t>
  </si>
  <si>
    <t>Benefits</t>
  </si>
  <si>
    <t>Payroll Taxes</t>
  </si>
  <si>
    <t>Employee Expense</t>
  </si>
  <si>
    <t>General Business Exp.</t>
  </si>
  <si>
    <t>Supplies &amp; Expense</t>
  </si>
  <si>
    <t>Outside Services</t>
  </si>
  <si>
    <t>Rents</t>
  </si>
  <si>
    <t>Other</t>
  </si>
  <si>
    <t>Advertising &amp; Promotions</t>
  </si>
  <si>
    <t>Donations</t>
  </si>
  <si>
    <t>Computer Systems</t>
  </si>
  <si>
    <t>Deprec./Amor. Expense</t>
  </si>
  <si>
    <t>Research</t>
  </si>
  <si>
    <t>Billable Expenses</t>
  </si>
  <si>
    <t>EIS Allocations</t>
  </si>
  <si>
    <t>EPSC Allocations</t>
  </si>
  <si>
    <t xml:space="preserve">   Total Direct Expenses</t>
  </si>
  <si>
    <t>Allocations - Other</t>
  </si>
  <si>
    <t>Allocations Distributed</t>
  </si>
  <si>
    <t xml:space="preserve">    Net Expenses</t>
  </si>
  <si>
    <t>Headcount</t>
  </si>
  <si>
    <t>NA-Finance Orig M&amp;A</t>
  </si>
  <si>
    <t>105653</t>
  </si>
  <si>
    <t>NA-Power Assets</t>
  </si>
  <si>
    <t>105654</t>
  </si>
  <si>
    <t>NA-Legal Litigation</t>
  </si>
  <si>
    <t>105656</t>
  </si>
  <si>
    <t>NA-Phys &amp; Fin Tradin</t>
  </si>
  <si>
    <t>105657</t>
  </si>
  <si>
    <t>NA-Legal Emerg Mkt</t>
  </si>
  <si>
    <t>105658</t>
  </si>
  <si>
    <t>NA-Gas Assets</t>
  </si>
  <si>
    <t>105659</t>
  </si>
  <si>
    <t>NA-Employment Lit</t>
  </si>
  <si>
    <t>105660</t>
  </si>
  <si>
    <t>Display variant</t>
  </si>
  <si>
    <t>/VIVIAN</t>
  </si>
  <si>
    <t xml:space="preserve">Standard O&amp;M Report By Cost Center </t>
  </si>
  <si>
    <t>Cost center</t>
  </si>
  <si>
    <t>COarea currency</t>
  </si>
  <si>
    <t>USD</t>
  </si>
  <si>
    <t>US Dollar</t>
  </si>
  <si>
    <t>PostgDate</t>
  </si>
  <si>
    <t>CoCd</t>
  </si>
  <si>
    <t>Cost elem.</t>
  </si>
  <si>
    <t>Cost element name</t>
  </si>
  <si>
    <t>RefDocNo</t>
  </si>
  <si>
    <t>Name</t>
  </si>
  <si>
    <t>Offst.acct</t>
  </si>
  <si>
    <t>Offset. acct name</t>
  </si>
  <si>
    <t>Value COCurr</t>
  </si>
  <si>
    <t>AP-Trade-3rd Pty-DP</t>
  </si>
  <si>
    <t>AR/AP-NonTrd-Interco</t>
  </si>
  <si>
    <t>SERVICE AWARD FOR SCHULER, W. LEN</t>
  </si>
  <si>
    <t>O C TANNER CO</t>
  </si>
  <si>
    <t>Payroll Clear-Gross</t>
  </si>
  <si>
    <t>Employee Bonuses</t>
  </si>
  <si>
    <t>* Total</t>
  </si>
  <si>
    <t>Emp-Pen &amp; Ben</t>
  </si>
  <si>
    <t>Emp-Club Dues</t>
  </si>
  <si>
    <t>Emp-Tuit/Fee/Ed Asst</t>
  </si>
  <si>
    <t>Ernie charge back for Feb</t>
  </si>
  <si>
    <t>Emp-Group Meals &amp; En</t>
  </si>
  <si>
    <t>MEALS</t>
  </si>
  <si>
    <t>Travis McCullough</t>
  </si>
  <si>
    <t>Emp-ClntMeals&amp;Entnmt</t>
  </si>
  <si>
    <t>W Schuler</t>
  </si>
  <si>
    <t>Emp-Travel/Lodging</t>
  </si>
  <si>
    <t>E COAST POWER MTG</t>
  </si>
  <si>
    <t>Lisa Mellencamp</t>
  </si>
  <si>
    <t>ATL-UTILIQUEST</t>
  </si>
  <si>
    <t>Long Distance</t>
  </si>
  <si>
    <t>AT&amp;T Calling Cards</t>
  </si>
  <si>
    <t>Direct Voice Services</t>
  </si>
  <si>
    <t>Market Data</t>
  </si>
  <si>
    <t>From EPSC Interface</t>
  </si>
  <si>
    <t>Communications Exp</t>
  </si>
  <si>
    <t>HOU CELL</t>
  </si>
  <si>
    <t>CINGULAR WIRELESS</t>
  </si>
  <si>
    <t>SKYTEL SERVICE</t>
  </si>
  <si>
    <t>Computer Expense</t>
  </si>
  <si>
    <t>ASAP SOFTWARE EXPRESS INC</t>
  </si>
  <si>
    <t>GR/IR Clearing</t>
  </si>
  <si>
    <t>Outside Serv-Other</t>
  </si>
  <si>
    <t>PROSTAFF SERVICES</t>
  </si>
  <si>
    <t>Outside Serv-Profess</t>
  </si>
  <si>
    <t>LANDMAN SERVICES FOR JANUARY 2001</t>
  </si>
  <si>
    <t>MERRILL W HAAS JR</t>
  </si>
  <si>
    <t>MCCOY INC</t>
  </si>
  <si>
    <t>TO ACCRUE 2/01 ENA CLO SERVICING FEE</t>
  </si>
  <si>
    <t>Subscrip &amp; Pub</t>
  </si>
  <si>
    <t>Supplies &amp; Offc Exp</t>
  </si>
  <si>
    <t>CORPORATE EXPRESS</t>
  </si>
  <si>
    <t>OFFICE SUPPLIES</t>
  </si>
  <si>
    <t>THE WESTAR COMPANY</t>
  </si>
  <si>
    <t>Utilities</t>
  </si>
  <si>
    <t>Payroll Tax-FICA</t>
  </si>
  <si>
    <t>Payroll Tax-FUTA Uti</t>
  </si>
  <si>
    <t>Pyrll Tax-SUTA-Util</t>
  </si>
  <si>
    <t>Tax Expense-Other</t>
  </si>
  <si>
    <t>ENA-Outside Legal</t>
  </si>
  <si>
    <t>NAEXLG1   ENA EXT LEGAL INVESTMNT ALLOC</t>
  </si>
  <si>
    <t>NAEXLG10  ENA EXT LEGAL</t>
  </si>
  <si>
    <t>NALEGE4   NONENA EXT LEG FIN TRDG ALLOC</t>
  </si>
  <si>
    <t>ENA - Internal Legal</t>
  </si>
  <si>
    <t>NAINLG1   NONENA INT LEG INVESTMENT ALLO</t>
  </si>
  <si>
    <t>Stl-Emp Travel &amp; Ldg</t>
  </si>
  <si>
    <t>Stl-OutsideSer Legal</t>
  </si>
  <si>
    <t>Stl-OutsideSer Non P</t>
  </si>
  <si>
    <t>Stl-OutsideSer Prof</t>
  </si>
  <si>
    <t>Stl-Communications</t>
  </si>
  <si>
    <t>*** Total</t>
  </si>
  <si>
    <t>Name of offsetting account</t>
  </si>
  <si>
    <t>SERVICE AWARD FOR CARTER, ROBERT</t>
  </si>
  <si>
    <t>Emp-Expense Other</t>
  </si>
  <si>
    <t>PARKING</t>
  </si>
  <si>
    <t>Janet King</t>
  </si>
  <si>
    <t>Karen Jones</t>
  </si>
  <si>
    <t>COCA-COLA BOTTL.CO OF OREGON</t>
  </si>
  <si>
    <t>Dale Rasmussen</t>
  </si>
  <si>
    <t>Emp-Prof Mem/Dues</t>
  </si>
  <si>
    <t>STATE BAR DUES/CLE REG FEE</t>
  </si>
  <si>
    <t>Alan Larsen</t>
  </si>
  <si>
    <t>CELL PHONE</t>
  </si>
  <si>
    <t>Sheila Tweed</t>
  </si>
  <si>
    <t>Cynthia Mann</t>
  </si>
  <si>
    <t>CALLS IN NY</t>
  </si>
  <si>
    <t>AT&amp;T CALLS</t>
  </si>
  <si>
    <t>OIL,GAS MINERAL LAW INSTITUTE</t>
  </si>
  <si>
    <t>AT&amp;T CELL PHONE</t>
  </si>
  <si>
    <t>CELL PHONE USAGE CHARGES</t>
  </si>
  <si>
    <t>AT&amp;T WIRELESS SRVS-UTAH</t>
  </si>
  <si>
    <t>Outside Serv-Legal</t>
  </si>
  <si>
    <t>MAYOR, DAY, CALDWELL &amp; KEETON LLP</t>
  </si>
  <si>
    <t>Andrews and Kurth</t>
  </si>
  <si>
    <t>ECTR CORP BATX INFLO</t>
  </si>
  <si>
    <t>CONTRACT LANDMAN SVCS</t>
  </si>
  <si>
    <t>JOE A HUNTER</t>
  </si>
  <si>
    <t>Post &amp; Frt Exp</t>
  </si>
  <si>
    <t>UNITED PARCEL SERVICE</t>
  </si>
  <si>
    <t>THE WALL STREET JOURNAL</t>
  </si>
  <si>
    <t>Mat &amp; Sup-Non Stock</t>
  </si>
  <si>
    <t>SIERRA SPRINGS</t>
  </si>
  <si>
    <t>fedex</t>
  </si>
  <si>
    <t>FEDERAL EXPRESS</t>
  </si>
  <si>
    <t>NAEXLG6   ENA EXT LEGAL WEST ORIG. ALLOC</t>
  </si>
  <si>
    <t>NALEGE7   NONENA EXT LEG FIN TRDG ALLOC</t>
  </si>
  <si>
    <t>Stl-Emp Grp Meal&amp;Ent</t>
  </si>
  <si>
    <t>Stl-Emp Client M&amp;Ent</t>
  </si>
  <si>
    <t xml:space="preserve"> ValueCOCur</t>
  </si>
  <si>
    <t>Emp-Pension&amp;Benefits</t>
  </si>
  <si>
    <t>Janette Elbertson - CPS/Module II</t>
  </si>
  <si>
    <t>AR/AP-NonTr I/C Corp</t>
  </si>
  <si>
    <t>TICKETS</t>
  </si>
  <si>
    <t>Mark Haedicke</t>
  </si>
  <si>
    <t>TOVA HAIR STUDIO &amp; DAY SPA</t>
  </si>
  <si>
    <t>SP-MTG W/ S AMERICA</t>
  </si>
  <si>
    <t>LONDON-ISDA BOARD MTGS</t>
  </si>
  <si>
    <t>Advertising Expense</t>
  </si>
  <si>
    <t>IOS CAPITAL</t>
  </si>
  <si>
    <t>cell phone</t>
  </si>
  <si>
    <t>PAGER</t>
  </si>
  <si>
    <t>SOUTHWESTERN BELL TELEPHONE</t>
  </si>
  <si>
    <t>churn 01/15/01</t>
  </si>
  <si>
    <t>MAIL BOXES ETC</t>
  </si>
  <si>
    <t>SUBSCRIPTION TO RISK FOR MARK HAEDICKE</t>
  </si>
  <si>
    <t>MICHAEL DOBBINS &amp; CO</t>
  </si>
  <si>
    <t>CAEN:Corp Secretary</t>
  </si>
  <si>
    <t>LEGCORPSECCorp legal corporate secretary</t>
  </si>
  <si>
    <t>CASS:Legal Litigat</t>
  </si>
  <si>
    <t>LEGLITIGATCorp legal litigation</t>
  </si>
  <si>
    <t>CAEN:Corporate Legal</t>
  </si>
  <si>
    <t>CORPLEGAL Corp legal alloc</t>
  </si>
  <si>
    <t>CASS:Envir Legal</t>
  </si>
  <si>
    <t>LEGENVIR  Corp legal environment</t>
  </si>
  <si>
    <t>CASS:Legal Library</t>
  </si>
  <si>
    <t>LEGLIBRARYCorp legal library</t>
  </si>
  <si>
    <t>ENA CC LT Comp</t>
  </si>
  <si>
    <t>LTJAN2001 Billing Jan LT Comp</t>
  </si>
  <si>
    <t>LTJANLTIP Billing Jan LT Comp</t>
  </si>
  <si>
    <t>LTLTIP    Billing LTIP</t>
  </si>
  <si>
    <t>LT2001    Billing 2001 plan</t>
  </si>
  <si>
    <t>ENA-Controllable Inf</t>
  </si>
  <si>
    <t>NAITCI4   Infrastructure</t>
  </si>
  <si>
    <t>NAINLG5   NONENA INT LEG CORP ALLOCATION</t>
  </si>
  <si>
    <t>Legal Support</t>
  </si>
  <si>
    <t>PS Labor True-Up</t>
  </si>
  <si>
    <t>Labor distribution true-up</t>
  </si>
  <si>
    <t>Standard O&amp;M Report By Cost Center</t>
  </si>
  <si>
    <t>Richard Sanders</t>
  </si>
  <si>
    <t>TX LAWYER MBRSHP</t>
  </si>
  <si>
    <t>EXP010207-4006</t>
  </si>
  <si>
    <t>Reclass Michelle Blaine Feb Expenses</t>
  </si>
  <si>
    <t>LITIGATION TRIP-LA</t>
  </si>
  <si>
    <t>PORTLAND/HOU</t>
  </si>
  <si>
    <t>pagenet</t>
  </si>
  <si>
    <t>Linda Guinn</t>
  </si>
  <si>
    <t>CALLS</t>
  </si>
  <si>
    <t>Andrew Edison</t>
  </si>
  <si>
    <t>EXP010214-3948</t>
  </si>
  <si>
    <t>l. guinn/fusing asem</t>
  </si>
  <si>
    <t>EAGAN ENTERPRISES INC</t>
  </si>
  <si>
    <t>NAEXLG3   ENA EXT LEGAL LITIGATION ALLOC</t>
  </si>
  <si>
    <t>NALEGE5   NONENA EXT LEG FIN TRDG ALLOC</t>
  </si>
  <si>
    <t>NAEXLG11  ENA EXT LEGAL</t>
  </si>
  <si>
    <t>Admin Assistant</t>
  </si>
  <si>
    <t>Assistant</t>
  </si>
  <si>
    <t>Mark Taylor</t>
  </si>
  <si>
    <t>AMER BAR ASSOC</t>
  </si>
  <si>
    <t>ISDA</t>
  </si>
  <si>
    <t>regist fee</t>
  </si>
  <si>
    <t>Robert Bruce</t>
  </si>
  <si>
    <t>MONTERREY MEXICO</t>
  </si>
  <si>
    <t>Francisco Pinto-leite</t>
  </si>
  <si>
    <t>Reclass FS Language Serv. Jan expenses (F. Sayre)</t>
  </si>
  <si>
    <t>FLOWERS FOR NORA DOBIN</t>
  </si>
  <si>
    <t>ROSE GALLERY FLORIST</t>
  </si>
  <si>
    <t>PRODUCTIVITY SOLUTIONS</t>
  </si>
  <si>
    <t>Mary Cook</t>
  </si>
  <si>
    <t>SODEXHO MARRIOTT SERVICES</t>
  </si>
  <si>
    <t>NOTARY APPLICATION FEES</t>
  </si>
  <si>
    <t>NOTARY PUBLIC UNDERWRITERS AGENCY</t>
  </si>
  <si>
    <t>TRANSPORTATION TO AIRPORT</t>
  </si>
  <si>
    <t>ALPHA CORPORATE LIMOUSINE SERVICES</t>
  </si>
  <si>
    <t>TRANSP FROM AIRPORT</t>
  </si>
  <si>
    <t>ABA CONF</t>
  </si>
  <si>
    <t>Reclass Feb. EPSC charges (Keiser,H)</t>
  </si>
  <si>
    <t>Reclass H. Keiser Jan parking from 55B to 413</t>
  </si>
  <si>
    <t>Reclass Frank Sayre Feb expenses</t>
  </si>
  <si>
    <t>David Portz</t>
  </si>
  <si>
    <t>Reclass Pitney Bowes Inc. Jan expenses (F. Sayre)</t>
  </si>
  <si>
    <t>Reclass ASAP Software (F. Sayre)</t>
  </si>
  <si>
    <t>UNITED COMPUTING GROUP</t>
  </si>
  <si>
    <t>Reclass Enron Corp. Jan expenses (F. Sayre)</t>
  </si>
  <si>
    <t>HUNTLAW CORPORATE SERVICES LTD</t>
  </si>
  <si>
    <t>Reclass Prostaff Feb expenses (F.Sayre)</t>
  </si>
  <si>
    <t>Interiano-Hubbard Inc. Jan expense (F. Sayre)</t>
  </si>
  <si>
    <t>Reclass Prostaff Jan expense (F. Sayre)</t>
  </si>
  <si>
    <t>CARSWELL</t>
  </si>
  <si>
    <t>UCP DOC CREDITS PUBLISHINGS</t>
  </si>
  <si>
    <t>books</t>
  </si>
  <si>
    <t>Cheryl Nelson</t>
  </si>
  <si>
    <t>WGL THE DERIVATIVES REPORT PRINT ( 4-1-3/2</t>
  </si>
  <si>
    <t>RIA GROUP</t>
  </si>
  <si>
    <t>DAYTIMER CALENDAR</t>
  </si>
  <si>
    <t>Reclass Corp Express Jan expenses (F. Sayre)</t>
  </si>
  <si>
    <t>NALEGE1   NONENA EXT LEG FIN TRDG ALLOC</t>
  </si>
  <si>
    <t>NAEXLG13  ENA EXT LEGAL</t>
  </si>
  <si>
    <t>NAINLG2   NONENA INT LEG FIN TRDG ALLOC</t>
  </si>
  <si>
    <t>Stl-Material</t>
  </si>
  <si>
    <t>Counsel</t>
  </si>
  <si>
    <t>Labor Dist True-Up - Prior Period Adjustment</t>
  </si>
  <si>
    <t>BONUS</t>
  </si>
  <si>
    <t>FEBRUARY LEGAL PAYROLL CHARGED TO HOUSTON</t>
  </si>
  <si>
    <t>REV FEB PAYROLL WRONGLY POSTED IN USD</t>
  </si>
  <si>
    <t>REV BONUS PYMT</t>
  </si>
  <si>
    <t>EYEE PORTION OF EMPLOYEE INSURANCE</t>
  </si>
  <si>
    <t>EYEE PORTION OF GYM BENEFIT</t>
  </si>
  <si>
    <t>CNY 2001 ANG POW</t>
  </si>
  <si>
    <t>EYEE PORTION OF INSURANCE BENEFIT</t>
  </si>
  <si>
    <t>FEB EYEE PORTION OF GYM BENEFIT</t>
  </si>
  <si>
    <t>MCLE credits to retain LDW  License</t>
  </si>
  <si>
    <t>TEXAS INSTITUTE OF CONTINUING LEGAL</t>
  </si>
  <si>
    <t>Alan Aronowitz</t>
  </si>
  <si>
    <t>CNY LUNCH 2001</t>
  </si>
  <si>
    <t>meals</t>
  </si>
  <si>
    <t>Wayne Gresham</t>
  </si>
  <si>
    <t>John Viverito</t>
  </si>
  <si>
    <t>Bar dues</t>
  </si>
  <si>
    <t>THE LAW SOCIETY OF ALBERTA</t>
  </si>
  <si>
    <t>Parking-Robison</t>
  </si>
  <si>
    <t>inv# 836332-nissan</t>
  </si>
  <si>
    <t>DOUBLETREE HOTEL</t>
  </si>
  <si>
    <t>trvl-hou-ny</t>
  </si>
  <si>
    <t>REIMBURSE INTERVIEW CANDIDATE</t>
  </si>
  <si>
    <t>WAYNE WEBER</t>
  </si>
  <si>
    <t>PROJ ICE</t>
  </si>
  <si>
    <t>American Express-Viverito</t>
  </si>
  <si>
    <t>DUBAI-BUSINESS REVIEW &amp; STRATEGY</t>
  </si>
  <si>
    <t>EXP010129-2980</t>
  </si>
  <si>
    <t>NY-PROJECT ICE</t>
  </si>
  <si>
    <t>FAX LINE</t>
  </si>
  <si>
    <t>TELECOMS : 12/1/2001 - 13/2/2001</t>
  </si>
  <si>
    <t>EXP010129-3347</t>
  </si>
  <si>
    <t>William Pardue</t>
  </si>
  <si>
    <t>sprint</t>
  </si>
  <si>
    <t>Mark Greenberg</t>
  </si>
  <si>
    <t>cell</t>
  </si>
  <si>
    <t>n. corbet</t>
  </si>
  <si>
    <t>john nettleton</t>
  </si>
  <si>
    <t>TINDALL &amp; FOSTER, PC</t>
  </si>
  <si>
    <t>FERGUS LEGAL SEARCH &amp;</t>
  </si>
  <si>
    <t>SUBSCRIPTION TO ENERGY ALLAN ARONOWITZ</t>
  </si>
  <si>
    <t>freight</t>
  </si>
  <si>
    <t>COURIER CHARGES : 01/2001</t>
  </si>
  <si>
    <t>BOOKS</t>
  </si>
  <si>
    <t>GENERAL STATIONERY</t>
  </si>
  <si>
    <t>GPS-Salary &amp; Wages</t>
  </si>
  <si>
    <t>S1        Salaries &amp; Wages</t>
  </si>
  <si>
    <t>GPS-Office Expenses</t>
  </si>
  <si>
    <t>S3        Office Exps</t>
  </si>
  <si>
    <t>GPS-General &amp; Admin</t>
  </si>
  <si>
    <t>S5        G&amp;A</t>
  </si>
  <si>
    <t>GPS-Communications</t>
  </si>
  <si>
    <t>S6        Communications</t>
  </si>
  <si>
    <t>GPS-Depreciation</t>
  </si>
  <si>
    <t>S7        GP Depreciation/Amort Alloc</t>
  </si>
  <si>
    <t>NALEGE2   nonena ext leg global mkt allo</t>
  </si>
  <si>
    <t>NAINLG3   nonena int leg global mkt allo</t>
  </si>
  <si>
    <t>EGM - Dubai Office</t>
  </si>
  <si>
    <t>121087    121087 to 104517,105658,120587</t>
  </si>
  <si>
    <t>105658    121087 to 105658</t>
  </si>
  <si>
    <t>Specialist</t>
  </si>
  <si>
    <t>SERVICE AWARD FOR FLYNN, SHAWNS</t>
  </si>
  <si>
    <t>Barbara Gray</t>
  </si>
  <si>
    <t>LEGAL DEPT INS PRESENTATION</t>
  </si>
  <si>
    <t>ARAMARK SERVICES INC</t>
  </si>
  <si>
    <t>Roger Balog</t>
  </si>
  <si>
    <t>Jeffrey Hodge</t>
  </si>
  <si>
    <t>CO-LOST CREEK</t>
  </si>
  <si>
    <t>FL-POWER DEV FLORIDA</t>
  </si>
  <si>
    <t>PARKING/MILEAGE/TOLLS</t>
  </si>
  <si>
    <t>Stephen Van Hooser</t>
  </si>
  <si>
    <t>CELLULAR/PAGER</t>
  </si>
  <si>
    <t>CELLULAR</t>
  </si>
  <si>
    <t>county clerk filing fees-legal</t>
  </si>
  <si>
    <t>FORT BEND COUNTY CLERK-DIANNE</t>
  </si>
  <si>
    <t>P-5 RAILROAD COMMISSION REPORT FILING FEE</t>
  </si>
  <si>
    <t>RAILROAD COMMISSION OF TEXAS</t>
  </si>
  <si>
    <t>ORGANIZATION REPORT FOR LOUISIANA RESOURCES CO.</t>
  </si>
  <si>
    <t>DEPT OF NATURAL RESOURCES</t>
  </si>
  <si>
    <t>ORGANIZATION REPORT FOR LRCI, INC.</t>
  </si>
  <si>
    <t>FREMONT COUNTY CLERK</t>
  </si>
  <si>
    <t>Nell Hodgin</t>
  </si>
  <si>
    <t>COUNTY CLERK FILING FEES-LEGAL</t>
  </si>
  <si>
    <t>GALVESTON COUNTY CLERK</t>
  </si>
  <si>
    <t>RECORDATION FEE</t>
  </si>
  <si>
    <t>RECORDATION FEE FOR ENCROACHMENT</t>
  </si>
  <si>
    <t>* RECORDATION FEE</t>
  </si>
  <si>
    <t>FEE FOR CERTIFIED COPY OF ENCROACHMENT</t>
  </si>
  <si>
    <t>RECORDATION FEE FOR ENCROACHMENT AGREEMENT</t>
  </si>
  <si>
    <t>SATELLITE LIBRARY</t>
  </si>
  <si>
    <t>WEST GROUP PAYMENT CTR.</t>
  </si>
  <si>
    <t>NAEXLG2   ENA EXT LEGAL GAS TRD ALLOC</t>
  </si>
  <si>
    <t>NALEGE3   nonena ext leg gas trdg alloc</t>
  </si>
  <si>
    <t>NAINLG4   nonena int leg gas trdg alloc</t>
  </si>
  <si>
    <t>Stl-Emp Exp Other</t>
  </si>
  <si>
    <t>Stl-Emp Prof M&amp;Dues</t>
  </si>
  <si>
    <t>ValueCOCur</t>
  </si>
  <si>
    <t>Michelle Cash</t>
  </si>
  <si>
    <t>PORTLAND</t>
  </si>
  <si>
    <t>JONES MCCLURE PUBLISHING INC</t>
  </si>
  <si>
    <t>SJ BASHEN CORPORATION</t>
  </si>
  <si>
    <t>NAEXLG4   ENA EXT LEGAL EMPL LIT ALLOC</t>
  </si>
  <si>
    <t>NALEGE8   NONENA EXT LEG FIN TRDG ALLOC</t>
  </si>
  <si>
    <t>NAEXLG12  ENA EXT LEGAL</t>
  </si>
  <si>
    <t>NA-Power Trading</t>
  </si>
  <si>
    <t>ERCOT 2001 WRKSHP REG</t>
  </si>
  <si>
    <t>Christian Yoder</t>
  </si>
  <si>
    <t>LESLIE HANSEN'S BABY SHOWER</t>
  </si>
  <si>
    <t>Elizabeth Sager</t>
  </si>
  <si>
    <t>Janice Moore</t>
  </si>
  <si>
    <t>BOSTON-CNTRL POWER WHLSL CONTRACTS</t>
  </si>
  <si>
    <t>CDWR NEGOTIATIONS</t>
  </si>
  <si>
    <t>Janet Moore</t>
  </si>
  <si>
    <t>Kinko's</t>
  </si>
  <si>
    <t>KINKO'S</t>
  </si>
  <si>
    <t>Printed material for C.Yoder</t>
  </si>
  <si>
    <t>KINKO'S INC</t>
  </si>
  <si>
    <t>Stl-Supplies &amp; Exp</t>
  </si>
  <si>
    <t>107061</t>
  </si>
  <si>
    <t>BUSHMAN,TERESA G</t>
  </si>
  <si>
    <t>hOther Non-Commercial</t>
  </si>
  <si>
    <t>DANIELS, EDMUND</t>
  </si>
  <si>
    <t>DAVIS, ANGELA</t>
  </si>
  <si>
    <t>GEORGE, ROBERT</t>
  </si>
  <si>
    <t>GRACE, JR., JAMES M.</t>
  </si>
  <si>
    <t>HEINITZ,MARY J</t>
  </si>
  <si>
    <t>MCCULLOUGH,TRAVIS C</t>
  </si>
  <si>
    <t>MELLENCAMP,LISA</t>
  </si>
  <si>
    <t>SCHULER,W LANCE</t>
  </si>
  <si>
    <t>SHANKS,REGINALD</t>
  </si>
  <si>
    <t>SIMMONS, LINDA</t>
  </si>
  <si>
    <t>SNOW, DINA</t>
  </si>
  <si>
    <t>YOUNG,KAY C</t>
  </si>
  <si>
    <t>CC 105653</t>
  </si>
  <si>
    <t>HEADCOUNT AS OF 02-28-01</t>
  </si>
  <si>
    <t>EMPLOYEE</t>
  </si>
  <si>
    <t>CC</t>
  </si>
  <si>
    <t>TOTAL</t>
  </si>
  <si>
    <t>LYONS, DANIEL</t>
  </si>
  <si>
    <t>ENA Finance Orig M&amp;A - Schuler/McCullough (105653)</t>
  </si>
  <si>
    <t>Variance explanations:</t>
  </si>
  <si>
    <t>1.  Payroll taxes are over plan due to FICA tax expense related to bonuses which will be reversed in March.</t>
  </si>
  <si>
    <t>2.  Employee expense is over plan because it includes $32,169.50 of outside services.  The actual expense s/b $2,523.50.</t>
  </si>
  <si>
    <t>3.  EPSC is over plan because rent includes January and February.</t>
  </si>
  <si>
    <t>ENA West Originations - Sheila Tweed (105654)</t>
  </si>
  <si>
    <t>ADAMS, SUZANNE</t>
  </si>
  <si>
    <t>CARTER,ROBERT J</t>
  </si>
  <si>
    <t>CLARK,HALL B</t>
  </si>
  <si>
    <t>HEARN,EDWARD B</t>
  </si>
  <si>
    <t>JONES,KAREN E</t>
  </si>
  <si>
    <t>KING, JAN</t>
  </si>
  <si>
    <t>LARSEN, ALAN</t>
  </si>
  <si>
    <t>MAXWELL,MATT</t>
  </si>
  <si>
    <t>RASMUSSEN, DALE</t>
  </si>
  <si>
    <t>TWEED,SHEILA</t>
  </si>
  <si>
    <t>aExecutive</t>
  </si>
  <si>
    <t>CC 105654</t>
  </si>
  <si>
    <t>ENA Executive - Mark Haedicke (105655)</t>
  </si>
  <si>
    <t>ELBERTSON, JANETTE</t>
  </si>
  <si>
    <t>HAEDICKE,MARK E</t>
  </si>
  <si>
    <t>CC 105655</t>
  </si>
  <si>
    <t>1.  Salaries and Wages/Benefits include January 31, 2001 salary for M. Haedicke.</t>
  </si>
  <si>
    <t>2.  Payroll taxes are over plan due to FICA tax expense related to bonuses which will be reversed in March.</t>
  </si>
  <si>
    <t>3.  Employee expense is higher than plan due to mtgs in London and S. America.</t>
  </si>
  <si>
    <t>4.  EIS allocations is higher than plan b/c of a charge from market data for $1,457.15.</t>
  </si>
  <si>
    <t>5.  EPSC allocations is over plan because rent includes January and February.  Also, a $109,186 in construction services</t>
  </si>
  <si>
    <t xml:space="preserve">     is included which will be moved to a capital project at quarter-end for buildout of 38th floor.</t>
  </si>
  <si>
    <t>ENA Legal Litigation - Richard Sanders (105656)</t>
  </si>
  <si>
    <t>BLAINE, MICHELLE</t>
  </si>
  <si>
    <t>BROWNFELD, GAIL</t>
  </si>
  <si>
    <t>EDISON, ANDREW</t>
  </si>
  <si>
    <t>GUINN,LINDA</t>
  </si>
  <si>
    <t>MERAZ,CLAUDIA</t>
  </si>
  <si>
    <t>SANDERS,RICHARD B</t>
  </si>
  <si>
    <t>CC 105656</t>
  </si>
  <si>
    <t>SWEET, TWANDA</t>
  </si>
  <si>
    <t>1.  Unfavorable variances due to actual headcount 3 over plan.</t>
  </si>
  <si>
    <t>3.  EPSC allocations is higher than plan because rent includes January and February.</t>
  </si>
  <si>
    <t>BAILEY,SUSAN C.</t>
  </si>
  <si>
    <t>BOYD, SAMANTHA</t>
  </si>
  <si>
    <t>jTemp/Contractor</t>
  </si>
  <si>
    <t>BRUCE, ROBERT</t>
  </si>
  <si>
    <t>COOK, MARY</t>
  </si>
  <si>
    <t>ELLIS,REGINA K</t>
  </si>
  <si>
    <t>GREENBERG, MARK</t>
  </si>
  <si>
    <t>HENDRY, BRENT</t>
  </si>
  <si>
    <t>JONES,TANA L</t>
  </si>
  <si>
    <t>KEISER, HOLLY</t>
  </si>
  <si>
    <t>KOEHLER, ANNE</t>
  </si>
  <si>
    <t>MILLIGAN, TAFFY</t>
  </si>
  <si>
    <t>NELSON, CHERYL</t>
  </si>
  <si>
    <t>PANUS, STEPHANIE</t>
  </si>
  <si>
    <t>PINTO-LEITE, FRANCISCO</t>
  </si>
  <si>
    <t>SAYRE, FRANK</t>
  </si>
  <si>
    <t>SHACKLETON,SARA</t>
  </si>
  <si>
    <t>ST. CLAIR,CAROL L</t>
  </si>
  <si>
    <t>TAYLOR,MARK E</t>
  </si>
  <si>
    <t>ENA Financial Trading - Mark Taylor (105657)</t>
  </si>
  <si>
    <t>CC 105657</t>
  </si>
  <si>
    <t>CROMWELL, SHERI</t>
  </si>
  <si>
    <t>ARONOWITZ,ALAN B</t>
  </si>
  <si>
    <t>BRADDY, MARTHA</t>
  </si>
  <si>
    <t>BRUCK, SARAH MACDONALD</t>
  </si>
  <si>
    <t>CASTILLO, CONNIE</t>
  </si>
  <si>
    <t>CORBET, NANCY</t>
  </si>
  <si>
    <t>CRADY, NED</t>
  </si>
  <si>
    <t>DOUCETTE, MARGARET</t>
  </si>
  <si>
    <t>FLORES, NONY</t>
  </si>
  <si>
    <t>GRESHAM,WAYNE E</t>
  </si>
  <si>
    <t>MAYER, LAURIE</t>
  </si>
  <si>
    <t>NETTELTON, MARCUS</t>
  </si>
  <si>
    <t>NISSAN, LIMOR</t>
  </si>
  <si>
    <t>PARDUE, LARRY</t>
  </si>
  <si>
    <t>RIVERA, CORALINA</t>
  </si>
  <si>
    <t>ROBISON, MICHAEL</t>
  </si>
  <si>
    <t>ROGERS, DANIEL</t>
  </si>
  <si>
    <t>VIVERITO, JOHN</t>
  </si>
  <si>
    <t>CC 105658</t>
  </si>
  <si>
    <t>COLLINS, HARRY</t>
  </si>
  <si>
    <t xml:space="preserve">1.  Unfavorable variances due to more actual headcount than plan b/c of the legal group for CALME was moved to ENA </t>
  </si>
  <si>
    <t xml:space="preserve">     and their plan dollars were not incorporated into the plan.  </t>
  </si>
  <si>
    <t>2.  Same as (1) above plus expense is higher due to the FICA tax expense related to bonuses which will be reversed in March.</t>
  </si>
  <si>
    <t>3.  Employee expense is over plan b/c of an expense related to a mtg in Dubai pertaining to business review and strategy.</t>
  </si>
  <si>
    <t>4.  EPSC allocations is higher than plan because rent includes January and February.</t>
  </si>
  <si>
    <t>BALOG,ROGER</t>
  </si>
  <si>
    <t>BANCZAK, PEGGY</t>
  </si>
  <si>
    <t>BENNICK,KIMBERLEE A</t>
  </si>
  <si>
    <t>BRABAND, SANDI M.</t>
  </si>
  <si>
    <t>CARNAHAN, KATHLEEN</t>
  </si>
  <si>
    <t>DICKSON,STACY E</t>
  </si>
  <si>
    <t>FARRELL, KEEGAN</t>
  </si>
  <si>
    <t>FERGUSON, SAMANTHA M</t>
  </si>
  <si>
    <t>FLYNN,SHAWNA</t>
  </si>
  <si>
    <t>GILLASPIE,ERIC A</t>
  </si>
  <si>
    <t>GRAY,BARBARA N</t>
  </si>
  <si>
    <t>HELTON, JENNY</t>
  </si>
  <si>
    <t>kAdmin Assistant</t>
  </si>
  <si>
    <t>HODGE,JEFFREY T</t>
  </si>
  <si>
    <t>HYVL,DANIEL J</t>
  </si>
  <si>
    <t>MANN, KAY</t>
  </si>
  <si>
    <t>NEMEC,GERALD R</t>
  </si>
  <si>
    <t>OGDEN,MARY C</t>
  </si>
  <si>
    <t>PERLINGIERE,DEBRA A</t>
  </si>
  <si>
    <t>RADFORD,PATRICIA A</t>
  </si>
  <si>
    <t>VAN HOOSER,STEPHEN W</t>
  </si>
  <si>
    <t>WALKER,ROBERT M</t>
  </si>
  <si>
    <t>WHITE,ANN ELIZABETH</t>
  </si>
  <si>
    <t>ZISMAN,STUART R</t>
  </si>
  <si>
    <t>CC 105659</t>
  </si>
  <si>
    <t>ENA Upstream Originations - Gray/Hodge (105659)</t>
  </si>
  <si>
    <t>2.  Outside services are being billed out to different business units.  See bill out under 'Allocations - other'.</t>
  </si>
  <si>
    <t>CASH,MICHELLE H</t>
  </si>
  <si>
    <t>GOODE, DIANE</t>
  </si>
  <si>
    <t>CC 105660</t>
  </si>
  <si>
    <t>ENA Labor &amp; Employment Law - Michelle Cash (105660)</t>
  </si>
  <si>
    <t xml:space="preserve">1.  Unfavorable variances due to more actual headcount than plan. </t>
  </si>
  <si>
    <t>3.  Employee expense is over plan b/c of an expense related to a mtg in Portland.</t>
  </si>
  <si>
    <t>CC 107061</t>
  </si>
  <si>
    <t>FITZERALD, GENIA</t>
  </si>
  <si>
    <t>HANSEN, LESLIE</t>
  </si>
  <si>
    <t>MOORE,JANET H</t>
  </si>
  <si>
    <t>MOORE,JANICE R</t>
  </si>
  <si>
    <t>PORTZ,DAVID</t>
  </si>
  <si>
    <t>SAGER,ELIZABETH A</t>
  </si>
  <si>
    <t>SPENCER, BECKY</t>
  </si>
  <si>
    <t>STACK,SHARI S</t>
  </si>
  <si>
    <t>WHITEHEAD, BRENDA</t>
  </si>
  <si>
    <t>YODER,CHRISTIAN G</t>
  </si>
  <si>
    <t>ENA Power Trading - Elizabeth Sager (107061)</t>
  </si>
  <si>
    <t>ENA Legal - Consolidated</t>
  </si>
  <si>
    <t xml:space="preserve">   Net Direct Expenses</t>
  </si>
  <si>
    <t>Allocations - LT Comp</t>
  </si>
  <si>
    <t>6.  This is a corporate charge which will be moved to group in March.</t>
  </si>
  <si>
    <t>6. This is a corporate charge which will be moved to group in March.</t>
  </si>
  <si>
    <t>February 2001 YTD Actual vs Plan</t>
  </si>
  <si>
    <t>1.  Salaries and Wages and Employee Expense are higher than plan due to the legal group for CALME was moved</t>
  </si>
  <si>
    <t xml:space="preserve">     to ENA and their plan dollars were not incorporated into the plan.   </t>
  </si>
  <si>
    <t>2.  Payroll taxes are over plan due to the FICA tax expense related to bonuses which will be reversed in March.</t>
  </si>
  <si>
    <t>3.  Billed out for outside legal is higher than actual expense due to December invoices being paid in February and</t>
  </si>
  <si>
    <t xml:space="preserve">     reversals for the accrual were made in January.</t>
  </si>
  <si>
    <t>4.  Unfavorable due to additional purchases of computers.</t>
  </si>
  <si>
    <t>5.  EPSC allocations is over plan because rent includes for January and February.  Also, actual expense includes</t>
  </si>
  <si>
    <t xml:space="preserve">     construction services of $109,186 which will be moved to a capital project at quarter-end for buildout of 38th floor.</t>
  </si>
  <si>
    <t>ENA Enron Global Markets - Alan Aronowitz (105658)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</si>
</sst>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mm"/>
    <numFmt numFmtId="165" formatCode="mmmm\-yy"/>
    <numFmt numFmtId="16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9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3" fontId="2" fillId="2" borderId="0" xfId="0" applyNumberFormat="1" applyFont="1" applyFill="1" applyAlignment="1">
      <alignment horizontal="right" vertical="top" wrapText="1"/>
    </xf>
    <xf numFmtId="3" fontId="2" fillId="3" borderId="0" xfId="0" applyNumberFormat="1" applyFont="1" applyFill="1" applyAlignment="1">
      <alignment horizontal="right" vertical="top" wrapText="1"/>
    </xf>
    <xf numFmtId="0" fontId="6" fillId="0" borderId="2" xfId="2" applyFont="1" applyFill="1" applyBorder="1" applyAlignment="1">
      <alignment horizontal="left" wrapText="1"/>
    </xf>
    <xf numFmtId="37" fontId="2" fillId="0" borderId="0" xfId="0" applyNumberFormat="1" applyFont="1"/>
    <xf numFmtId="37" fontId="2" fillId="0" borderId="0" xfId="0" applyNumberFormat="1" applyFont="1" applyBorder="1"/>
    <xf numFmtId="37" fontId="2" fillId="2" borderId="0" xfId="0" applyNumberFormat="1" applyFont="1" applyFill="1" applyAlignment="1">
      <alignment horizontal="right" vertical="top" wrapText="1"/>
    </xf>
    <xf numFmtId="37" fontId="2" fillId="3" borderId="0" xfId="0" applyNumberFormat="1" applyFont="1" applyFill="1" applyAlignment="1">
      <alignment horizontal="right" vertical="top" wrapText="1"/>
    </xf>
    <xf numFmtId="37" fontId="2" fillId="0" borderId="1" xfId="0" applyNumberFormat="1" applyFont="1" applyBorder="1"/>
    <xf numFmtId="37" fontId="2" fillId="2" borderId="1" xfId="0" applyNumberFormat="1" applyFont="1" applyFill="1" applyBorder="1" applyAlignment="1">
      <alignment horizontal="right" vertical="top" wrapText="1"/>
    </xf>
    <xf numFmtId="37" fontId="2" fillId="3" borderId="1" xfId="0" applyNumberFormat="1" applyFont="1" applyFill="1" applyBorder="1" applyAlignment="1">
      <alignment horizontal="right" vertical="top" wrapText="1"/>
    </xf>
    <xf numFmtId="0" fontId="5" fillId="0" borderId="0" xfId="0" applyFont="1" applyBorder="1" applyAlignment="1">
      <alignment horizontal="left" vertical="top" wrapText="1"/>
    </xf>
    <xf numFmtId="37" fontId="2" fillId="0" borderId="0" xfId="0" applyNumberFormat="1" applyFont="1" applyAlignment="1">
      <alignment horizontal="right" vertical="top" wrapText="1"/>
    </xf>
    <xf numFmtId="0" fontId="2" fillId="0" borderId="0" xfId="0" applyFont="1" applyBorder="1"/>
    <xf numFmtId="0" fontId="6" fillId="0" borderId="0" xfId="2" applyFont="1" applyFill="1" applyBorder="1" applyAlignment="1">
      <alignment horizontal="left" wrapText="1"/>
    </xf>
    <xf numFmtId="37" fontId="2" fillId="3" borderId="0" xfId="0" applyNumberFormat="1" applyFont="1" applyFill="1" applyBorder="1" applyAlignment="1">
      <alignment horizontal="right" vertical="top" wrapText="1"/>
    </xf>
    <xf numFmtId="49" fontId="2" fillId="0" borderId="0" xfId="0" applyNumberFormat="1" applyFont="1" applyBorder="1"/>
    <xf numFmtId="49" fontId="2" fillId="0" borderId="0" xfId="0" applyNumberFormat="1" applyFont="1"/>
    <xf numFmtId="0" fontId="5" fillId="0" borderId="0" xfId="0" applyFont="1" applyAlignment="1">
      <alignment horizontal="center" vertical="top" wrapText="1"/>
    </xf>
    <xf numFmtId="17" fontId="2" fillId="0" borderId="0" xfId="0" applyNumberFormat="1" applyFont="1"/>
    <xf numFmtId="2" fontId="2" fillId="0" borderId="0" xfId="0" applyNumberFormat="1" applyFont="1"/>
    <xf numFmtId="166" fontId="2" fillId="0" borderId="0" xfId="1" applyNumberFormat="1" applyFont="1"/>
    <xf numFmtId="0" fontId="8" fillId="0" borderId="0" xfId="0" applyFont="1"/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 wrapText="1"/>
    </xf>
    <xf numFmtId="17" fontId="8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8" fillId="3" borderId="0" xfId="0" applyFont="1" applyFill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 vertical="top" wrapText="1"/>
    </xf>
    <xf numFmtId="3" fontId="8" fillId="2" borderId="0" xfId="0" applyNumberFormat="1" applyFont="1" applyFill="1" applyAlignment="1">
      <alignment horizontal="right" vertical="top" wrapText="1"/>
    </xf>
    <xf numFmtId="3" fontId="8" fillId="3" borderId="0" xfId="0" applyNumberFormat="1" applyFont="1" applyFill="1" applyAlignment="1">
      <alignment horizontal="right" vertical="top" wrapText="1"/>
    </xf>
    <xf numFmtId="38" fontId="10" fillId="0" borderId="0" xfId="2" applyNumberFormat="1" applyFont="1" applyFill="1" applyBorder="1" applyAlignment="1">
      <alignment horizontal="left" wrapText="1"/>
    </xf>
    <xf numFmtId="38" fontId="8" fillId="0" borderId="0" xfId="0" applyNumberFormat="1" applyFont="1"/>
    <xf numFmtId="38" fontId="8" fillId="0" borderId="0" xfId="0" applyNumberFormat="1" applyFont="1" applyFill="1" applyBorder="1"/>
    <xf numFmtId="38" fontId="8" fillId="2" borderId="0" xfId="0" applyNumberFormat="1" applyFont="1" applyFill="1" applyAlignment="1">
      <alignment horizontal="right" vertical="top" wrapText="1"/>
    </xf>
    <xf numFmtId="38" fontId="8" fillId="3" borderId="0" xfId="0" applyNumberFormat="1" applyFont="1" applyFill="1" applyAlignment="1">
      <alignment horizontal="right" vertical="top" wrapText="1"/>
    </xf>
    <xf numFmtId="38" fontId="8" fillId="0" borderId="1" xfId="0" applyNumberFormat="1" applyFont="1" applyBorder="1"/>
    <xf numFmtId="38" fontId="8" fillId="0" borderId="1" xfId="0" applyNumberFormat="1" applyFont="1" applyFill="1" applyBorder="1"/>
    <xf numFmtId="38" fontId="8" fillId="2" borderId="1" xfId="0" applyNumberFormat="1" applyFont="1" applyFill="1" applyBorder="1" applyAlignment="1">
      <alignment horizontal="right" vertical="top" wrapText="1"/>
    </xf>
    <xf numFmtId="38" fontId="8" fillId="3" borderId="1" xfId="0" applyNumberFormat="1" applyFont="1" applyFill="1" applyBorder="1" applyAlignment="1">
      <alignment horizontal="right" vertical="top" wrapText="1"/>
    </xf>
    <xf numFmtId="38" fontId="9" fillId="0" borderId="0" xfId="0" applyNumberFormat="1" applyFont="1" applyBorder="1" applyAlignment="1">
      <alignment horizontal="left" vertical="top" wrapText="1"/>
    </xf>
    <xf numFmtId="38" fontId="8" fillId="0" borderId="0" xfId="0" applyNumberFormat="1" applyFont="1" applyFill="1"/>
    <xf numFmtId="38" fontId="8" fillId="0" borderId="0" xfId="0" applyNumberFormat="1" applyFont="1" applyAlignment="1">
      <alignment horizontal="right" vertical="top" wrapText="1"/>
    </xf>
    <xf numFmtId="38" fontId="8" fillId="0" borderId="0" xfId="0" applyNumberFormat="1" applyFont="1" applyBorder="1"/>
    <xf numFmtId="38" fontId="8" fillId="2" borderId="0" xfId="0" applyNumberFormat="1" applyFont="1" applyFill="1" applyBorder="1" applyAlignment="1">
      <alignment horizontal="right" vertical="top" wrapText="1"/>
    </xf>
    <xf numFmtId="38" fontId="8" fillId="3" borderId="0" xfId="0" applyNumberFormat="1" applyFont="1" applyFill="1" applyBorder="1" applyAlignment="1">
      <alignment horizontal="right" vertical="top" wrapText="1"/>
    </xf>
    <xf numFmtId="38" fontId="11" fillId="0" borderId="0" xfId="0" applyNumberFormat="1" applyFont="1" applyBorder="1"/>
    <xf numFmtId="38" fontId="11" fillId="0" borderId="0" xfId="0" applyNumberFormat="1" applyFont="1"/>
    <xf numFmtId="38" fontId="9" fillId="0" borderId="0" xfId="0" applyNumberFormat="1" applyFont="1" applyAlignment="1">
      <alignment horizontal="left" vertical="top" wrapText="1"/>
    </xf>
    <xf numFmtId="38" fontId="9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horizontal="left"/>
    </xf>
    <xf numFmtId="14" fontId="0" fillId="0" borderId="0" xfId="0" applyNumberFormat="1"/>
    <xf numFmtId="43" fontId="0" fillId="0" borderId="0" xfId="1" applyFont="1"/>
    <xf numFmtId="43" fontId="12" fillId="3" borderId="3" xfId="1" applyFont="1" applyFill="1" applyBorder="1"/>
    <xf numFmtId="43" fontId="12" fillId="3" borderId="0" xfId="1" applyFont="1" applyFill="1"/>
    <xf numFmtId="43" fontId="0" fillId="3" borderId="3" xfId="1" applyFont="1" applyFill="1" applyBorder="1"/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0" fillId="0" borderId="2" xfId="0" applyFont="1" applyFill="1" applyBorder="1" applyAlignment="1">
      <alignment horizontal="left" wrapText="1"/>
    </xf>
    <xf numFmtId="0" fontId="10" fillId="0" borderId="2" xfId="0" applyFont="1" applyFill="1" applyBorder="1" applyAlignment="1">
      <alignment horizontal="right" wrapText="1"/>
    </xf>
    <xf numFmtId="0" fontId="0" fillId="0" borderId="4" xfId="0" applyBorder="1"/>
    <xf numFmtId="0" fontId="11" fillId="0" borderId="0" xfId="0" applyFont="1"/>
    <xf numFmtId="38" fontId="8" fillId="0" borderId="1" xfId="0" applyNumberFormat="1" applyFont="1" applyBorder="1" applyAlignment="1">
      <alignment horizontal="right" vertical="top" wrapText="1"/>
    </xf>
    <xf numFmtId="166" fontId="2" fillId="0" borderId="1" xfId="1" applyNumberFormat="1" applyFont="1" applyBorder="1" applyAlignment="1">
      <alignment horizontal="center"/>
    </xf>
    <xf numFmtId="166" fontId="2" fillId="0" borderId="1" xfId="1" applyNumberFormat="1" applyFont="1" applyBorder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Monthly Expense Categories" xfId="2"/>
  </cellStyles>
  <dxfs count="10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T10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28515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52</v>
      </c>
    </row>
    <row r="2" spans="1:43" hidden="1" x14ac:dyDescent="0.2">
      <c r="A2" s="38" t="s">
        <v>2</v>
      </c>
      <c r="B2" s="38" t="s">
        <v>53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422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Finance Orig M&amp;A - Schuler/McCullough (105653)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140466.60999999999</v>
      </c>
      <c r="D11" s="57">
        <v>165040</v>
      </c>
      <c r="F11" s="57">
        <v>24573.39</v>
      </c>
      <c r="H11" s="58">
        <v>321032.74</v>
      </c>
      <c r="J11" s="57">
        <v>330080</v>
      </c>
      <c r="L11" s="57">
        <f>+J11-H11</f>
        <v>9047.2600000000093</v>
      </c>
      <c r="N11" s="56" t="s">
        <v>30</v>
      </c>
      <c r="O11" s="57">
        <v>180566.13</v>
      </c>
      <c r="Q11" s="57">
        <v>140466.60999999999</v>
      </c>
      <c r="S11" s="57">
        <v>165040</v>
      </c>
      <c r="U11" s="57">
        <v>165040</v>
      </c>
      <c r="W11" s="57">
        <v>165040</v>
      </c>
      <c r="Y11" s="57">
        <v>165040</v>
      </c>
      <c r="AA11" s="57">
        <v>165040</v>
      </c>
      <c r="AC11" s="57">
        <v>165040</v>
      </c>
      <c r="AE11" s="57">
        <v>165040</v>
      </c>
      <c r="AG11" s="57">
        <v>165040</v>
      </c>
      <c r="AI11" s="57">
        <v>165040</v>
      </c>
      <c r="AK11" s="57">
        <v>165040</v>
      </c>
      <c r="AM11" s="59">
        <f>SUM(O11:AK11)</f>
        <v>1971432.74</v>
      </c>
      <c r="AO11" s="60">
        <v>1980480</v>
      </c>
      <c r="AQ11" s="60">
        <f>+AO11-AM11</f>
        <v>9047.2600000000093</v>
      </c>
    </row>
    <row r="12" spans="1:43" s="57" customFormat="1" ht="12" customHeight="1" x14ac:dyDescent="0.2">
      <c r="A12" s="56" t="s">
        <v>31</v>
      </c>
      <c r="B12" s="57">
        <v>15689.45</v>
      </c>
      <c r="D12" s="57">
        <v>20866</v>
      </c>
      <c r="F12" s="57">
        <v>5176.55</v>
      </c>
      <c r="H12" s="58">
        <v>35890.67</v>
      </c>
      <c r="J12" s="57">
        <v>41732</v>
      </c>
      <c r="L12" s="57">
        <f t="shared" ref="L12:L27" si="0">+J12-H12</f>
        <v>5841.3300000000017</v>
      </c>
      <c r="N12" s="56" t="s">
        <v>31</v>
      </c>
      <c r="O12" s="57">
        <v>20201.22</v>
      </c>
      <c r="Q12" s="57">
        <v>15689.45</v>
      </c>
      <c r="S12" s="57">
        <v>20866</v>
      </c>
      <c r="U12" s="57">
        <v>20866</v>
      </c>
      <c r="W12" s="57">
        <v>20866</v>
      </c>
      <c r="Y12" s="57">
        <v>20866</v>
      </c>
      <c r="AA12" s="57">
        <v>20866</v>
      </c>
      <c r="AC12" s="57">
        <v>20866</v>
      </c>
      <c r="AE12" s="57">
        <v>20866</v>
      </c>
      <c r="AG12" s="57">
        <v>20866</v>
      </c>
      <c r="AI12" s="57">
        <v>20866</v>
      </c>
      <c r="AK12" s="57">
        <v>20866</v>
      </c>
      <c r="AM12" s="59">
        <f t="shared" ref="AM12:AM27" si="1">SUM(O12:AK12)</f>
        <v>244550.66999999998</v>
      </c>
      <c r="AO12" s="60">
        <v>250392</v>
      </c>
      <c r="AQ12" s="60">
        <f t="shared" ref="AQ12:AQ27" si="2">+AO12-AM12</f>
        <v>5841.3300000000163</v>
      </c>
    </row>
    <row r="13" spans="1:43" s="57" customFormat="1" ht="12" customHeight="1" x14ac:dyDescent="0.2">
      <c r="A13" s="56" t="s">
        <v>32</v>
      </c>
      <c r="B13" s="57">
        <v>39481.22</v>
      </c>
      <c r="D13" s="57">
        <v>9524</v>
      </c>
      <c r="F13" s="57">
        <v>-29957.22</v>
      </c>
      <c r="G13" s="57">
        <v>1</v>
      </c>
      <c r="H13" s="58">
        <v>59805.599999999999</v>
      </c>
      <c r="J13" s="57">
        <v>19048</v>
      </c>
      <c r="L13" s="57">
        <f t="shared" si="0"/>
        <v>-40757.599999999999</v>
      </c>
      <c r="N13" s="56" t="s">
        <v>32</v>
      </c>
      <c r="O13" s="57">
        <v>20324.38</v>
      </c>
      <c r="Q13" s="57">
        <v>39481.22</v>
      </c>
      <c r="S13" s="57">
        <v>9524</v>
      </c>
      <c r="U13" s="57">
        <v>9524</v>
      </c>
      <c r="W13" s="57">
        <v>9524</v>
      </c>
      <c r="Y13" s="57">
        <v>9524</v>
      </c>
      <c r="AA13" s="57">
        <v>9524</v>
      </c>
      <c r="AC13" s="57">
        <v>9524</v>
      </c>
      <c r="AE13" s="57">
        <v>9524</v>
      </c>
      <c r="AG13" s="57">
        <v>9524</v>
      </c>
      <c r="AI13" s="57">
        <v>9524</v>
      </c>
      <c r="AK13" s="57">
        <v>9524</v>
      </c>
      <c r="AM13" s="59">
        <f t="shared" si="1"/>
        <v>155045.6</v>
      </c>
      <c r="AO13" s="60">
        <v>114288</v>
      </c>
      <c r="AQ13" s="60">
        <f t="shared" si="2"/>
        <v>-40757.600000000006</v>
      </c>
    </row>
    <row r="14" spans="1:43" s="57" customFormat="1" ht="12" customHeight="1" x14ac:dyDescent="0.2">
      <c r="A14" s="56" t="s">
        <v>33</v>
      </c>
      <c r="B14" s="57">
        <v>34693.279999999999</v>
      </c>
      <c r="D14" s="57">
        <v>16216</v>
      </c>
      <c r="F14" s="57">
        <v>-18477.28</v>
      </c>
      <c r="G14" s="57">
        <v>2</v>
      </c>
      <c r="H14" s="58">
        <v>43226</v>
      </c>
      <c r="J14" s="57">
        <v>32432</v>
      </c>
      <c r="L14" s="57">
        <f t="shared" si="0"/>
        <v>-10794</v>
      </c>
      <c r="N14" s="56" t="s">
        <v>33</v>
      </c>
      <c r="O14" s="57">
        <v>8532.7199999999993</v>
      </c>
      <c r="Q14" s="57">
        <v>34693.279999999999</v>
      </c>
      <c r="S14" s="57">
        <v>16216</v>
      </c>
      <c r="U14" s="57">
        <v>16216</v>
      </c>
      <c r="W14" s="57">
        <v>16216</v>
      </c>
      <c r="Y14" s="57">
        <v>16216</v>
      </c>
      <c r="AA14" s="57">
        <v>16216</v>
      </c>
      <c r="AC14" s="57">
        <v>16216</v>
      </c>
      <c r="AE14" s="57">
        <v>16216</v>
      </c>
      <c r="AG14" s="57">
        <v>16216</v>
      </c>
      <c r="AI14" s="57">
        <v>16216</v>
      </c>
      <c r="AK14" s="57">
        <v>16216</v>
      </c>
      <c r="AM14" s="59">
        <f t="shared" si="1"/>
        <v>205386</v>
      </c>
      <c r="AO14" s="60">
        <v>194592</v>
      </c>
      <c r="AQ14" s="60">
        <f t="shared" si="2"/>
        <v>-10794</v>
      </c>
    </row>
    <row r="15" spans="1:43" s="57" customFormat="1" ht="12" customHeight="1" x14ac:dyDescent="0.2">
      <c r="A15" s="56" t="s">
        <v>34</v>
      </c>
      <c r="B15" s="57">
        <v>917.08</v>
      </c>
      <c r="D15" s="57">
        <v>0</v>
      </c>
      <c r="F15" s="57">
        <v>-917.08</v>
      </c>
      <c r="H15" s="58">
        <v>5579.51</v>
      </c>
      <c r="J15" s="57">
        <v>0</v>
      </c>
      <c r="L15" s="57">
        <f t="shared" si="0"/>
        <v>-5579.51</v>
      </c>
      <c r="N15" s="56" t="s">
        <v>34</v>
      </c>
      <c r="O15" s="57">
        <v>4662.43</v>
      </c>
      <c r="Q15" s="57">
        <v>917.08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f t="shared" si="1"/>
        <v>5579.51</v>
      </c>
      <c r="AO15" s="60">
        <v>0</v>
      </c>
      <c r="AQ15" s="60">
        <f t="shared" si="2"/>
        <v>-5579.51</v>
      </c>
    </row>
    <row r="16" spans="1:43" s="57" customFormat="1" ht="12" customHeight="1" x14ac:dyDescent="0.2">
      <c r="A16" s="56" t="s">
        <v>35</v>
      </c>
      <c r="B16" s="57">
        <v>2030.12</v>
      </c>
      <c r="D16" s="57">
        <v>5771</v>
      </c>
      <c r="F16" s="57">
        <v>3740.88</v>
      </c>
      <c r="H16" s="58">
        <v>2958.17</v>
      </c>
      <c r="J16" s="57">
        <v>11542</v>
      </c>
      <c r="L16" s="57">
        <f t="shared" si="0"/>
        <v>8583.83</v>
      </c>
      <c r="N16" s="56" t="s">
        <v>35</v>
      </c>
      <c r="O16" s="57">
        <v>928.05</v>
      </c>
      <c r="Q16" s="57">
        <v>2030.12</v>
      </c>
      <c r="S16" s="57">
        <v>5771</v>
      </c>
      <c r="U16" s="57">
        <v>5771</v>
      </c>
      <c r="W16" s="57">
        <v>5771</v>
      </c>
      <c r="Y16" s="57">
        <v>5771</v>
      </c>
      <c r="AA16" s="57">
        <v>5771</v>
      </c>
      <c r="AC16" s="57">
        <v>5771</v>
      </c>
      <c r="AE16" s="57">
        <v>5771</v>
      </c>
      <c r="AG16" s="57">
        <v>5771</v>
      </c>
      <c r="AI16" s="57">
        <v>5771</v>
      </c>
      <c r="AK16" s="57">
        <v>5771</v>
      </c>
      <c r="AM16" s="59">
        <f t="shared" si="1"/>
        <v>60668.17</v>
      </c>
      <c r="AO16" s="60">
        <v>69252</v>
      </c>
      <c r="AQ16" s="60">
        <f t="shared" si="2"/>
        <v>8583.8300000000017</v>
      </c>
    </row>
    <row r="17" spans="1:43" s="57" customFormat="1" ht="12" customHeight="1" x14ac:dyDescent="0.2">
      <c r="A17" s="56" t="s">
        <v>36</v>
      </c>
      <c r="B17" s="57">
        <v>498566.03</v>
      </c>
      <c r="D17" s="57">
        <v>0</v>
      </c>
      <c r="F17" s="57">
        <v>-498566.03</v>
      </c>
      <c r="H17" s="58">
        <f>+O17+Q17</f>
        <v>-396254.85</v>
      </c>
      <c r="J17" s="57">
        <v>0</v>
      </c>
      <c r="L17" s="57">
        <f t="shared" si="0"/>
        <v>396254.85</v>
      </c>
      <c r="N17" s="56" t="s">
        <v>36</v>
      </c>
      <c r="O17" s="57">
        <v>-894820.88</v>
      </c>
      <c r="Q17" s="57">
        <v>498566.03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f t="shared" si="1"/>
        <v>-396254.85</v>
      </c>
      <c r="AO17" s="60">
        <v>0</v>
      </c>
      <c r="AQ17" s="60">
        <f t="shared" si="2"/>
        <v>396254.85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f t="shared" si="0"/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f t="shared" si="1"/>
        <v>0</v>
      </c>
      <c r="AO18" s="60">
        <v>0</v>
      </c>
      <c r="AQ18" s="60">
        <f t="shared" si="2"/>
        <v>0</v>
      </c>
    </row>
    <row r="19" spans="1:43" s="57" customFormat="1" ht="12" customHeight="1" x14ac:dyDescent="0.2">
      <c r="A19" s="56" t="s">
        <v>38</v>
      </c>
      <c r="B19" s="57">
        <v>21.48</v>
      </c>
      <c r="D19" s="57">
        <v>90</v>
      </c>
      <c r="F19" s="57">
        <v>68.52</v>
      </c>
      <c r="H19" s="58">
        <v>123.77</v>
      </c>
      <c r="J19" s="57">
        <v>180</v>
      </c>
      <c r="L19" s="57">
        <f t="shared" si="0"/>
        <v>56.230000000000004</v>
      </c>
      <c r="N19" s="56" t="s">
        <v>38</v>
      </c>
      <c r="O19" s="57">
        <v>102.29</v>
      </c>
      <c r="Q19" s="57">
        <v>21.48</v>
      </c>
      <c r="S19" s="57">
        <v>90</v>
      </c>
      <c r="U19" s="57">
        <v>90</v>
      </c>
      <c r="W19" s="57">
        <v>90</v>
      </c>
      <c r="Y19" s="57">
        <v>90</v>
      </c>
      <c r="AA19" s="57">
        <v>90</v>
      </c>
      <c r="AC19" s="57">
        <v>90</v>
      </c>
      <c r="AE19" s="57">
        <v>90</v>
      </c>
      <c r="AG19" s="57">
        <v>90</v>
      </c>
      <c r="AI19" s="57">
        <v>90</v>
      </c>
      <c r="AK19" s="57">
        <v>90</v>
      </c>
      <c r="AM19" s="59">
        <f t="shared" si="1"/>
        <v>1023.77</v>
      </c>
      <c r="AO19" s="60">
        <v>1080</v>
      </c>
      <c r="AQ19" s="60">
        <f t="shared" si="2"/>
        <v>56.230000000000018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f t="shared" si="0"/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f t="shared" si="1"/>
        <v>0</v>
      </c>
      <c r="AO20" s="60">
        <v>0</v>
      </c>
      <c r="AQ20" s="60">
        <f t="shared" si="2"/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f t="shared" si="0"/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f t="shared" si="1"/>
        <v>0</v>
      </c>
      <c r="AO21" s="60">
        <v>0</v>
      </c>
      <c r="AQ21" s="60">
        <f t="shared" si="2"/>
        <v>0</v>
      </c>
    </row>
    <row r="22" spans="1:43" s="57" customFormat="1" ht="12" customHeight="1" x14ac:dyDescent="0.2">
      <c r="A22" s="56" t="s">
        <v>41</v>
      </c>
      <c r="B22" s="57">
        <v>362.11</v>
      </c>
      <c r="D22" s="57">
        <v>0</v>
      </c>
      <c r="F22" s="57">
        <v>-362.11</v>
      </c>
      <c r="H22" s="58">
        <v>6768.45</v>
      </c>
      <c r="J22" s="57">
        <v>0</v>
      </c>
      <c r="L22" s="57">
        <f t="shared" si="0"/>
        <v>-6768.45</v>
      </c>
      <c r="N22" s="56" t="s">
        <v>41</v>
      </c>
      <c r="O22" s="57">
        <v>6406.34</v>
      </c>
      <c r="Q22" s="57">
        <v>362.11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f t="shared" si="1"/>
        <v>6768.45</v>
      </c>
      <c r="AO22" s="60">
        <v>0</v>
      </c>
      <c r="AQ22" s="60">
        <f t="shared" si="2"/>
        <v>-6768.45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f t="shared" si="0"/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f t="shared" si="1"/>
        <v>0</v>
      </c>
      <c r="AO23" s="60">
        <v>0</v>
      </c>
      <c r="AQ23" s="60">
        <f t="shared" si="2"/>
        <v>0</v>
      </c>
    </row>
    <row r="24" spans="1:43" s="57" customFormat="1" ht="12" customHeight="1" x14ac:dyDescent="0.2">
      <c r="A24" s="56" t="s">
        <v>43</v>
      </c>
      <c r="B24" s="57">
        <v>-53.06</v>
      </c>
      <c r="D24" s="57">
        <v>0</v>
      </c>
      <c r="F24" s="57">
        <v>53.06</v>
      </c>
      <c r="H24" s="58">
        <v>0</v>
      </c>
      <c r="J24" s="57">
        <v>0</v>
      </c>
      <c r="L24" s="57">
        <f t="shared" si="0"/>
        <v>0</v>
      </c>
      <c r="N24" s="56" t="s">
        <v>43</v>
      </c>
      <c r="O24" s="57">
        <v>53.06</v>
      </c>
      <c r="Q24" s="57">
        <v>-53.06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f t="shared" si="1"/>
        <v>0</v>
      </c>
      <c r="AO24" s="60">
        <v>0</v>
      </c>
      <c r="AQ24" s="60">
        <f t="shared" si="2"/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f t="shared" si="0"/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f t="shared" si="1"/>
        <v>0</v>
      </c>
      <c r="AO25" s="60">
        <v>0</v>
      </c>
      <c r="AQ25" s="60">
        <f t="shared" si="2"/>
        <v>0</v>
      </c>
    </row>
    <row r="26" spans="1:43" s="57" customFormat="1" ht="12" customHeight="1" x14ac:dyDescent="0.2">
      <c r="A26" s="56" t="s">
        <v>45</v>
      </c>
      <c r="B26" s="57">
        <v>1718.42</v>
      </c>
      <c r="D26" s="57">
        <v>1923</v>
      </c>
      <c r="F26" s="57">
        <v>204.58</v>
      </c>
      <c r="H26" s="58">
        <v>-251.28</v>
      </c>
      <c r="J26" s="57">
        <v>3846</v>
      </c>
      <c r="L26" s="57">
        <f t="shared" si="0"/>
        <v>4097.28</v>
      </c>
      <c r="N26" s="56" t="s">
        <v>45</v>
      </c>
      <c r="O26" s="57">
        <v>-1970</v>
      </c>
      <c r="Q26" s="57">
        <v>1718.42</v>
      </c>
      <c r="S26" s="57">
        <v>1923</v>
      </c>
      <c r="U26" s="57">
        <v>1923</v>
      </c>
      <c r="W26" s="57">
        <v>1923</v>
      </c>
      <c r="Y26" s="57">
        <v>1923</v>
      </c>
      <c r="AA26" s="57">
        <v>1923</v>
      </c>
      <c r="AC26" s="57">
        <v>1923</v>
      </c>
      <c r="AE26" s="57">
        <v>1923</v>
      </c>
      <c r="AG26" s="57">
        <v>1923</v>
      </c>
      <c r="AI26" s="57">
        <v>1923</v>
      </c>
      <c r="AK26" s="57">
        <v>1923</v>
      </c>
      <c r="AM26" s="59">
        <f t="shared" si="1"/>
        <v>18978.419999999998</v>
      </c>
      <c r="AO26" s="60">
        <v>23076</v>
      </c>
      <c r="AQ26" s="60">
        <f t="shared" si="2"/>
        <v>4097.5800000000017</v>
      </c>
    </row>
    <row r="27" spans="1:43" s="57" customFormat="1" ht="12" customHeight="1" x14ac:dyDescent="0.2">
      <c r="A27" s="56" t="s">
        <v>46</v>
      </c>
      <c r="B27" s="61">
        <v>23480.57</v>
      </c>
      <c r="D27" s="61">
        <v>11220</v>
      </c>
      <c r="F27" s="61">
        <v>-12260.57</v>
      </c>
      <c r="G27" s="57">
        <v>3</v>
      </c>
      <c r="H27" s="62">
        <v>30533.88</v>
      </c>
      <c r="J27" s="61">
        <v>22440</v>
      </c>
      <c r="L27" s="61">
        <f t="shared" si="0"/>
        <v>-8093.880000000001</v>
      </c>
      <c r="N27" s="56" t="s">
        <v>46</v>
      </c>
      <c r="O27" s="61">
        <v>7053.31</v>
      </c>
      <c r="Q27" s="61">
        <v>23480.57</v>
      </c>
      <c r="S27" s="61">
        <v>11220</v>
      </c>
      <c r="U27" s="61">
        <v>11220</v>
      </c>
      <c r="W27" s="61">
        <v>11220</v>
      </c>
      <c r="Y27" s="61">
        <v>11220</v>
      </c>
      <c r="AA27" s="61">
        <v>11220</v>
      </c>
      <c r="AC27" s="61">
        <v>11220</v>
      </c>
      <c r="AE27" s="61">
        <v>11220</v>
      </c>
      <c r="AG27" s="61">
        <v>11220</v>
      </c>
      <c r="AI27" s="61">
        <v>11220</v>
      </c>
      <c r="AK27" s="61">
        <v>11220</v>
      </c>
      <c r="AM27" s="63">
        <f t="shared" si="1"/>
        <v>142733.88</v>
      </c>
      <c r="AO27" s="64">
        <v>134640</v>
      </c>
      <c r="AQ27" s="64">
        <f t="shared" si="2"/>
        <v>-8093.8800000000047</v>
      </c>
    </row>
    <row r="28" spans="1:43" s="57" customFormat="1" ht="12" customHeight="1" x14ac:dyDescent="0.2">
      <c r="A28" s="65" t="s">
        <v>47</v>
      </c>
      <c r="B28" s="57">
        <v>757373.31</v>
      </c>
      <c r="D28" s="57">
        <v>230650</v>
      </c>
      <c r="F28" s="57">
        <v>-526723.31000000006</v>
      </c>
      <c r="H28" s="66">
        <f>SUM(H11:H27)</f>
        <v>109412.65999999997</v>
      </c>
      <c r="J28" s="57">
        <v>461300</v>
      </c>
      <c r="L28" s="57">
        <f>SUM(L11:L27)</f>
        <v>351887.33999999997</v>
      </c>
      <c r="N28" s="65" t="s">
        <v>47</v>
      </c>
      <c r="O28" s="57">
        <f>SUM(O11:O27)</f>
        <v>-647960.94999999984</v>
      </c>
      <c r="P28" s="67"/>
      <c r="Q28" s="57">
        <v>757373.31</v>
      </c>
      <c r="R28" s="67"/>
      <c r="S28" s="57">
        <v>230650</v>
      </c>
      <c r="T28" s="67"/>
      <c r="U28" s="57">
        <v>230650</v>
      </c>
      <c r="V28" s="67"/>
      <c r="W28" s="57">
        <v>230650</v>
      </c>
      <c r="X28" s="67"/>
      <c r="Y28" s="57">
        <v>230650</v>
      </c>
      <c r="Z28" s="67"/>
      <c r="AA28" s="57">
        <v>230650</v>
      </c>
      <c r="AB28" s="67"/>
      <c r="AC28" s="57">
        <v>230650</v>
      </c>
      <c r="AD28" s="67"/>
      <c r="AE28" s="57">
        <v>230650</v>
      </c>
      <c r="AF28" s="67"/>
      <c r="AG28" s="57">
        <v>230650</v>
      </c>
      <c r="AH28" s="67"/>
      <c r="AI28" s="57">
        <v>230650</v>
      </c>
      <c r="AJ28" s="67"/>
      <c r="AK28" s="57">
        <v>230650</v>
      </c>
      <c r="AL28" s="67"/>
      <c r="AM28" s="59">
        <f>SUM(AM11:AM27)</f>
        <v>2415912.36</v>
      </c>
      <c r="AO28" s="60">
        <v>2767800</v>
      </c>
      <c r="AQ28" s="60">
        <f>SUM(AQ11:AQ27)</f>
        <v>351887.63999999996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-414966.78</v>
      </c>
      <c r="D30" s="68">
        <v>-38217.54</v>
      </c>
      <c r="F30" s="68">
        <v>376749.24</v>
      </c>
      <c r="H30" s="58">
        <v>-494411.39</v>
      </c>
      <c r="J30" s="68">
        <v>-76435.08</v>
      </c>
      <c r="L30" s="57">
        <f>+J30-H30</f>
        <v>417976.31</v>
      </c>
      <c r="N30" s="56" t="s">
        <v>48</v>
      </c>
      <c r="O30" s="68">
        <v>-79444.61</v>
      </c>
      <c r="P30" s="68"/>
      <c r="Q30" s="68">
        <v>-414966.78</v>
      </c>
      <c r="R30" s="68"/>
      <c r="S30" s="68">
        <v>-38217.54</v>
      </c>
      <c r="T30" s="68"/>
      <c r="U30" s="68">
        <v>-38217.54</v>
      </c>
      <c r="V30" s="68"/>
      <c r="W30" s="68">
        <v>-38217.54</v>
      </c>
      <c r="X30" s="68"/>
      <c r="Y30" s="68">
        <v>-38217.54</v>
      </c>
      <c r="Z30" s="68"/>
      <c r="AA30" s="68">
        <v>-38217.54</v>
      </c>
      <c r="AB30" s="68"/>
      <c r="AC30" s="68">
        <v>-38217.54</v>
      </c>
      <c r="AD30" s="68"/>
      <c r="AE30" s="68">
        <v>-38217.54</v>
      </c>
      <c r="AF30" s="68"/>
      <c r="AG30" s="68">
        <v>-38217.54</v>
      </c>
      <c r="AH30" s="68"/>
      <c r="AI30" s="68">
        <v>-38217.54</v>
      </c>
      <c r="AJ30" s="68"/>
      <c r="AK30" s="68">
        <v>-38217.54</v>
      </c>
      <c r="AL30" s="68"/>
      <c r="AM30" s="59">
        <f>SUM(O30:AK30)</f>
        <v>-876586.79000000039</v>
      </c>
      <c r="AO30" s="70">
        <v>-458610.48</v>
      </c>
      <c r="AQ30" s="60">
        <f>+AO30-AM30</f>
        <v>417976.31000000041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342406.53</v>
      </c>
      <c r="C33" s="67"/>
      <c r="D33" s="67">
        <v>192432.46</v>
      </c>
      <c r="E33" s="67"/>
      <c r="F33" s="67">
        <v>-149974.07</v>
      </c>
      <c r="G33" s="67"/>
      <c r="H33" s="67">
        <f>SUM(H28:H31)</f>
        <v>-384998.73000000004</v>
      </c>
      <c r="I33" s="67"/>
      <c r="J33" s="67">
        <v>384864.92</v>
      </c>
      <c r="K33" s="67"/>
      <c r="L33" s="67">
        <f>SUM(L28:L31)</f>
        <v>769863.64999999991</v>
      </c>
      <c r="N33" s="73" t="s">
        <v>50</v>
      </c>
      <c r="O33" s="67">
        <f>SUM(O28:O31)</f>
        <v>-727405.55999999982</v>
      </c>
      <c r="P33" s="67"/>
      <c r="Q33" s="67">
        <v>342406.53</v>
      </c>
      <c r="R33" s="67"/>
      <c r="S33" s="67">
        <v>192432.46</v>
      </c>
      <c r="T33" s="67"/>
      <c r="U33" s="67">
        <v>192432.46</v>
      </c>
      <c r="V33" s="67"/>
      <c r="W33" s="67">
        <v>192432.46</v>
      </c>
      <c r="X33" s="67"/>
      <c r="Y33" s="67">
        <v>192432.46</v>
      </c>
      <c r="Z33" s="67"/>
      <c r="AA33" s="67">
        <v>192432.46</v>
      </c>
      <c r="AB33" s="67"/>
      <c r="AC33" s="67">
        <v>192432.46</v>
      </c>
      <c r="AD33" s="67"/>
      <c r="AE33" s="67">
        <v>192432.46</v>
      </c>
      <c r="AF33" s="67"/>
      <c r="AG33" s="67">
        <v>192432.46</v>
      </c>
      <c r="AH33" s="67"/>
      <c r="AI33" s="67">
        <v>192432.46</v>
      </c>
      <c r="AJ33" s="67"/>
      <c r="AK33" s="67">
        <v>192432.46</v>
      </c>
      <c r="AL33" s="67"/>
      <c r="AM33" s="59">
        <f>SUM(AM28:AM31)</f>
        <v>1539325.5699999994</v>
      </c>
      <c r="AO33" s="60">
        <v>2309189.52</v>
      </c>
      <c r="AQ33" s="60">
        <f>SUM(AQ28:AQ31)</f>
        <v>769863.95000000042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14</v>
      </c>
      <c r="D35" s="57">
        <v>14</v>
      </c>
      <c r="F35" s="57">
        <f>+D35-B35</f>
        <v>0</v>
      </c>
      <c r="H35" s="57">
        <v>15</v>
      </c>
      <c r="J35" s="57">
        <v>14</v>
      </c>
      <c r="L35" s="57">
        <f>+J35-H35</f>
        <v>-1</v>
      </c>
      <c r="N35" s="74" t="s">
        <v>51</v>
      </c>
      <c r="O35" s="57">
        <v>15</v>
      </c>
      <c r="Q35" s="57">
        <v>14</v>
      </c>
      <c r="S35" s="57">
        <v>14</v>
      </c>
      <c r="U35" s="57">
        <v>14</v>
      </c>
      <c r="W35" s="57">
        <v>14</v>
      </c>
      <c r="Y35" s="57">
        <v>14</v>
      </c>
      <c r="AA35" s="57">
        <v>14</v>
      </c>
      <c r="AC35" s="57">
        <v>14</v>
      </c>
      <c r="AE35" s="57">
        <v>14</v>
      </c>
      <c r="AG35" s="57">
        <v>14</v>
      </c>
      <c r="AI35" s="57">
        <v>14</v>
      </c>
      <c r="AK35" s="57">
        <v>14</v>
      </c>
      <c r="AM35" s="59">
        <f>SUM(O35:AK35)/12</f>
        <v>14.083333333333334</v>
      </c>
      <c r="AO35" s="60">
        <v>14</v>
      </c>
      <c r="AQ35" s="60">
        <v>-0.16666666666666607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  <row r="41" spans="1:43" x14ac:dyDescent="0.2">
      <c r="A41" s="38" t="s">
        <v>425</v>
      </c>
    </row>
    <row r="42" spans="1:43" x14ac:dyDescent="0.2">
      <c r="A42" s="38" t="s">
        <v>426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34 L11:L32">
    <cfRule type="cellIs" dxfId="9" priority="1" stopIfTrue="1" operator="lessThan">
      <formula>0</formula>
    </cfRule>
  </conditionalFormatting>
  <pageMargins left="0.83" right="0.75" top="1.17" bottom="1" header="0.5" footer="0.5"/>
  <pageSetup scale="75" orientation="landscape" r:id="rId1"/>
  <headerFooter alignWithMargins="0"/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abSelected="1" topLeftCell="A3" workbookViewId="0">
      <selection activeCell="A3" sqref="A3:L3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56</v>
      </c>
    </row>
    <row r="2" spans="1:43" hidden="1" x14ac:dyDescent="0.2">
      <c r="A2" s="38" t="s">
        <v>2</v>
      </c>
      <c r="B2" s="38" t="s">
        <v>57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450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Legal Litigation - Richard Sanders (105656)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69931.060000000056</v>
      </c>
      <c r="D11" s="57">
        <v>25224</v>
      </c>
      <c r="F11" s="57">
        <v>-44707.060000000056</v>
      </c>
      <c r="G11" s="57">
        <v>1</v>
      </c>
      <c r="H11" s="58">
        <v>158181.43</v>
      </c>
      <c r="J11" s="57">
        <v>50448</v>
      </c>
      <c r="L11" s="57">
        <v>-107733.43</v>
      </c>
      <c r="N11" s="56" t="s">
        <v>30</v>
      </c>
      <c r="O11" s="57">
        <v>88250.37</v>
      </c>
      <c r="Q11" s="57">
        <v>69931.060000000056</v>
      </c>
      <c r="S11" s="57">
        <v>25224</v>
      </c>
      <c r="U11" s="57">
        <v>25224</v>
      </c>
      <c r="W11" s="57">
        <v>25224</v>
      </c>
      <c r="Y11" s="57">
        <v>25224</v>
      </c>
      <c r="AA11" s="57">
        <v>25224</v>
      </c>
      <c r="AC11" s="57">
        <v>25224</v>
      </c>
      <c r="AE11" s="57">
        <v>25224</v>
      </c>
      <c r="AG11" s="57">
        <v>25224</v>
      </c>
      <c r="AI11" s="57">
        <v>25224</v>
      </c>
      <c r="AK11" s="57">
        <v>25224</v>
      </c>
      <c r="AM11" s="59">
        <v>410421.43</v>
      </c>
      <c r="AO11" s="60">
        <v>302688</v>
      </c>
      <c r="AQ11" s="60">
        <v>-107733.43</v>
      </c>
    </row>
    <row r="12" spans="1:43" s="57" customFormat="1" ht="12" customHeight="1" x14ac:dyDescent="0.2">
      <c r="A12" s="56" t="s">
        <v>31</v>
      </c>
      <c r="B12" s="57">
        <v>7357.82</v>
      </c>
      <c r="D12" s="57">
        <v>3933</v>
      </c>
      <c r="F12" s="57">
        <v>-3424.82</v>
      </c>
      <c r="G12" s="57">
        <v>1</v>
      </c>
      <c r="H12" s="58">
        <v>16145.78</v>
      </c>
      <c r="J12" s="57">
        <v>7866</v>
      </c>
      <c r="L12" s="57">
        <v>-8279.7800000000007</v>
      </c>
      <c r="N12" s="56" t="s">
        <v>31</v>
      </c>
      <c r="O12" s="57">
        <v>8787.9599999999991</v>
      </c>
      <c r="Q12" s="57">
        <v>7357.82</v>
      </c>
      <c r="S12" s="57">
        <v>3933</v>
      </c>
      <c r="U12" s="57">
        <v>3933</v>
      </c>
      <c r="W12" s="57">
        <v>3933</v>
      </c>
      <c r="Y12" s="57">
        <v>3933</v>
      </c>
      <c r="AA12" s="57">
        <v>3933</v>
      </c>
      <c r="AC12" s="57">
        <v>3933</v>
      </c>
      <c r="AE12" s="57">
        <v>3933</v>
      </c>
      <c r="AG12" s="57">
        <v>3933</v>
      </c>
      <c r="AI12" s="57">
        <v>3933</v>
      </c>
      <c r="AK12" s="57">
        <v>3933</v>
      </c>
      <c r="AM12" s="59">
        <v>55475.78</v>
      </c>
      <c r="AO12" s="60">
        <v>47196</v>
      </c>
      <c r="AQ12" s="60">
        <v>-8279.7800000000007</v>
      </c>
    </row>
    <row r="13" spans="1:43" s="57" customFormat="1" ht="12" customHeight="1" x14ac:dyDescent="0.2">
      <c r="A13" s="56" t="s">
        <v>32</v>
      </c>
      <c r="B13" s="57">
        <v>17133.32</v>
      </c>
      <c r="D13" s="57">
        <v>2270</v>
      </c>
      <c r="F13" s="57">
        <v>-14863.32</v>
      </c>
      <c r="G13" s="57">
        <v>2</v>
      </c>
      <c r="H13" s="58">
        <v>24129.5</v>
      </c>
      <c r="J13" s="57">
        <v>4540</v>
      </c>
      <c r="L13" s="57">
        <v>-19589.5</v>
      </c>
      <c r="N13" s="56" t="s">
        <v>32</v>
      </c>
      <c r="O13" s="57">
        <v>6996.18</v>
      </c>
      <c r="Q13" s="57">
        <v>17133.32</v>
      </c>
      <c r="S13" s="57">
        <v>2270</v>
      </c>
      <c r="U13" s="57">
        <v>2270</v>
      </c>
      <c r="W13" s="57">
        <v>2270</v>
      </c>
      <c r="Y13" s="57">
        <v>2270</v>
      </c>
      <c r="AA13" s="57">
        <v>2270</v>
      </c>
      <c r="AC13" s="57">
        <v>2270</v>
      </c>
      <c r="AE13" s="57">
        <v>2270</v>
      </c>
      <c r="AG13" s="57">
        <v>2270</v>
      </c>
      <c r="AI13" s="57">
        <v>2270</v>
      </c>
      <c r="AK13" s="57">
        <v>2270</v>
      </c>
      <c r="AM13" s="59">
        <v>46829.5</v>
      </c>
      <c r="AO13" s="60">
        <v>27240</v>
      </c>
      <c r="AQ13" s="60">
        <v>-19589.5</v>
      </c>
    </row>
    <row r="14" spans="1:43" s="57" customFormat="1" ht="12" customHeight="1" x14ac:dyDescent="0.2">
      <c r="A14" s="56" t="s">
        <v>33</v>
      </c>
      <c r="B14" s="57">
        <v>7124.27</v>
      </c>
      <c r="D14" s="57">
        <v>3000</v>
      </c>
      <c r="F14" s="57">
        <v>-4124.2700000000004</v>
      </c>
      <c r="G14" s="57">
        <v>1</v>
      </c>
      <c r="H14" s="58">
        <v>14653.44</v>
      </c>
      <c r="J14" s="57">
        <v>6000</v>
      </c>
      <c r="L14" s="57">
        <v>-8653.44</v>
      </c>
      <c r="N14" s="56" t="s">
        <v>33</v>
      </c>
      <c r="O14" s="57">
        <v>7529.17</v>
      </c>
      <c r="Q14" s="57">
        <v>7124.27</v>
      </c>
      <c r="S14" s="57">
        <v>3000</v>
      </c>
      <c r="U14" s="57">
        <v>3000</v>
      </c>
      <c r="W14" s="57">
        <v>3000</v>
      </c>
      <c r="Y14" s="57">
        <v>3000</v>
      </c>
      <c r="AA14" s="57">
        <v>3000</v>
      </c>
      <c r="AC14" s="57">
        <v>3000</v>
      </c>
      <c r="AE14" s="57">
        <v>3000</v>
      </c>
      <c r="AG14" s="57">
        <v>3000</v>
      </c>
      <c r="AI14" s="57">
        <v>3000</v>
      </c>
      <c r="AK14" s="57">
        <v>3000</v>
      </c>
      <c r="AM14" s="59">
        <v>44653.440000000002</v>
      </c>
      <c r="AO14" s="60">
        <v>36000</v>
      </c>
      <c r="AQ14" s="60">
        <v>-8653.44</v>
      </c>
    </row>
    <row r="15" spans="1:43" s="57" customFormat="1" ht="12" customHeight="1" x14ac:dyDescent="0.2">
      <c r="A15" s="56" t="s">
        <v>34</v>
      </c>
      <c r="B15" s="57">
        <v>814.97</v>
      </c>
      <c r="D15" s="57">
        <v>0</v>
      </c>
      <c r="F15" s="57">
        <v>-814.97</v>
      </c>
      <c r="H15" s="58">
        <v>1841.35</v>
      </c>
      <c r="J15" s="57">
        <v>0</v>
      </c>
      <c r="L15" s="57">
        <v>-1841.35</v>
      </c>
      <c r="N15" s="56" t="s">
        <v>34</v>
      </c>
      <c r="O15" s="57">
        <v>1026.3800000000001</v>
      </c>
      <c r="Q15" s="57">
        <v>814.97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1841.35</v>
      </c>
      <c r="AO15" s="60">
        <v>0</v>
      </c>
      <c r="AQ15" s="60">
        <v>-1841.35</v>
      </c>
    </row>
    <row r="16" spans="1:43" s="57" customFormat="1" ht="12" customHeight="1" x14ac:dyDescent="0.2">
      <c r="A16" s="56" t="s">
        <v>35</v>
      </c>
      <c r="B16" s="57">
        <v>933.21</v>
      </c>
      <c r="D16" s="57">
        <v>610</v>
      </c>
      <c r="F16" s="57">
        <v>-323.20999999999998</v>
      </c>
      <c r="H16" s="58">
        <v>1409.21</v>
      </c>
      <c r="J16" s="57">
        <v>1220</v>
      </c>
      <c r="L16" s="57">
        <v>-189.21</v>
      </c>
      <c r="N16" s="56" t="s">
        <v>35</v>
      </c>
      <c r="O16" s="57">
        <v>476</v>
      </c>
      <c r="Q16" s="57">
        <v>933.21</v>
      </c>
      <c r="S16" s="57">
        <v>610</v>
      </c>
      <c r="U16" s="57">
        <v>610</v>
      </c>
      <c r="W16" s="57">
        <v>610</v>
      </c>
      <c r="Y16" s="57">
        <v>610</v>
      </c>
      <c r="AA16" s="57">
        <v>610</v>
      </c>
      <c r="AC16" s="57">
        <v>610</v>
      </c>
      <c r="AE16" s="57">
        <v>610</v>
      </c>
      <c r="AG16" s="57">
        <v>610</v>
      </c>
      <c r="AI16" s="57">
        <v>610</v>
      </c>
      <c r="AK16" s="57">
        <v>610</v>
      </c>
      <c r="AM16" s="59">
        <v>7509.21</v>
      </c>
      <c r="AO16" s="60">
        <v>7320</v>
      </c>
      <c r="AQ16" s="60">
        <v>-189.21</v>
      </c>
    </row>
    <row r="17" spans="1:43" s="57" customFormat="1" ht="12" customHeight="1" x14ac:dyDescent="0.2">
      <c r="A17" s="56" t="s">
        <v>36</v>
      </c>
      <c r="B17" s="57">
        <v>453115.12</v>
      </c>
      <c r="D17" s="57">
        <v>0</v>
      </c>
      <c r="F17" s="57">
        <v>-453115.12</v>
      </c>
      <c r="H17" s="58">
        <v>653578.37</v>
      </c>
      <c r="J17" s="57">
        <v>0</v>
      </c>
      <c r="L17" s="57">
        <v>-653578.37</v>
      </c>
      <c r="N17" s="56" t="s">
        <v>36</v>
      </c>
      <c r="O17" s="57">
        <v>200463.25</v>
      </c>
      <c r="Q17" s="57">
        <v>453115.12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653578.37</v>
      </c>
      <c r="AO17" s="60">
        <v>0</v>
      </c>
      <c r="AQ17" s="60">
        <v>-653578.37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12.23</v>
      </c>
      <c r="D19" s="57">
        <v>26</v>
      </c>
      <c r="F19" s="57">
        <v>13.77</v>
      </c>
      <c r="H19" s="58">
        <v>60.03</v>
      </c>
      <c r="J19" s="57">
        <v>52</v>
      </c>
      <c r="L19" s="57">
        <v>-8.0299999999999994</v>
      </c>
      <c r="N19" s="56" t="s">
        <v>38</v>
      </c>
      <c r="O19" s="57">
        <v>47.8</v>
      </c>
      <c r="Q19" s="57">
        <v>12.23</v>
      </c>
      <c r="S19" s="57">
        <v>26</v>
      </c>
      <c r="U19" s="57">
        <v>26</v>
      </c>
      <c r="W19" s="57">
        <v>26</v>
      </c>
      <c r="Y19" s="57">
        <v>26</v>
      </c>
      <c r="AA19" s="57">
        <v>26</v>
      </c>
      <c r="AC19" s="57">
        <v>26</v>
      </c>
      <c r="AE19" s="57">
        <v>26</v>
      </c>
      <c r="AG19" s="57">
        <v>26</v>
      </c>
      <c r="AI19" s="57">
        <v>26</v>
      </c>
      <c r="AK19" s="57">
        <v>26</v>
      </c>
      <c r="AM19" s="59">
        <v>320.02999999999997</v>
      </c>
      <c r="AO19" s="60">
        <v>312</v>
      </c>
      <c r="AQ19" s="60">
        <v>-8.0299999999999727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-81.19</v>
      </c>
      <c r="D22" s="57">
        <v>0</v>
      </c>
      <c r="F22" s="57">
        <v>81.19</v>
      </c>
      <c r="H22" s="58">
        <v>1798.48</v>
      </c>
      <c r="J22" s="57">
        <v>0</v>
      </c>
      <c r="L22" s="57">
        <v>-1798.48</v>
      </c>
      <c r="N22" s="56" t="s">
        <v>41</v>
      </c>
      <c r="O22" s="57">
        <v>1879.67</v>
      </c>
      <c r="Q22" s="57">
        <v>-81.19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1798.48</v>
      </c>
      <c r="AO22" s="60">
        <v>0</v>
      </c>
      <c r="AQ22" s="60">
        <v>-1798.48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-20.97</v>
      </c>
      <c r="D24" s="57">
        <v>0</v>
      </c>
      <c r="F24" s="57">
        <v>20.97</v>
      </c>
      <c r="H24" s="58">
        <v>0</v>
      </c>
      <c r="J24" s="57">
        <v>0</v>
      </c>
      <c r="L24" s="57">
        <v>0</v>
      </c>
      <c r="N24" s="56" t="s">
        <v>43</v>
      </c>
      <c r="O24" s="57">
        <v>20.97</v>
      </c>
      <c r="Q24" s="57">
        <v>-20.97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805.02</v>
      </c>
      <c r="D26" s="57">
        <v>549</v>
      </c>
      <c r="F26" s="57">
        <v>-256.02</v>
      </c>
      <c r="H26" s="58">
        <v>805.02</v>
      </c>
      <c r="J26" s="57">
        <v>1098</v>
      </c>
      <c r="L26" s="57">
        <v>292.98</v>
      </c>
      <c r="N26" s="56" t="s">
        <v>45</v>
      </c>
      <c r="O26" s="57">
        <v>0</v>
      </c>
      <c r="Q26" s="57">
        <v>805.02</v>
      </c>
      <c r="S26" s="57">
        <v>549</v>
      </c>
      <c r="U26" s="57">
        <v>549</v>
      </c>
      <c r="W26" s="57">
        <v>549</v>
      </c>
      <c r="Y26" s="57">
        <v>549</v>
      </c>
      <c r="AA26" s="57">
        <v>549</v>
      </c>
      <c r="AC26" s="57">
        <v>549</v>
      </c>
      <c r="AE26" s="57">
        <v>549</v>
      </c>
      <c r="AG26" s="57">
        <v>549</v>
      </c>
      <c r="AI26" s="57">
        <v>549</v>
      </c>
      <c r="AK26" s="57">
        <v>549</v>
      </c>
      <c r="AM26" s="59">
        <v>6295.02</v>
      </c>
      <c r="AO26" s="60">
        <v>6588</v>
      </c>
      <c r="AQ26" s="60">
        <v>292.98</v>
      </c>
    </row>
    <row r="27" spans="1:43" s="57" customFormat="1" ht="12" customHeight="1" x14ac:dyDescent="0.2">
      <c r="A27" s="56" t="s">
        <v>46</v>
      </c>
      <c r="B27" s="61">
        <v>11954.25</v>
      </c>
      <c r="D27" s="61">
        <v>6959</v>
      </c>
      <c r="F27" s="61">
        <v>-4995.25</v>
      </c>
      <c r="G27" s="57">
        <v>3</v>
      </c>
      <c r="H27" s="62">
        <v>12540.89</v>
      </c>
      <c r="J27" s="61">
        <v>13918</v>
      </c>
      <c r="L27" s="61">
        <v>1377.11</v>
      </c>
      <c r="N27" s="56" t="s">
        <v>46</v>
      </c>
      <c r="O27" s="61">
        <v>586.64</v>
      </c>
      <c r="Q27" s="61">
        <v>11954.25</v>
      </c>
      <c r="S27" s="61">
        <v>6959</v>
      </c>
      <c r="U27" s="61">
        <v>6959</v>
      </c>
      <c r="W27" s="61">
        <v>6959</v>
      </c>
      <c r="Y27" s="61">
        <v>6959</v>
      </c>
      <c r="AA27" s="61">
        <v>6959</v>
      </c>
      <c r="AC27" s="61">
        <v>6959</v>
      </c>
      <c r="AE27" s="61">
        <v>6959</v>
      </c>
      <c r="AG27" s="61">
        <v>6959</v>
      </c>
      <c r="AI27" s="61">
        <v>6959</v>
      </c>
      <c r="AK27" s="61">
        <v>6959</v>
      </c>
      <c r="AM27" s="63">
        <v>82130.89</v>
      </c>
      <c r="AO27" s="64">
        <v>83508</v>
      </c>
      <c r="AQ27" s="64">
        <v>1377.11</v>
      </c>
    </row>
    <row r="28" spans="1:43" s="57" customFormat="1" ht="12" customHeight="1" x14ac:dyDescent="0.2">
      <c r="A28" s="65" t="s">
        <v>47</v>
      </c>
      <c r="B28" s="57">
        <v>569079.11</v>
      </c>
      <c r="D28" s="57">
        <v>42571</v>
      </c>
      <c r="F28" s="57">
        <v>-526508.11</v>
      </c>
      <c r="H28" s="66">
        <v>885143.5</v>
      </c>
      <c r="J28" s="57">
        <v>85142</v>
      </c>
      <c r="L28" s="57">
        <v>-800001.5</v>
      </c>
      <c r="N28" s="65" t="s">
        <v>47</v>
      </c>
      <c r="O28" s="57">
        <v>316064.39</v>
      </c>
      <c r="P28" s="67"/>
      <c r="Q28" s="57">
        <v>569079.11</v>
      </c>
      <c r="R28" s="67"/>
      <c r="S28" s="57">
        <v>42571</v>
      </c>
      <c r="T28" s="67"/>
      <c r="U28" s="57">
        <v>42571</v>
      </c>
      <c r="V28" s="67"/>
      <c r="W28" s="57">
        <v>42571</v>
      </c>
      <c r="X28" s="67"/>
      <c r="Y28" s="57">
        <v>42571</v>
      </c>
      <c r="Z28" s="67"/>
      <c r="AA28" s="57">
        <v>42571</v>
      </c>
      <c r="AB28" s="67"/>
      <c r="AC28" s="57">
        <v>42571</v>
      </c>
      <c r="AD28" s="67"/>
      <c r="AE28" s="57">
        <v>42571</v>
      </c>
      <c r="AF28" s="67"/>
      <c r="AG28" s="57">
        <v>42571</v>
      </c>
      <c r="AH28" s="67"/>
      <c r="AI28" s="57">
        <v>42571</v>
      </c>
      <c r="AJ28" s="67"/>
      <c r="AK28" s="57">
        <v>42571</v>
      </c>
      <c r="AL28" s="67"/>
      <c r="AM28" s="59">
        <v>1310853.5</v>
      </c>
      <c r="AO28" s="60">
        <v>510852</v>
      </c>
      <c r="AQ28" s="60">
        <v>-800001.5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-432422.63</v>
      </c>
      <c r="D30" s="68">
        <v>0</v>
      </c>
      <c r="F30" s="68">
        <v>432422.63</v>
      </c>
      <c r="H30" s="58">
        <v>-762804.6</v>
      </c>
      <c r="J30" s="68">
        <v>0</v>
      </c>
      <c r="L30" s="68">
        <v>762804.6</v>
      </c>
      <c r="N30" s="56" t="s">
        <v>48</v>
      </c>
      <c r="O30" s="68">
        <v>-330381.96999999997</v>
      </c>
      <c r="P30" s="68"/>
      <c r="Q30" s="68">
        <v>-432422.63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-762804.6</v>
      </c>
      <c r="AO30" s="70">
        <v>0</v>
      </c>
      <c r="AQ30" s="60">
        <v>762804.6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136656.48000000001</v>
      </c>
      <c r="C33" s="67"/>
      <c r="D33" s="67">
        <v>42571</v>
      </c>
      <c r="E33" s="67"/>
      <c r="F33" s="67">
        <v>-94085.480000000098</v>
      </c>
      <c r="G33" s="67"/>
      <c r="H33" s="67">
        <v>122338.9</v>
      </c>
      <c r="I33" s="67"/>
      <c r="J33" s="67">
        <v>85142</v>
      </c>
      <c r="K33" s="67"/>
      <c r="L33" s="67">
        <v>-37196.900000000373</v>
      </c>
      <c r="N33" s="73" t="s">
        <v>50</v>
      </c>
      <c r="O33" s="67">
        <v>-14317.58</v>
      </c>
      <c r="P33" s="67"/>
      <c r="Q33" s="67">
        <v>136656.48000000001</v>
      </c>
      <c r="R33" s="67"/>
      <c r="S33" s="67">
        <v>42571</v>
      </c>
      <c r="T33" s="67"/>
      <c r="U33" s="67">
        <v>42571</v>
      </c>
      <c r="V33" s="67"/>
      <c r="W33" s="67">
        <v>42571</v>
      </c>
      <c r="X33" s="67"/>
      <c r="Y33" s="67">
        <v>42571</v>
      </c>
      <c r="Z33" s="67"/>
      <c r="AA33" s="67">
        <v>42571</v>
      </c>
      <c r="AB33" s="67"/>
      <c r="AC33" s="67">
        <v>42571</v>
      </c>
      <c r="AD33" s="67"/>
      <c r="AE33" s="67">
        <v>42571</v>
      </c>
      <c r="AF33" s="67"/>
      <c r="AG33" s="67">
        <v>42571</v>
      </c>
      <c r="AH33" s="67"/>
      <c r="AI33" s="67">
        <v>42571</v>
      </c>
      <c r="AJ33" s="67"/>
      <c r="AK33" s="67">
        <v>42571</v>
      </c>
      <c r="AL33" s="67"/>
      <c r="AM33" s="59">
        <v>548048.9</v>
      </c>
      <c r="AO33" s="60">
        <v>510852</v>
      </c>
      <c r="AQ33" s="60">
        <v>-37196.899999999907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7</v>
      </c>
      <c r="D35" s="57">
        <v>4</v>
      </c>
      <c r="F35" s="57">
        <v>-3</v>
      </c>
      <c r="H35" s="57">
        <v>7</v>
      </c>
      <c r="J35" s="57">
        <v>4</v>
      </c>
      <c r="L35" s="57">
        <v>-3</v>
      </c>
      <c r="N35" s="74" t="s">
        <v>51</v>
      </c>
      <c r="O35" s="57">
        <v>7</v>
      </c>
      <c r="Q35" s="57">
        <v>7</v>
      </c>
      <c r="S35" s="57">
        <v>4</v>
      </c>
      <c r="U35" s="57">
        <v>4</v>
      </c>
      <c r="W35" s="57">
        <v>4</v>
      </c>
      <c r="Y35" s="57">
        <v>4</v>
      </c>
      <c r="AA35" s="57">
        <v>4</v>
      </c>
      <c r="AC35" s="57">
        <v>4</v>
      </c>
      <c r="AE35" s="57">
        <v>4</v>
      </c>
      <c r="AG35" s="57">
        <v>4</v>
      </c>
      <c r="AI35" s="57">
        <v>4</v>
      </c>
      <c r="AK35" s="57">
        <v>4</v>
      </c>
      <c r="AM35" s="59">
        <f>SUM(O35:AK35)/12</f>
        <v>4.5</v>
      </c>
      <c r="AO35" s="60">
        <v>4</v>
      </c>
      <c r="AQ35" s="60">
        <f>+AO35-AM35</f>
        <v>-0.5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459</v>
      </c>
    </row>
    <row r="41" spans="1:43" x14ac:dyDescent="0.2">
      <c r="A41" s="38" t="s">
        <v>445</v>
      </c>
    </row>
    <row r="42" spans="1:43" x14ac:dyDescent="0.2">
      <c r="A42" s="38" t="s">
        <v>460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6" priority="1" stopIfTrue="1" operator="lessThan">
      <formula>0</formula>
    </cfRule>
  </conditionalFormatting>
  <pageMargins left="0.92" right="0.75" top="1.21" bottom="1" header="0.5" footer="0.5"/>
  <pageSetup scale="70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"/>
  <sheetViews>
    <sheetView workbookViewId="0">
      <selection activeCell="C2" sqref="C2"/>
    </sheetView>
  </sheetViews>
  <sheetFormatPr defaultRowHeight="12.75" x14ac:dyDescent="0.2"/>
  <cols>
    <col min="1" max="1" width="4.28515625" customWidth="1"/>
    <col min="2" max="2" width="11" customWidth="1"/>
    <col min="3" max="3" width="7.42578125" customWidth="1"/>
    <col min="4" max="4" width="11.140625" customWidth="1"/>
    <col min="5" max="5" width="5.5703125" customWidth="1"/>
    <col min="7" max="7" width="16.42578125" customWidth="1"/>
    <col min="8" max="8" width="12.42578125" customWidth="1"/>
    <col min="9" max="9" width="43.140625" customWidth="1"/>
    <col min="10" max="10" width="13.28515625" customWidth="1"/>
    <col min="11" max="11" width="28" customWidth="1"/>
    <col min="12" max="12" width="13.42578125" customWidth="1"/>
  </cols>
  <sheetData>
    <row r="1" spans="1:12" x14ac:dyDescent="0.2">
      <c r="A1" t="s">
        <v>66</v>
      </c>
      <c r="C1" t="s">
        <v>67</v>
      </c>
      <c r="E1" t="s">
        <v>219</v>
      </c>
    </row>
    <row r="2" spans="1:12" x14ac:dyDescent="0.2">
      <c r="A2" t="s">
        <v>69</v>
      </c>
      <c r="C2" s="75">
        <v>105656</v>
      </c>
      <c r="E2" t="s">
        <v>56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1023.66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169.98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31962.18</v>
      </c>
    </row>
    <row r="11" spans="1:12" x14ac:dyDescent="0.2">
      <c r="B11" s="76">
        <v>36950</v>
      </c>
      <c r="C11">
        <v>413</v>
      </c>
      <c r="D11">
        <v>52000500</v>
      </c>
      <c r="F11" t="s">
        <v>30</v>
      </c>
      <c r="H11">
        <v>100009100</v>
      </c>
      <c r="J11">
        <v>30016000</v>
      </c>
      <c r="K11" t="s">
        <v>82</v>
      </c>
      <c r="L11" s="77">
        <v>97.38</v>
      </c>
    </row>
    <row r="12" spans="1:12" x14ac:dyDescent="0.2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25142000</v>
      </c>
      <c r="K12" t="s">
        <v>86</v>
      </c>
      <c r="L12" s="77">
        <v>-97.38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30400000</v>
      </c>
      <c r="K13" t="s">
        <v>87</v>
      </c>
      <c r="L13" s="77">
        <v>-169.98</v>
      </c>
    </row>
    <row r="14" spans="1:12" x14ac:dyDescent="0.2">
      <c r="B14" s="76">
        <v>36950</v>
      </c>
      <c r="C14">
        <v>413</v>
      </c>
      <c r="D14">
        <v>52000500</v>
      </c>
      <c r="F14" t="s">
        <v>30</v>
      </c>
      <c r="H14">
        <v>100009100</v>
      </c>
      <c r="J14">
        <v>30016000</v>
      </c>
      <c r="K14" t="s">
        <v>82</v>
      </c>
      <c r="L14" s="77">
        <v>838.9</v>
      </c>
    </row>
    <row r="15" spans="1:12" ht="13.5" thickBot="1" x14ac:dyDescent="0.25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30016000</v>
      </c>
      <c r="K15" t="s">
        <v>82</v>
      </c>
      <c r="L15" s="77">
        <v>31962.18</v>
      </c>
    </row>
    <row r="16" spans="1:12" ht="13.5" thickBot="1" x14ac:dyDescent="0.25">
      <c r="B16" t="s">
        <v>88</v>
      </c>
      <c r="D16">
        <v>52000500</v>
      </c>
      <c r="L16" s="78">
        <v>65786.92</v>
      </c>
    </row>
    <row r="17" spans="2:12" x14ac:dyDescent="0.2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815.12</v>
      </c>
    </row>
    <row r="18" spans="2:12" x14ac:dyDescent="0.2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1553.03</v>
      </c>
    </row>
    <row r="19" spans="2:12" x14ac:dyDescent="0.2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2950.1</v>
      </c>
    </row>
    <row r="20" spans="2:12" x14ac:dyDescent="0.2">
      <c r="B20" s="76">
        <v>36950</v>
      </c>
      <c r="C20">
        <v>413</v>
      </c>
      <c r="D20">
        <v>52001000</v>
      </c>
      <c r="F20" t="s">
        <v>89</v>
      </c>
      <c r="H20">
        <v>100009100</v>
      </c>
      <c r="J20">
        <v>30016000</v>
      </c>
      <c r="K20" t="s">
        <v>82</v>
      </c>
      <c r="L20" s="77">
        <v>815.12</v>
      </c>
    </row>
    <row r="21" spans="2:12" ht="13.5" thickBot="1" x14ac:dyDescent="0.25">
      <c r="B21" s="76">
        <v>36950</v>
      </c>
      <c r="C21">
        <v>413</v>
      </c>
      <c r="D21">
        <v>52001000</v>
      </c>
      <c r="F21" t="s">
        <v>89</v>
      </c>
      <c r="H21">
        <v>100009100</v>
      </c>
      <c r="J21">
        <v>30016000</v>
      </c>
      <c r="K21" t="s">
        <v>82</v>
      </c>
      <c r="L21" s="77">
        <v>1224.45</v>
      </c>
    </row>
    <row r="22" spans="2:12" ht="13.5" thickBot="1" x14ac:dyDescent="0.25">
      <c r="B22" t="s">
        <v>88</v>
      </c>
      <c r="D22">
        <v>52001000</v>
      </c>
      <c r="L22" s="78">
        <v>7357.82</v>
      </c>
    </row>
    <row r="23" spans="2:12" x14ac:dyDescent="0.2">
      <c r="B23" s="76">
        <v>36944</v>
      </c>
      <c r="C23">
        <v>413</v>
      </c>
      <c r="D23">
        <v>52003000</v>
      </c>
      <c r="F23" t="s">
        <v>93</v>
      </c>
      <c r="H23">
        <v>100009125</v>
      </c>
      <c r="I23" t="s">
        <v>94</v>
      </c>
      <c r="J23">
        <v>6000010724</v>
      </c>
      <c r="K23" t="s">
        <v>220</v>
      </c>
      <c r="L23" s="77">
        <v>136.30000000000001</v>
      </c>
    </row>
    <row r="24" spans="2:12" x14ac:dyDescent="0.2">
      <c r="B24" s="76">
        <v>36923</v>
      </c>
      <c r="C24">
        <v>413</v>
      </c>
      <c r="D24">
        <v>52003000</v>
      </c>
      <c r="F24" t="s">
        <v>93</v>
      </c>
      <c r="H24">
        <v>100005380</v>
      </c>
      <c r="I24" t="s">
        <v>94</v>
      </c>
      <c r="J24">
        <v>6000010724</v>
      </c>
      <c r="K24" t="s">
        <v>220</v>
      </c>
      <c r="L24" s="77">
        <v>212.16</v>
      </c>
    </row>
    <row r="25" spans="2:12" ht="13.5" thickBot="1" x14ac:dyDescent="0.25">
      <c r="B25" s="76">
        <v>36923</v>
      </c>
      <c r="C25">
        <v>413</v>
      </c>
      <c r="D25">
        <v>52003000</v>
      </c>
      <c r="F25" t="s">
        <v>93</v>
      </c>
      <c r="H25">
        <v>100005379</v>
      </c>
      <c r="I25" t="s">
        <v>94</v>
      </c>
      <c r="J25">
        <v>6000010724</v>
      </c>
      <c r="K25" t="s">
        <v>220</v>
      </c>
      <c r="L25" s="77">
        <v>547.25</v>
      </c>
    </row>
    <row r="26" spans="2:12" ht="13.5" thickBot="1" x14ac:dyDescent="0.25">
      <c r="B26" t="s">
        <v>88</v>
      </c>
      <c r="D26">
        <v>52003000</v>
      </c>
      <c r="L26" s="78">
        <v>895.71</v>
      </c>
    </row>
    <row r="27" spans="2:12" ht="13.5" thickBot="1" x14ac:dyDescent="0.25">
      <c r="B27" s="76">
        <v>36923</v>
      </c>
      <c r="C27">
        <v>413</v>
      </c>
      <c r="D27">
        <v>52004000</v>
      </c>
      <c r="F27" t="s">
        <v>151</v>
      </c>
      <c r="H27">
        <v>100005379</v>
      </c>
      <c r="I27" t="s">
        <v>221</v>
      </c>
      <c r="J27">
        <v>6000010724</v>
      </c>
      <c r="K27" t="s">
        <v>220</v>
      </c>
      <c r="L27" s="77">
        <v>249</v>
      </c>
    </row>
    <row r="28" spans="2:12" ht="13.5" thickBot="1" x14ac:dyDescent="0.25">
      <c r="B28" t="s">
        <v>88</v>
      </c>
      <c r="D28">
        <v>52004000</v>
      </c>
      <c r="L28" s="78">
        <v>249</v>
      </c>
    </row>
    <row r="29" spans="2:12" x14ac:dyDescent="0.2">
      <c r="B29" s="76">
        <v>36950</v>
      </c>
      <c r="C29">
        <v>413</v>
      </c>
      <c r="D29">
        <v>52004500</v>
      </c>
      <c r="F29" t="s">
        <v>98</v>
      </c>
      <c r="H29">
        <v>100001458</v>
      </c>
      <c r="I29" t="s">
        <v>222</v>
      </c>
      <c r="J29">
        <v>52503500</v>
      </c>
      <c r="K29" t="s">
        <v>107</v>
      </c>
      <c r="L29" s="77">
        <v>303.81</v>
      </c>
    </row>
    <row r="30" spans="2:12" x14ac:dyDescent="0.2">
      <c r="B30" s="76">
        <v>36950</v>
      </c>
      <c r="C30">
        <v>413</v>
      </c>
      <c r="D30">
        <v>52004500</v>
      </c>
      <c r="F30" t="s">
        <v>98</v>
      </c>
      <c r="H30">
        <v>100001343</v>
      </c>
      <c r="I30" t="s">
        <v>223</v>
      </c>
      <c r="J30">
        <v>20023000</v>
      </c>
      <c r="K30" t="s">
        <v>83</v>
      </c>
      <c r="L30" s="77">
        <v>174.3</v>
      </c>
    </row>
    <row r="31" spans="2:12" x14ac:dyDescent="0.2">
      <c r="B31" s="76">
        <v>36944</v>
      </c>
      <c r="C31">
        <v>413</v>
      </c>
      <c r="D31">
        <v>52004500</v>
      </c>
      <c r="F31" t="s">
        <v>98</v>
      </c>
      <c r="H31">
        <v>100009125</v>
      </c>
      <c r="I31" t="s">
        <v>224</v>
      </c>
      <c r="J31">
        <v>6000010724</v>
      </c>
      <c r="K31" t="s">
        <v>220</v>
      </c>
      <c r="L31" s="77">
        <v>2933.44</v>
      </c>
    </row>
    <row r="32" spans="2:12" ht="13.5" thickBot="1" x14ac:dyDescent="0.25">
      <c r="B32" s="76">
        <v>36923</v>
      </c>
      <c r="C32">
        <v>413</v>
      </c>
      <c r="D32">
        <v>52004500</v>
      </c>
      <c r="F32" t="s">
        <v>98</v>
      </c>
      <c r="H32">
        <v>100005379</v>
      </c>
      <c r="I32" t="s">
        <v>225</v>
      </c>
      <c r="J32">
        <v>6000010724</v>
      </c>
      <c r="K32" t="s">
        <v>220</v>
      </c>
      <c r="L32" s="77">
        <v>2568.0100000000002</v>
      </c>
    </row>
    <row r="33" spans="2:12" ht="13.5" thickBot="1" x14ac:dyDescent="0.25">
      <c r="B33" t="s">
        <v>88</v>
      </c>
      <c r="D33">
        <v>52004500</v>
      </c>
      <c r="L33" s="78">
        <v>5979.56</v>
      </c>
    </row>
    <row r="34" spans="2:12" x14ac:dyDescent="0.2">
      <c r="B34" s="76">
        <v>36950</v>
      </c>
      <c r="C34">
        <v>413</v>
      </c>
      <c r="D34">
        <v>52502000</v>
      </c>
      <c r="F34" t="s">
        <v>45</v>
      </c>
      <c r="H34">
        <v>100015840</v>
      </c>
      <c r="I34" t="s">
        <v>104</v>
      </c>
      <c r="J34">
        <v>20023000</v>
      </c>
      <c r="K34" t="s">
        <v>83</v>
      </c>
      <c r="L34" s="77">
        <v>48.02</v>
      </c>
    </row>
    <row r="35" spans="2:12" x14ac:dyDescent="0.2">
      <c r="B35" s="76">
        <v>36950</v>
      </c>
      <c r="C35">
        <v>413</v>
      </c>
      <c r="D35">
        <v>52502000</v>
      </c>
      <c r="F35" t="s">
        <v>45</v>
      </c>
      <c r="H35">
        <v>100015841</v>
      </c>
      <c r="I35" t="s">
        <v>102</v>
      </c>
      <c r="J35">
        <v>20023000</v>
      </c>
      <c r="K35" t="s">
        <v>83</v>
      </c>
      <c r="L35" s="77">
        <v>382.23</v>
      </c>
    </row>
    <row r="36" spans="2:12" x14ac:dyDescent="0.2">
      <c r="B36" s="76">
        <v>36950</v>
      </c>
      <c r="C36">
        <v>413</v>
      </c>
      <c r="D36">
        <v>52502000</v>
      </c>
      <c r="F36" t="s">
        <v>45</v>
      </c>
      <c r="H36">
        <v>100015842</v>
      </c>
      <c r="I36" t="s">
        <v>105</v>
      </c>
      <c r="J36">
        <v>20023000</v>
      </c>
      <c r="K36" t="s">
        <v>83</v>
      </c>
      <c r="L36" s="77">
        <v>110</v>
      </c>
    </row>
    <row r="37" spans="2:12" x14ac:dyDescent="0.2">
      <c r="B37" s="76">
        <v>36923</v>
      </c>
      <c r="C37">
        <v>413</v>
      </c>
      <c r="D37">
        <v>52502000</v>
      </c>
      <c r="F37" t="s">
        <v>45</v>
      </c>
      <c r="H37">
        <v>100013293</v>
      </c>
      <c r="I37" t="s">
        <v>104</v>
      </c>
      <c r="J37">
        <v>20023000</v>
      </c>
      <c r="K37" t="s">
        <v>83</v>
      </c>
      <c r="L37" s="77">
        <v>20.97</v>
      </c>
    </row>
    <row r="38" spans="2:12" x14ac:dyDescent="0.2">
      <c r="B38" s="76">
        <v>36923</v>
      </c>
      <c r="C38">
        <v>413</v>
      </c>
      <c r="D38">
        <v>52502000</v>
      </c>
      <c r="F38" t="s">
        <v>45</v>
      </c>
      <c r="H38">
        <v>100013231</v>
      </c>
      <c r="I38" t="s">
        <v>102</v>
      </c>
      <c r="J38">
        <v>20023000</v>
      </c>
      <c r="K38" t="s">
        <v>83</v>
      </c>
      <c r="L38" s="77">
        <v>2.62</v>
      </c>
    </row>
    <row r="39" spans="2:12" x14ac:dyDescent="0.2">
      <c r="B39" s="76">
        <v>36923</v>
      </c>
      <c r="C39">
        <v>413</v>
      </c>
      <c r="D39">
        <v>52502000</v>
      </c>
      <c r="F39" t="s">
        <v>45</v>
      </c>
      <c r="H39">
        <v>100012853</v>
      </c>
      <c r="I39" t="s">
        <v>102</v>
      </c>
      <c r="J39">
        <v>20023000</v>
      </c>
      <c r="K39" t="s">
        <v>83</v>
      </c>
      <c r="L39" s="77">
        <v>131.18</v>
      </c>
    </row>
    <row r="40" spans="2:12" ht="13.5" thickBot="1" x14ac:dyDescent="0.25">
      <c r="B40" s="76">
        <v>36923</v>
      </c>
      <c r="C40">
        <v>413</v>
      </c>
      <c r="D40">
        <v>52502000</v>
      </c>
      <c r="F40" t="s">
        <v>45</v>
      </c>
      <c r="H40">
        <v>100012725</v>
      </c>
      <c r="I40" t="s">
        <v>105</v>
      </c>
      <c r="J40">
        <v>20023000</v>
      </c>
      <c r="K40" t="s">
        <v>83</v>
      </c>
      <c r="L40" s="77">
        <v>110</v>
      </c>
    </row>
    <row r="41" spans="2:12" ht="13.5" thickBot="1" x14ac:dyDescent="0.25">
      <c r="B41" t="s">
        <v>88</v>
      </c>
      <c r="D41">
        <v>52502000</v>
      </c>
      <c r="L41" s="78">
        <v>805.02</v>
      </c>
    </row>
    <row r="42" spans="2:12" ht="13.5" thickBot="1" x14ac:dyDescent="0.25">
      <c r="B42" s="76">
        <v>36923</v>
      </c>
      <c r="C42">
        <v>413</v>
      </c>
      <c r="D42">
        <v>52502500</v>
      </c>
      <c r="F42" t="s">
        <v>46</v>
      </c>
      <c r="H42">
        <v>100005286</v>
      </c>
      <c r="I42" t="s">
        <v>106</v>
      </c>
      <c r="J42">
        <v>20023000</v>
      </c>
      <c r="K42" t="s">
        <v>83</v>
      </c>
      <c r="L42" s="77">
        <v>11954.25</v>
      </c>
    </row>
    <row r="43" spans="2:12" ht="13.5" thickBot="1" x14ac:dyDescent="0.25">
      <c r="B43" t="s">
        <v>88</v>
      </c>
      <c r="D43">
        <v>52502500</v>
      </c>
      <c r="L43" s="78">
        <v>11954.25</v>
      </c>
    </row>
    <row r="44" spans="2:12" x14ac:dyDescent="0.2">
      <c r="B44" s="76">
        <v>36938</v>
      </c>
      <c r="C44">
        <v>413</v>
      </c>
      <c r="D44">
        <v>52503500</v>
      </c>
      <c r="F44" t="s">
        <v>107</v>
      </c>
      <c r="H44">
        <v>100008548</v>
      </c>
      <c r="I44" t="s">
        <v>226</v>
      </c>
      <c r="J44">
        <v>6000010901</v>
      </c>
      <c r="K44" t="s">
        <v>227</v>
      </c>
      <c r="L44" s="77">
        <v>461.91</v>
      </c>
    </row>
    <row r="45" spans="2:12" x14ac:dyDescent="0.2">
      <c r="B45" s="76">
        <v>36945</v>
      </c>
      <c r="C45">
        <v>413</v>
      </c>
      <c r="D45">
        <v>52503500</v>
      </c>
      <c r="F45" t="s">
        <v>107</v>
      </c>
      <c r="H45">
        <v>100009381</v>
      </c>
      <c r="I45" t="s">
        <v>228</v>
      </c>
      <c r="J45">
        <v>6000017985</v>
      </c>
      <c r="K45" t="s">
        <v>229</v>
      </c>
      <c r="L45" s="77">
        <v>55.86</v>
      </c>
    </row>
    <row r="46" spans="2:12" x14ac:dyDescent="0.2">
      <c r="B46" s="76">
        <v>36936</v>
      </c>
      <c r="C46">
        <v>413</v>
      </c>
      <c r="D46">
        <v>52503500</v>
      </c>
      <c r="F46" t="s">
        <v>107</v>
      </c>
      <c r="H46">
        <v>100008337</v>
      </c>
      <c r="I46" t="s">
        <v>230</v>
      </c>
      <c r="J46">
        <v>20022500</v>
      </c>
      <c r="K46" t="s">
        <v>183</v>
      </c>
      <c r="L46" s="77">
        <v>23.73</v>
      </c>
    </row>
    <row r="47" spans="2:12" x14ac:dyDescent="0.2">
      <c r="B47" s="76">
        <v>36936</v>
      </c>
      <c r="C47">
        <v>413</v>
      </c>
      <c r="D47">
        <v>52503500</v>
      </c>
      <c r="F47" t="s">
        <v>107</v>
      </c>
      <c r="H47">
        <v>100008337</v>
      </c>
      <c r="I47" t="s">
        <v>230</v>
      </c>
      <c r="J47">
        <v>20022500</v>
      </c>
      <c r="K47" t="s">
        <v>183</v>
      </c>
      <c r="L47" s="77">
        <v>145.63</v>
      </c>
    </row>
    <row r="48" spans="2:12" x14ac:dyDescent="0.2">
      <c r="B48" s="76">
        <v>36923</v>
      </c>
      <c r="C48">
        <v>413</v>
      </c>
      <c r="D48">
        <v>52503500</v>
      </c>
      <c r="F48" t="s">
        <v>107</v>
      </c>
      <c r="H48">
        <v>100005379</v>
      </c>
      <c r="I48" t="s">
        <v>108</v>
      </c>
      <c r="J48">
        <v>6000010724</v>
      </c>
      <c r="K48" t="s">
        <v>220</v>
      </c>
      <c r="L48" s="77">
        <v>304.60000000000002</v>
      </c>
    </row>
    <row r="49" spans="2:12" x14ac:dyDescent="0.2">
      <c r="B49" s="76">
        <v>36923</v>
      </c>
      <c r="C49">
        <v>413</v>
      </c>
      <c r="D49">
        <v>52503500</v>
      </c>
      <c r="F49" t="s">
        <v>107</v>
      </c>
      <c r="H49">
        <v>100010368</v>
      </c>
      <c r="I49" t="s">
        <v>102</v>
      </c>
      <c r="J49">
        <v>20023000</v>
      </c>
      <c r="K49" t="s">
        <v>83</v>
      </c>
      <c r="L49" s="77">
        <v>-2.62</v>
      </c>
    </row>
    <row r="50" spans="2:12" ht="13.5" thickBot="1" x14ac:dyDescent="0.25">
      <c r="B50" s="76">
        <v>36923</v>
      </c>
      <c r="C50">
        <v>413</v>
      </c>
      <c r="D50">
        <v>52503500</v>
      </c>
      <c r="F50" t="s">
        <v>107</v>
      </c>
      <c r="H50">
        <v>100010306</v>
      </c>
      <c r="I50" t="s">
        <v>102</v>
      </c>
      <c r="J50">
        <v>20023000</v>
      </c>
      <c r="K50" t="s">
        <v>83</v>
      </c>
      <c r="L50" s="77">
        <v>-131.18</v>
      </c>
    </row>
    <row r="51" spans="2:12" ht="13.5" thickBot="1" x14ac:dyDescent="0.25">
      <c r="B51" t="s">
        <v>88</v>
      </c>
      <c r="D51">
        <v>52503500</v>
      </c>
      <c r="L51" s="78">
        <v>857.93</v>
      </c>
    </row>
    <row r="52" spans="2:12" ht="13.5" thickBot="1" x14ac:dyDescent="0.25">
      <c r="B52" s="76">
        <v>36927</v>
      </c>
      <c r="C52">
        <v>413</v>
      </c>
      <c r="D52">
        <v>52504500</v>
      </c>
      <c r="F52" t="s">
        <v>111</v>
      </c>
      <c r="H52">
        <v>100005952</v>
      </c>
      <c r="I52" t="s">
        <v>231</v>
      </c>
      <c r="J52">
        <v>5000001102</v>
      </c>
      <c r="K52" t="s">
        <v>232</v>
      </c>
      <c r="L52" s="77">
        <v>-81.19</v>
      </c>
    </row>
    <row r="53" spans="2:12" ht="13.5" thickBot="1" x14ac:dyDescent="0.25">
      <c r="B53" t="s">
        <v>88</v>
      </c>
      <c r="D53">
        <v>52504500</v>
      </c>
      <c r="L53" s="78">
        <v>-81.19</v>
      </c>
    </row>
    <row r="54" spans="2:12" ht="13.5" thickBot="1" x14ac:dyDescent="0.25">
      <c r="B54" s="76">
        <v>36924</v>
      </c>
      <c r="C54">
        <v>413</v>
      </c>
      <c r="D54">
        <v>52507500</v>
      </c>
      <c r="F54" t="s">
        <v>114</v>
      </c>
      <c r="H54">
        <v>100005628</v>
      </c>
      <c r="J54">
        <v>5000000923</v>
      </c>
      <c r="K54" t="s">
        <v>115</v>
      </c>
      <c r="L54" s="77">
        <v>347.2</v>
      </c>
    </row>
    <row r="55" spans="2:12" ht="13.5" thickBot="1" x14ac:dyDescent="0.25">
      <c r="B55" t="s">
        <v>88</v>
      </c>
      <c r="D55">
        <v>52507500</v>
      </c>
      <c r="L55" s="78">
        <v>347.2</v>
      </c>
    </row>
    <row r="56" spans="2:12" ht="13.5" thickBot="1" x14ac:dyDescent="0.25">
      <c r="B56" s="76">
        <v>36923</v>
      </c>
      <c r="C56">
        <v>413</v>
      </c>
      <c r="D56">
        <v>52508500</v>
      </c>
      <c r="F56" t="s">
        <v>121</v>
      </c>
      <c r="H56">
        <v>100010279</v>
      </c>
      <c r="I56" t="s">
        <v>105</v>
      </c>
      <c r="J56">
        <v>20023000</v>
      </c>
      <c r="K56" t="s">
        <v>83</v>
      </c>
      <c r="L56" s="77">
        <v>-110</v>
      </c>
    </row>
    <row r="57" spans="2:12" ht="13.5" thickBot="1" x14ac:dyDescent="0.25">
      <c r="B57" t="s">
        <v>88</v>
      </c>
      <c r="D57">
        <v>52508500</v>
      </c>
      <c r="L57" s="78">
        <v>-110</v>
      </c>
    </row>
    <row r="58" spans="2:12" x14ac:dyDescent="0.2">
      <c r="B58" s="76">
        <v>36932</v>
      </c>
      <c r="C58">
        <v>413</v>
      </c>
      <c r="D58">
        <v>53600000</v>
      </c>
      <c r="F58" t="s">
        <v>122</v>
      </c>
      <c r="H58">
        <v>100007918</v>
      </c>
      <c r="J58">
        <v>5000003183</v>
      </c>
      <c r="K58" t="s">
        <v>123</v>
      </c>
      <c r="L58" s="77">
        <v>14.7</v>
      </c>
    </row>
    <row r="59" spans="2:12" x14ac:dyDescent="0.2">
      <c r="B59" s="76">
        <v>36932</v>
      </c>
      <c r="C59">
        <v>413</v>
      </c>
      <c r="D59">
        <v>53600000</v>
      </c>
      <c r="F59" t="s">
        <v>122</v>
      </c>
      <c r="H59">
        <v>100007917</v>
      </c>
      <c r="J59">
        <v>5000003183</v>
      </c>
      <c r="K59" t="s">
        <v>123</v>
      </c>
      <c r="L59" s="77">
        <v>86.94</v>
      </c>
    </row>
    <row r="60" spans="2:12" x14ac:dyDescent="0.2">
      <c r="B60" s="76">
        <v>36932</v>
      </c>
      <c r="C60">
        <v>413</v>
      </c>
      <c r="D60">
        <v>53600000</v>
      </c>
      <c r="F60" t="s">
        <v>122</v>
      </c>
      <c r="H60">
        <v>100007802</v>
      </c>
      <c r="J60">
        <v>5000003183</v>
      </c>
      <c r="K60" t="s">
        <v>123</v>
      </c>
      <c r="L60" s="77">
        <v>31.96</v>
      </c>
    </row>
    <row r="61" spans="2:12" x14ac:dyDescent="0.2">
      <c r="B61" s="76">
        <v>36932</v>
      </c>
      <c r="C61">
        <v>413</v>
      </c>
      <c r="D61">
        <v>53600000</v>
      </c>
      <c r="F61" t="s">
        <v>122</v>
      </c>
      <c r="H61">
        <v>100007801</v>
      </c>
      <c r="J61">
        <v>5000003183</v>
      </c>
      <c r="K61" t="s">
        <v>123</v>
      </c>
      <c r="L61" s="77">
        <v>15.98</v>
      </c>
    </row>
    <row r="62" spans="2:12" x14ac:dyDescent="0.2">
      <c r="B62" s="76">
        <v>36932</v>
      </c>
      <c r="C62">
        <v>413</v>
      </c>
      <c r="D62">
        <v>53600000</v>
      </c>
      <c r="F62" t="s">
        <v>122</v>
      </c>
      <c r="H62">
        <v>100007926</v>
      </c>
      <c r="J62">
        <v>5000003183</v>
      </c>
      <c r="K62" t="s">
        <v>123</v>
      </c>
      <c r="L62" s="77">
        <v>24.22</v>
      </c>
    </row>
    <row r="63" spans="2:12" x14ac:dyDescent="0.2">
      <c r="B63" s="76">
        <v>36932</v>
      </c>
      <c r="C63">
        <v>413</v>
      </c>
      <c r="D63">
        <v>53600000</v>
      </c>
      <c r="F63" t="s">
        <v>122</v>
      </c>
      <c r="H63">
        <v>100007927</v>
      </c>
      <c r="J63">
        <v>5000003183</v>
      </c>
      <c r="K63" t="s">
        <v>123</v>
      </c>
      <c r="L63" s="77">
        <v>19.2</v>
      </c>
    </row>
    <row r="64" spans="2:12" x14ac:dyDescent="0.2">
      <c r="B64" s="76">
        <v>36938</v>
      </c>
      <c r="C64">
        <v>413</v>
      </c>
      <c r="D64">
        <v>53600000</v>
      </c>
      <c r="F64" t="s">
        <v>122</v>
      </c>
      <c r="H64">
        <v>100008662</v>
      </c>
      <c r="J64">
        <v>5000003183</v>
      </c>
      <c r="K64" t="s">
        <v>123</v>
      </c>
      <c r="L64" s="77">
        <v>110.56</v>
      </c>
    </row>
    <row r="65" spans="2:12" x14ac:dyDescent="0.2">
      <c r="B65" s="76">
        <v>36942</v>
      </c>
      <c r="C65">
        <v>413</v>
      </c>
      <c r="D65">
        <v>53600000</v>
      </c>
      <c r="F65" t="s">
        <v>122</v>
      </c>
      <c r="H65">
        <v>100008845</v>
      </c>
      <c r="I65" t="s">
        <v>124</v>
      </c>
      <c r="J65">
        <v>5000060175</v>
      </c>
      <c r="K65" t="s">
        <v>125</v>
      </c>
      <c r="L65" s="77">
        <v>33.409999999999997</v>
      </c>
    </row>
    <row r="66" spans="2:12" x14ac:dyDescent="0.2">
      <c r="B66" s="76">
        <v>36942</v>
      </c>
      <c r="C66">
        <v>413</v>
      </c>
      <c r="D66">
        <v>53600000</v>
      </c>
      <c r="F66" t="s">
        <v>122</v>
      </c>
      <c r="H66">
        <v>100008847</v>
      </c>
      <c r="I66" t="s">
        <v>124</v>
      </c>
      <c r="J66">
        <v>5000060175</v>
      </c>
      <c r="K66" t="s">
        <v>125</v>
      </c>
      <c r="L66" s="77">
        <v>196.45</v>
      </c>
    </row>
    <row r="67" spans="2:12" x14ac:dyDescent="0.2">
      <c r="B67" s="76">
        <v>36923</v>
      </c>
      <c r="C67">
        <v>413</v>
      </c>
      <c r="D67">
        <v>53600000</v>
      </c>
      <c r="F67" t="s">
        <v>122</v>
      </c>
      <c r="H67">
        <v>100005379</v>
      </c>
      <c r="I67" t="s">
        <v>124</v>
      </c>
      <c r="J67">
        <v>6000010724</v>
      </c>
      <c r="K67" t="s">
        <v>220</v>
      </c>
      <c r="L67" s="77">
        <v>27.98</v>
      </c>
    </row>
    <row r="68" spans="2:12" x14ac:dyDescent="0.2">
      <c r="B68" s="76">
        <v>36927</v>
      </c>
      <c r="C68">
        <v>413</v>
      </c>
      <c r="D68">
        <v>53600000</v>
      </c>
      <c r="F68" t="s">
        <v>122</v>
      </c>
      <c r="H68">
        <v>100005764</v>
      </c>
      <c r="J68">
        <v>5000003183</v>
      </c>
      <c r="K68" t="s">
        <v>123</v>
      </c>
      <c r="L68" s="77">
        <v>7.25</v>
      </c>
    </row>
    <row r="69" spans="2:12" x14ac:dyDescent="0.2">
      <c r="B69" s="76">
        <v>36927</v>
      </c>
      <c r="C69">
        <v>413</v>
      </c>
      <c r="D69">
        <v>53600000</v>
      </c>
      <c r="F69" t="s">
        <v>122</v>
      </c>
      <c r="H69">
        <v>100005802</v>
      </c>
      <c r="J69">
        <v>5000003183</v>
      </c>
      <c r="K69" t="s">
        <v>123</v>
      </c>
      <c r="L69" s="77">
        <v>25.24</v>
      </c>
    </row>
    <row r="70" spans="2:12" x14ac:dyDescent="0.2">
      <c r="B70" s="76">
        <v>36927</v>
      </c>
      <c r="C70">
        <v>413</v>
      </c>
      <c r="D70">
        <v>53600000</v>
      </c>
      <c r="F70" t="s">
        <v>122</v>
      </c>
      <c r="H70">
        <v>100005806</v>
      </c>
      <c r="J70">
        <v>5000003183</v>
      </c>
      <c r="K70" t="s">
        <v>123</v>
      </c>
      <c r="L70" s="77">
        <v>8.77</v>
      </c>
    </row>
    <row r="71" spans="2:12" x14ac:dyDescent="0.2">
      <c r="B71" s="76">
        <v>36927</v>
      </c>
      <c r="C71">
        <v>413</v>
      </c>
      <c r="D71">
        <v>53600000</v>
      </c>
      <c r="F71" t="s">
        <v>122</v>
      </c>
      <c r="H71">
        <v>100005838</v>
      </c>
      <c r="J71">
        <v>5000003183</v>
      </c>
      <c r="K71" t="s">
        <v>123</v>
      </c>
      <c r="L71" s="77">
        <v>6.69</v>
      </c>
    </row>
    <row r="72" spans="2:12" x14ac:dyDescent="0.2">
      <c r="B72" s="76">
        <v>36932</v>
      </c>
      <c r="C72">
        <v>413</v>
      </c>
      <c r="D72">
        <v>53600000</v>
      </c>
      <c r="F72" t="s">
        <v>122</v>
      </c>
      <c r="H72">
        <v>100007800</v>
      </c>
      <c r="J72">
        <v>5000003183</v>
      </c>
      <c r="K72" t="s">
        <v>123</v>
      </c>
      <c r="L72" s="77">
        <v>166.06</v>
      </c>
    </row>
    <row r="73" spans="2:12" x14ac:dyDescent="0.2">
      <c r="B73" s="76">
        <v>36931</v>
      </c>
      <c r="C73">
        <v>413</v>
      </c>
      <c r="D73">
        <v>53600000</v>
      </c>
      <c r="F73" t="s">
        <v>122</v>
      </c>
      <c r="H73">
        <v>100007503</v>
      </c>
      <c r="J73">
        <v>5000003183</v>
      </c>
      <c r="K73" t="s">
        <v>123</v>
      </c>
      <c r="L73" s="77">
        <v>86.94</v>
      </c>
    </row>
    <row r="74" spans="2:12" x14ac:dyDescent="0.2">
      <c r="B74" s="76">
        <v>36931</v>
      </c>
      <c r="C74">
        <v>413</v>
      </c>
      <c r="D74">
        <v>53600000</v>
      </c>
      <c r="F74" t="s">
        <v>122</v>
      </c>
      <c r="H74">
        <v>100007487</v>
      </c>
      <c r="J74">
        <v>5000003183</v>
      </c>
      <c r="K74" t="s">
        <v>123</v>
      </c>
      <c r="L74" s="77">
        <v>67.08</v>
      </c>
    </row>
    <row r="75" spans="2:12" ht="13.5" thickBot="1" x14ac:dyDescent="0.25">
      <c r="B75" s="76">
        <v>36931</v>
      </c>
      <c r="C75">
        <v>413</v>
      </c>
      <c r="D75">
        <v>53600000</v>
      </c>
      <c r="F75" t="s">
        <v>122</v>
      </c>
      <c r="H75">
        <v>100007473</v>
      </c>
      <c r="J75">
        <v>5000003183</v>
      </c>
      <c r="K75" t="s">
        <v>123</v>
      </c>
      <c r="L75" s="77">
        <v>3.78</v>
      </c>
    </row>
    <row r="76" spans="2:12" ht="13.5" thickBot="1" x14ac:dyDescent="0.25">
      <c r="B76" t="s">
        <v>88</v>
      </c>
      <c r="D76">
        <v>53600000</v>
      </c>
      <c r="L76" s="78">
        <v>933.21</v>
      </c>
    </row>
    <row r="77" spans="2:12" ht="13.5" thickBot="1" x14ac:dyDescent="0.25">
      <c r="B77" s="76">
        <v>36923</v>
      </c>
      <c r="C77">
        <v>413</v>
      </c>
      <c r="D77">
        <v>53900000</v>
      </c>
      <c r="F77" t="s">
        <v>126</v>
      </c>
      <c r="H77">
        <v>100010382</v>
      </c>
      <c r="I77" t="s">
        <v>104</v>
      </c>
      <c r="J77">
        <v>20023000</v>
      </c>
      <c r="K77" t="s">
        <v>83</v>
      </c>
      <c r="L77" s="77">
        <v>-20.97</v>
      </c>
    </row>
    <row r="78" spans="2:12" ht="13.5" thickBot="1" x14ac:dyDescent="0.25">
      <c r="B78" t="s">
        <v>88</v>
      </c>
      <c r="D78">
        <v>53900000</v>
      </c>
      <c r="L78" s="78">
        <v>-20.97</v>
      </c>
    </row>
    <row r="79" spans="2:12" x14ac:dyDescent="0.2">
      <c r="B79" s="76">
        <v>36927</v>
      </c>
      <c r="C79">
        <v>413</v>
      </c>
      <c r="D79">
        <v>59003000</v>
      </c>
      <c r="F79" t="s">
        <v>127</v>
      </c>
      <c r="H79">
        <v>100003832</v>
      </c>
      <c r="J79">
        <v>52000500</v>
      </c>
      <c r="K79" t="s">
        <v>30</v>
      </c>
      <c r="L79" s="77">
        <v>10104.200000000001</v>
      </c>
    </row>
    <row r="80" spans="2:12" x14ac:dyDescent="0.2">
      <c r="B80" s="76">
        <v>36927</v>
      </c>
      <c r="C80">
        <v>413</v>
      </c>
      <c r="D80">
        <v>59003000</v>
      </c>
      <c r="F80" t="s">
        <v>127</v>
      </c>
      <c r="H80">
        <v>100003832</v>
      </c>
      <c r="J80">
        <v>52000500</v>
      </c>
      <c r="K80" t="s">
        <v>30</v>
      </c>
      <c r="L80" s="77">
        <v>2682.5</v>
      </c>
    </row>
    <row r="81" spans="2:12" x14ac:dyDescent="0.2">
      <c r="B81" s="76">
        <v>36937</v>
      </c>
      <c r="C81">
        <v>413</v>
      </c>
      <c r="D81">
        <v>59003000</v>
      </c>
      <c r="F81" t="s">
        <v>127</v>
      </c>
      <c r="H81">
        <v>100007243</v>
      </c>
      <c r="J81">
        <v>30016000</v>
      </c>
      <c r="K81" t="s">
        <v>82</v>
      </c>
      <c r="L81" s="77">
        <v>474.64</v>
      </c>
    </row>
    <row r="82" spans="2:12" x14ac:dyDescent="0.2">
      <c r="B82" s="76">
        <v>36937</v>
      </c>
      <c r="C82">
        <v>413</v>
      </c>
      <c r="D82">
        <v>59003000</v>
      </c>
      <c r="F82" t="s">
        <v>127</v>
      </c>
      <c r="H82">
        <v>100007243</v>
      </c>
      <c r="J82">
        <v>30016000</v>
      </c>
      <c r="K82" t="s">
        <v>82</v>
      </c>
      <c r="L82" s="77">
        <v>1644.19</v>
      </c>
    </row>
    <row r="83" spans="2:12" x14ac:dyDescent="0.2">
      <c r="B83" s="76">
        <v>36950</v>
      </c>
      <c r="C83">
        <v>413</v>
      </c>
      <c r="D83">
        <v>59003000</v>
      </c>
      <c r="F83" t="s">
        <v>127</v>
      </c>
      <c r="H83">
        <v>100009100</v>
      </c>
      <c r="J83">
        <v>30016000</v>
      </c>
      <c r="K83" t="s">
        <v>82</v>
      </c>
      <c r="L83" s="77">
        <v>470.62</v>
      </c>
    </row>
    <row r="84" spans="2:12" ht="13.5" thickBot="1" x14ac:dyDescent="0.25">
      <c r="B84" s="76">
        <v>36950</v>
      </c>
      <c r="C84">
        <v>413</v>
      </c>
      <c r="D84">
        <v>59003000</v>
      </c>
      <c r="F84" t="s">
        <v>127</v>
      </c>
      <c r="H84">
        <v>100009100</v>
      </c>
      <c r="J84">
        <v>30016000</v>
      </c>
      <c r="K84" t="s">
        <v>82</v>
      </c>
      <c r="L84" s="77">
        <v>1627.03</v>
      </c>
    </row>
    <row r="85" spans="2:12" ht="13.5" thickBot="1" x14ac:dyDescent="0.25">
      <c r="B85" t="s">
        <v>88</v>
      </c>
      <c r="D85">
        <v>59003000</v>
      </c>
      <c r="L85" s="78">
        <v>17003.18</v>
      </c>
    </row>
    <row r="86" spans="2:12" x14ac:dyDescent="0.2">
      <c r="B86" s="76">
        <v>36927</v>
      </c>
      <c r="C86">
        <v>413</v>
      </c>
      <c r="D86">
        <v>59003100</v>
      </c>
      <c r="F86" t="s">
        <v>128</v>
      </c>
      <c r="H86">
        <v>100003832</v>
      </c>
      <c r="J86">
        <v>52000500</v>
      </c>
      <c r="K86" t="s">
        <v>30</v>
      </c>
      <c r="L86" s="77">
        <v>47.99</v>
      </c>
    </row>
    <row r="87" spans="2:12" x14ac:dyDescent="0.2">
      <c r="B87" s="76">
        <v>36937</v>
      </c>
      <c r="C87">
        <v>413</v>
      </c>
      <c r="D87">
        <v>59003100</v>
      </c>
      <c r="F87" t="s">
        <v>128</v>
      </c>
      <c r="H87">
        <v>100007243</v>
      </c>
      <c r="J87">
        <v>30016000</v>
      </c>
      <c r="K87" t="s">
        <v>82</v>
      </c>
      <c r="L87" s="77">
        <v>10.32</v>
      </c>
    </row>
    <row r="88" spans="2:12" ht="13.5" thickBot="1" x14ac:dyDescent="0.25">
      <c r="B88" s="76">
        <v>36950</v>
      </c>
      <c r="C88">
        <v>413</v>
      </c>
      <c r="D88">
        <v>59003100</v>
      </c>
      <c r="F88" t="s">
        <v>128</v>
      </c>
      <c r="H88">
        <v>100009100</v>
      </c>
      <c r="J88">
        <v>30016000</v>
      </c>
      <c r="K88" t="s">
        <v>82</v>
      </c>
      <c r="L88" s="77">
        <v>10.74</v>
      </c>
    </row>
    <row r="89" spans="2:12" ht="13.5" thickBot="1" x14ac:dyDescent="0.25">
      <c r="B89" t="s">
        <v>88</v>
      </c>
      <c r="D89">
        <v>59003100</v>
      </c>
      <c r="L89" s="78">
        <v>69.05</v>
      </c>
    </row>
    <row r="90" spans="2:12" x14ac:dyDescent="0.2">
      <c r="B90" s="76">
        <v>36927</v>
      </c>
      <c r="C90">
        <v>413</v>
      </c>
      <c r="D90">
        <v>59003200</v>
      </c>
      <c r="F90" t="s">
        <v>129</v>
      </c>
      <c r="H90">
        <v>100003832</v>
      </c>
      <c r="J90">
        <v>52000500</v>
      </c>
      <c r="K90" t="s">
        <v>30</v>
      </c>
      <c r="L90" s="77">
        <v>46.48</v>
      </c>
    </row>
    <row r="91" spans="2:12" x14ac:dyDescent="0.2">
      <c r="B91" s="76">
        <v>36937</v>
      </c>
      <c r="C91">
        <v>413</v>
      </c>
      <c r="D91">
        <v>59003200</v>
      </c>
      <c r="F91" t="s">
        <v>129</v>
      </c>
      <c r="H91">
        <v>100007243</v>
      </c>
      <c r="J91">
        <v>30016000</v>
      </c>
      <c r="K91" t="s">
        <v>82</v>
      </c>
      <c r="L91" s="77">
        <v>7.32</v>
      </c>
    </row>
    <row r="92" spans="2:12" ht="13.5" thickBot="1" x14ac:dyDescent="0.25">
      <c r="B92" s="76">
        <v>36950</v>
      </c>
      <c r="C92">
        <v>413</v>
      </c>
      <c r="D92">
        <v>59003200</v>
      </c>
      <c r="F92" t="s">
        <v>129</v>
      </c>
      <c r="H92">
        <v>100009100</v>
      </c>
      <c r="J92">
        <v>30016000</v>
      </c>
      <c r="K92" t="s">
        <v>82</v>
      </c>
      <c r="L92" s="77">
        <v>7.29</v>
      </c>
    </row>
    <row r="93" spans="2:12" ht="13.5" thickBot="1" x14ac:dyDescent="0.25">
      <c r="B93" t="s">
        <v>88</v>
      </c>
      <c r="D93">
        <v>59003200</v>
      </c>
      <c r="L93" s="78">
        <v>61.09</v>
      </c>
    </row>
    <row r="94" spans="2:12" x14ac:dyDescent="0.2">
      <c r="B94" s="76">
        <v>36927</v>
      </c>
      <c r="C94">
        <v>413</v>
      </c>
      <c r="D94">
        <v>59099900</v>
      </c>
      <c r="F94" t="s">
        <v>130</v>
      </c>
      <c r="H94">
        <v>100003832</v>
      </c>
      <c r="J94">
        <v>52000500</v>
      </c>
      <c r="K94" t="s">
        <v>30</v>
      </c>
      <c r="L94" s="77">
        <v>9.3000000000000007</v>
      </c>
    </row>
    <row r="95" spans="2:12" x14ac:dyDescent="0.2">
      <c r="B95" s="76">
        <v>36937</v>
      </c>
      <c r="C95">
        <v>413</v>
      </c>
      <c r="D95">
        <v>59099900</v>
      </c>
      <c r="F95" t="s">
        <v>130</v>
      </c>
      <c r="H95">
        <v>100007243</v>
      </c>
      <c r="J95">
        <v>30016000</v>
      </c>
      <c r="K95" t="s">
        <v>82</v>
      </c>
      <c r="L95" s="77">
        <v>1.47</v>
      </c>
    </row>
    <row r="96" spans="2:12" ht="13.5" thickBot="1" x14ac:dyDescent="0.25">
      <c r="B96" s="76">
        <v>36950</v>
      </c>
      <c r="C96">
        <v>413</v>
      </c>
      <c r="D96">
        <v>59099900</v>
      </c>
      <c r="F96" t="s">
        <v>130</v>
      </c>
      <c r="H96">
        <v>100009100</v>
      </c>
      <c r="J96">
        <v>30016000</v>
      </c>
      <c r="K96" t="s">
        <v>82</v>
      </c>
      <c r="L96" s="77">
        <v>1.46</v>
      </c>
    </row>
    <row r="97" spans="2:12" ht="13.5" thickBot="1" x14ac:dyDescent="0.25">
      <c r="B97" t="s">
        <v>88</v>
      </c>
      <c r="D97">
        <v>59099900</v>
      </c>
      <c r="L97" s="78">
        <v>12.23</v>
      </c>
    </row>
    <row r="98" spans="2:12" x14ac:dyDescent="0.2">
      <c r="B98" s="76">
        <v>36950</v>
      </c>
      <c r="C98">
        <v>413</v>
      </c>
      <c r="D98">
        <v>80020366</v>
      </c>
      <c r="F98" t="s">
        <v>131</v>
      </c>
      <c r="I98" t="s">
        <v>233</v>
      </c>
      <c r="L98" s="77">
        <v>-671</v>
      </c>
    </row>
    <row r="99" spans="2:12" x14ac:dyDescent="0.2">
      <c r="B99" s="76">
        <v>36950</v>
      </c>
      <c r="C99">
        <v>413</v>
      </c>
      <c r="D99">
        <v>80020366</v>
      </c>
      <c r="F99" t="s">
        <v>131</v>
      </c>
      <c r="I99" t="s">
        <v>233</v>
      </c>
      <c r="L99" s="77">
        <v>-218680.75</v>
      </c>
    </row>
    <row r="100" spans="2:12" x14ac:dyDescent="0.2">
      <c r="B100" s="76">
        <v>36950</v>
      </c>
      <c r="C100">
        <v>413</v>
      </c>
      <c r="D100">
        <v>80020366</v>
      </c>
      <c r="F100" t="s">
        <v>131</v>
      </c>
      <c r="I100" t="s">
        <v>233</v>
      </c>
      <c r="L100" s="77">
        <v>-2325</v>
      </c>
    </row>
    <row r="101" spans="2:12" x14ac:dyDescent="0.2">
      <c r="B101" s="76">
        <v>36950</v>
      </c>
      <c r="C101">
        <v>413</v>
      </c>
      <c r="D101">
        <v>80020366</v>
      </c>
      <c r="F101" t="s">
        <v>131</v>
      </c>
      <c r="I101" t="s">
        <v>233</v>
      </c>
      <c r="L101" s="77">
        <v>-13150.35</v>
      </c>
    </row>
    <row r="102" spans="2:12" x14ac:dyDescent="0.2">
      <c r="B102" s="76">
        <v>36950</v>
      </c>
      <c r="C102">
        <v>413</v>
      </c>
      <c r="D102">
        <v>80020366</v>
      </c>
      <c r="F102" t="s">
        <v>131</v>
      </c>
      <c r="I102" t="s">
        <v>233</v>
      </c>
      <c r="L102" s="77">
        <v>-4508.84</v>
      </c>
    </row>
    <row r="103" spans="2:12" x14ac:dyDescent="0.2">
      <c r="B103" s="76">
        <v>36950</v>
      </c>
      <c r="C103">
        <v>413</v>
      </c>
      <c r="D103">
        <v>80020366</v>
      </c>
      <c r="F103" t="s">
        <v>131</v>
      </c>
      <c r="I103" t="s">
        <v>234</v>
      </c>
      <c r="L103" s="77">
        <v>-150</v>
      </c>
    </row>
    <row r="104" spans="2:12" x14ac:dyDescent="0.2">
      <c r="B104" s="76">
        <v>36950</v>
      </c>
      <c r="C104">
        <v>413</v>
      </c>
      <c r="D104">
        <v>80020366</v>
      </c>
      <c r="F104" t="s">
        <v>131</v>
      </c>
      <c r="I104" t="s">
        <v>234</v>
      </c>
      <c r="L104" s="77">
        <v>-96652.66</v>
      </c>
    </row>
    <row r="105" spans="2:12" x14ac:dyDescent="0.2">
      <c r="B105" s="76">
        <v>36950</v>
      </c>
      <c r="C105">
        <v>413</v>
      </c>
      <c r="D105">
        <v>80020366</v>
      </c>
      <c r="F105" t="s">
        <v>131</v>
      </c>
      <c r="I105" t="s">
        <v>233</v>
      </c>
      <c r="L105" s="77">
        <v>-1199.6099999999999</v>
      </c>
    </row>
    <row r="106" spans="2:12" x14ac:dyDescent="0.2">
      <c r="B106" s="76">
        <v>36950</v>
      </c>
      <c r="C106">
        <v>413</v>
      </c>
      <c r="D106">
        <v>80020366</v>
      </c>
      <c r="F106" t="s">
        <v>131</v>
      </c>
      <c r="I106" t="s">
        <v>233</v>
      </c>
      <c r="L106" s="77">
        <v>-3361.48</v>
      </c>
    </row>
    <row r="107" spans="2:12" x14ac:dyDescent="0.2">
      <c r="B107" s="76">
        <v>36950</v>
      </c>
      <c r="C107">
        <v>413</v>
      </c>
      <c r="D107">
        <v>80020366</v>
      </c>
      <c r="F107" t="s">
        <v>131</v>
      </c>
      <c r="I107" t="s">
        <v>233</v>
      </c>
      <c r="L107" s="77">
        <v>-52756.92</v>
      </c>
    </row>
    <row r="108" spans="2:12" x14ac:dyDescent="0.2">
      <c r="B108" s="76">
        <v>36950</v>
      </c>
      <c r="C108">
        <v>413</v>
      </c>
      <c r="D108">
        <v>80020366</v>
      </c>
      <c r="F108" t="s">
        <v>131</v>
      </c>
      <c r="I108" t="s">
        <v>233</v>
      </c>
      <c r="L108" s="77">
        <v>-28612.79</v>
      </c>
    </row>
    <row r="109" spans="2:12" ht="13.5" thickBot="1" x14ac:dyDescent="0.25">
      <c r="B109" s="76">
        <v>36950</v>
      </c>
      <c r="C109">
        <v>413</v>
      </c>
      <c r="D109">
        <v>80020366</v>
      </c>
      <c r="F109" t="s">
        <v>131</v>
      </c>
      <c r="I109" t="s">
        <v>235</v>
      </c>
      <c r="L109" s="77">
        <v>-10353.23</v>
      </c>
    </row>
    <row r="110" spans="2:12" ht="13.5" thickBot="1" x14ac:dyDescent="0.25">
      <c r="B110" t="s">
        <v>88</v>
      </c>
      <c r="D110">
        <v>80020366</v>
      </c>
      <c r="L110" s="78">
        <v>-432422.63</v>
      </c>
    </row>
    <row r="111" spans="2:12" x14ac:dyDescent="0.2">
      <c r="B111" s="76">
        <v>36950</v>
      </c>
      <c r="C111">
        <v>413</v>
      </c>
      <c r="D111">
        <v>81000023</v>
      </c>
      <c r="F111" t="s">
        <v>138</v>
      </c>
      <c r="H111">
        <v>253874</v>
      </c>
      <c r="L111" s="77">
        <v>18033.650000000001</v>
      </c>
    </row>
    <row r="112" spans="2:12" x14ac:dyDescent="0.2">
      <c r="B112" s="76">
        <v>36950</v>
      </c>
      <c r="C112">
        <v>413</v>
      </c>
      <c r="D112">
        <v>81000023</v>
      </c>
      <c r="F112" t="s">
        <v>138</v>
      </c>
      <c r="H112">
        <v>253873</v>
      </c>
      <c r="L112" s="77">
        <v>9048.98</v>
      </c>
    </row>
    <row r="113" spans="2:12" x14ac:dyDescent="0.2">
      <c r="B113" s="76">
        <v>36950</v>
      </c>
      <c r="C113">
        <v>413</v>
      </c>
      <c r="D113">
        <v>81000023</v>
      </c>
      <c r="F113" t="s">
        <v>138</v>
      </c>
      <c r="H113">
        <v>253872</v>
      </c>
      <c r="L113" s="77">
        <v>200647.1</v>
      </c>
    </row>
    <row r="114" spans="2:12" x14ac:dyDescent="0.2">
      <c r="B114" s="76">
        <v>36950</v>
      </c>
      <c r="C114">
        <v>413</v>
      </c>
      <c r="D114">
        <v>81000023</v>
      </c>
      <c r="F114" t="s">
        <v>138</v>
      </c>
      <c r="H114">
        <v>253871</v>
      </c>
      <c r="L114" s="77">
        <v>671</v>
      </c>
    </row>
    <row r="115" spans="2:12" x14ac:dyDescent="0.2">
      <c r="B115" s="76">
        <v>36950</v>
      </c>
      <c r="C115">
        <v>413</v>
      </c>
      <c r="D115">
        <v>81000023</v>
      </c>
      <c r="F115" t="s">
        <v>138</v>
      </c>
      <c r="H115">
        <v>253870</v>
      </c>
      <c r="L115" s="77">
        <v>296.25</v>
      </c>
    </row>
    <row r="116" spans="2:12" x14ac:dyDescent="0.2">
      <c r="B116" s="76">
        <v>36950</v>
      </c>
      <c r="C116">
        <v>413</v>
      </c>
      <c r="D116">
        <v>81000023</v>
      </c>
      <c r="F116" t="s">
        <v>138</v>
      </c>
      <c r="H116">
        <v>253879</v>
      </c>
      <c r="L116" s="77">
        <v>1464.85</v>
      </c>
    </row>
    <row r="117" spans="2:12" x14ac:dyDescent="0.2">
      <c r="B117" s="76">
        <v>36950</v>
      </c>
      <c r="C117">
        <v>413</v>
      </c>
      <c r="D117">
        <v>81000023</v>
      </c>
      <c r="F117" t="s">
        <v>138</v>
      </c>
      <c r="H117">
        <v>253878</v>
      </c>
      <c r="L117" s="77">
        <v>4101.37</v>
      </c>
    </row>
    <row r="118" spans="2:12" x14ac:dyDescent="0.2">
      <c r="B118" s="76">
        <v>36950</v>
      </c>
      <c r="C118">
        <v>413</v>
      </c>
      <c r="D118">
        <v>81000023</v>
      </c>
      <c r="F118" t="s">
        <v>138</v>
      </c>
      <c r="H118">
        <v>253877</v>
      </c>
      <c r="L118" s="77">
        <v>17680.55</v>
      </c>
    </row>
    <row r="119" spans="2:12" x14ac:dyDescent="0.2">
      <c r="B119" s="76">
        <v>36950</v>
      </c>
      <c r="C119">
        <v>413</v>
      </c>
      <c r="D119">
        <v>81000023</v>
      </c>
      <c r="F119" t="s">
        <v>138</v>
      </c>
      <c r="H119">
        <v>253876</v>
      </c>
      <c r="L119" s="77">
        <v>96652.66</v>
      </c>
    </row>
    <row r="120" spans="2:12" x14ac:dyDescent="0.2">
      <c r="B120" s="76">
        <v>36950</v>
      </c>
      <c r="C120">
        <v>413</v>
      </c>
      <c r="D120">
        <v>81000023</v>
      </c>
      <c r="F120" t="s">
        <v>138</v>
      </c>
      <c r="H120">
        <v>253875</v>
      </c>
      <c r="L120" s="77">
        <v>150</v>
      </c>
    </row>
    <row r="121" spans="2:12" x14ac:dyDescent="0.2">
      <c r="B121" s="76">
        <v>36950</v>
      </c>
      <c r="C121">
        <v>413</v>
      </c>
      <c r="D121">
        <v>81000023</v>
      </c>
      <c r="F121" t="s">
        <v>138</v>
      </c>
      <c r="H121">
        <v>253869</v>
      </c>
      <c r="L121" s="77">
        <v>21149.65</v>
      </c>
    </row>
    <row r="122" spans="2:12" x14ac:dyDescent="0.2">
      <c r="B122" s="76">
        <v>36950</v>
      </c>
      <c r="C122">
        <v>413</v>
      </c>
      <c r="D122">
        <v>81000023</v>
      </c>
      <c r="F122" t="s">
        <v>138</v>
      </c>
      <c r="H122">
        <v>253863</v>
      </c>
      <c r="L122" s="77">
        <v>44673.120000000003</v>
      </c>
    </row>
    <row r="123" spans="2:12" x14ac:dyDescent="0.2">
      <c r="B123" s="76">
        <v>36950</v>
      </c>
      <c r="C123">
        <v>413</v>
      </c>
      <c r="D123">
        <v>81000023</v>
      </c>
      <c r="F123" t="s">
        <v>138</v>
      </c>
      <c r="H123">
        <v>253862</v>
      </c>
      <c r="L123" s="77">
        <v>2325</v>
      </c>
    </row>
    <row r="124" spans="2:12" x14ac:dyDescent="0.2">
      <c r="B124" s="76">
        <v>36950</v>
      </c>
      <c r="C124">
        <v>413</v>
      </c>
      <c r="D124">
        <v>81000023</v>
      </c>
      <c r="F124" t="s">
        <v>138</v>
      </c>
      <c r="H124">
        <v>253861</v>
      </c>
      <c r="L124" s="77">
        <v>-14982.6</v>
      </c>
    </row>
    <row r="125" spans="2:12" x14ac:dyDescent="0.2">
      <c r="B125" s="76">
        <v>36950</v>
      </c>
      <c r="C125">
        <v>413</v>
      </c>
      <c r="D125">
        <v>81000023</v>
      </c>
      <c r="F125" t="s">
        <v>138</v>
      </c>
      <c r="H125">
        <v>253860</v>
      </c>
      <c r="L125" s="77">
        <v>4508.84</v>
      </c>
    </row>
    <row r="126" spans="2:12" x14ac:dyDescent="0.2">
      <c r="B126" s="76">
        <v>36950</v>
      </c>
      <c r="C126">
        <v>413</v>
      </c>
      <c r="D126">
        <v>81000023</v>
      </c>
      <c r="F126" t="s">
        <v>138</v>
      </c>
      <c r="H126">
        <v>253859</v>
      </c>
      <c r="L126" s="77">
        <v>10353.23</v>
      </c>
    </row>
    <row r="127" spans="2:12" x14ac:dyDescent="0.2">
      <c r="B127" s="76">
        <v>36950</v>
      </c>
      <c r="C127">
        <v>413</v>
      </c>
      <c r="D127">
        <v>81000023</v>
      </c>
      <c r="F127" t="s">
        <v>138</v>
      </c>
      <c r="H127">
        <v>253868</v>
      </c>
      <c r="L127" s="77">
        <v>27147.94</v>
      </c>
    </row>
    <row r="128" spans="2:12" x14ac:dyDescent="0.2">
      <c r="B128" s="76">
        <v>36950</v>
      </c>
      <c r="C128">
        <v>413</v>
      </c>
      <c r="D128">
        <v>81000023</v>
      </c>
      <c r="F128" t="s">
        <v>138</v>
      </c>
      <c r="H128">
        <v>253867</v>
      </c>
      <c r="L128" s="77">
        <v>1290.24</v>
      </c>
    </row>
    <row r="129" spans="2:12" x14ac:dyDescent="0.2">
      <c r="B129" s="76">
        <v>36950</v>
      </c>
      <c r="C129">
        <v>413</v>
      </c>
      <c r="D129">
        <v>81000023</v>
      </c>
      <c r="F129" t="s">
        <v>138</v>
      </c>
      <c r="H129">
        <v>253866</v>
      </c>
      <c r="L129" s="77">
        <v>3361.48</v>
      </c>
    </row>
    <row r="130" spans="2:12" x14ac:dyDescent="0.2">
      <c r="B130" s="76">
        <v>36950</v>
      </c>
      <c r="C130">
        <v>413</v>
      </c>
      <c r="D130">
        <v>81000023</v>
      </c>
      <c r="F130" t="s">
        <v>138</v>
      </c>
      <c r="H130">
        <v>253865</v>
      </c>
      <c r="L130" s="77">
        <v>4095.61</v>
      </c>
    </row>
    <row r="131" spans="2:12" ht="13.5" thickBot="1" x14ac:dyDescent="0.25">
      <c r="B131" s="76">
        <v>36950</v>
      </c>
      <c r="C131">
        <v>413</v>
      </c>
      <c r="D131">
        <v>81000023</v>
      </c>
      <c r="F131" t="s">
        <v>138</v>
      </c>
      <c r="H131">
        <v>253864</v>
      </c>
      <c r="L131" s="77">
        <v>99</v>
      </c>
    </row>
    <row r="132" spans="2:12" ht="13.5" thickBot="1" x14ac:dyDescent="0.25">
      <c r="B132" t="s">
        <v>88</v>
      </c>
      <c r="D132">
        <v>81000023</v>
      </c>
      <c r="L132" s="78">
        <v>452767.92</v>
      </c>
    </row>
    <row r="133" spans="2:12" ht="13.5" thickBot="1" x14ac:dyDescent="0.25">
      <c r="B133" s="76">
        <v>36950</v>
      </c>
      <c r="C133">
        <v>413</v>
      </c>
      <c r="D133">
        <v>81000034</v>
      </c>
      <c r="F133" t="s">
        <v>141</v>
      </c>
      <c r="H133">
        <v>253864</v>
      </c>
      <c r="L133" s="77">
        <v>67.040000000000006</v>
      </c>
    </row>
    <row r="134" spans="2:12" ht="13.5" thickBot="1" x14ac:dyDescent="0.25">
      <c r="B134" t="s">
        <v>88</v>
      </c>
      <c r="D134">
        <v>81000034</v>
      </c>
      <c r="L134" s="78">
        <v>67.040000000000006</v>
      </c>
    </row>
    <row r="135" spans="2:12" x14ac:dyDescent="0.2">
      <c r="B135" s="76">
        <v>36941</v>
      </c>
      <c r="C135">
        <v>413</v>
      </c>
      <c r="D135">
        <v>82100009</v>
      </c>
      <c r="F135" t="s">
        <v>236</v>
      </c>
      <c r="H135">
        <v>2413378</v>
      </c>
      <c r="L135" s="77">
        <v>48.56</v>
      </c>
    </row>
    <row r="136" spans="2:12" x14ac:dyDescent="0.2">
      <c r="B136" s="76">
        <v>36941</v>
      </c>
      <c r="C136">
        <v>413</v>
      </c>
      <c r="D136">
        <v>82100009</v>
      </c>
      <c r="F136" t="s">
        <v>236</v>
      </c>
      <c r="H136">
        <v>2413375</v>
      </c>
      <c r="L136" s="77">
        <v>48.56</v>
      </c>
    </row>
    <row r="137" spans="2:12" ht="13.5" thickBot="1" x14ac:dyDescent="0.25">
      <c r="B137" s="76">
        <v>36941</v>
      </c>
      <c r="C137">
        <v>413</v>
      </c>
      <c r="D137">
        <v>82100009</v>
      </c>
      <c r="F137" t="s">
        <v>236</v>
      </c>
      <c r="H137">
        <v>2413372</v>
      </c>
      <c r="L137" s="77">
        <v>48.56</v>
      </c>
    </row>
    <row r="138" spans="2:12" ht="13.5" thickBot="1" x14ac:dyDescent="0.25">
      <c r="B138" t="s">
        <v>88</v>
      </c>
      <c r="D138">
        <v>82100009</v>
      </c>
      <c r="L138" s="78">
        <v>145.68</v>
      </c>
    </row>
    <row r="139" spans="2:12" x14ac:dyDescent="0.2">
      <c r="B139" s="76">
        <v>36950</v>
      </c>
      <c r="C139">
        <v>413</v>
      </c>
      <c r="D139">
        <v>82100109</v>
      </c>
      <c r="F139" t="s">
        <v>237</v>
      </c>
      <c r="H139">
        <v>2561676</v>
      </c>
      <c r="L139" s="77">
        <v>77.64</v>
      </c>
    </row>
    <row r="140" spans="2:12" x14ac:dyDescent="0.2">
      <c r="B140" s="76">
        <v>36950</v>
      </c>
      <c r="C140">
        <v>413</v>
      </c>
      <c r="D140">
        <v>82100109</v>
      </c>
      <c r="F140" t="s">
        <v>237</v>
      </c>
      <c r="H140">
        <v>2561711</v>
      </c>
      <c r="L140" s="77">
        <v>77.64</v>
      </c>
    </row>
    <row r="141" spans="2:12" x14ac:dyDescent="0.2">
      <c r="B141" s="76">
        <v>36950</v>
      </c>
      <c r="C141">
        <v>413</v>
      </c>
      <c r="D141">
        <v>82100109</v>
      </c>
      <c r="F141" t="s">
        <v>237</v>
      </c>
      <c r="H141">
        <v>2561714</v>
      </c>
      <c r="L141" s="77">
        <v>97.05</v>
      </c>
    </row>
    <row r="142" spans="2:12" x14ac:dyDescent="0.2">
      <c r="B142" s="76">
        <v>36950</v>
      </c>
      <c r="C142">
        <v>413</v>
      </c>
      <c r="D142">
        <v>82100109</v>
      </c>
      <c r="F142" t="s">
        <v>237</v>
      </c>
      <c r="H142">
        <v>2561719</v>
      </c>
      <c r="L142" s="77">
        <v>97.05</v>
      </c>
    </row>
    <row r="143" spans="2:12" x14ac:dyDescent="0.2">
      <c r="B143" s="76">
        <v>36949</v>
      </c>
      <c r="C143">
        <v>413</v>
      </c>
      <c r="D143">
        <v>82100109</v>
      </c>
      <c r="F143" t="s">
        <v>237</v>
      </c>
      <c r="H143">
        <v>2494100</v>
      </c>
      <c r="L143" s="77">
        <v>174.69</v>
      </c>
    </row>
    <row r="144" spans="2:12" x14ac:dyDescent="0.2">
      <c r="B144" s="76">
        <v>36948</v>
      </c>
      <c r="C144">
        <v>413</v>
      </c>
      <c r="D144">
        <v>82100109</v>
      </c>
      <c r="F144" t="s">
        <v>237</v>
      </c>
      <c r="H144">
        <v>2494099</v>
      </c>
      <c r="L144" s="77">
        <v>174.69</v>
      </c>
    </row>
    <row r="145" spans="2:12" x14ac:dyDescent="0.2">
      <c r="B145" s="76">
        <v>36941</v>
      </c>
      <c r="C145">
        <v>413</v>
      </c>
      <c r="D145">
        <v>82100109</v>
      </c>
      <c r="F145" t="s">
        <v>237</v>
      </c>
      <c r="H145">
        <v>2432823</v>
      </c>
      <c r="L145" s="77">
        <v>174.69</v>
      </c>
    </row>
    <row r="146" spans="2:12" x14ac:dyDescent="0.2">
      <c r="B146" s="76">
        <v>36941</v>
      </c>
      <c r="C146">
        <v>413</v>
      </c>
      <c r="D146">
        <v>82100109</v>
      </c>
      <c r="F146" t="s">
        <v>237</v>
      </c>
      <c r="H146">
        <v>2432821</v>
      </c>
      <c r="L146" s="77">
        <v>174.69</v>
      </c>
    </row>
    <row r="147" spans="2:12" x14ac:dyDescent="0.2">
      <c r="B147" s="76">
        <v>36941</v>
      </c>
      <c r="C147">
        <v>413</v>
      </c>
      <c r="D147">
        <v>82100109</v>
      </c>
      <c r="F147" t="s">
        <v>237</v>
      </c>
      <c r="H147">
        <v>2432819</v>
      </c>
      <c r="L147" s="77">
        <v>174.69</v>
      </c>
    </row>
    <row r="148" spans="2:12" x14ac:dyDescent="0.2">
      <c r="B148" s="76">
        <v>36950</v>
      </c>
      <c r="C148">
        <v>413</v>
      </c>
      <c r="D148">
        <v>82100109</v>
      </c>
      <c r="F148" t="s">
        <v>237</v>
      </c>
      <c r="H148">
        <v>2494099</v>
      </c>
      <c r="L148" s="77">
        <v>-174.69</v>
      </c>
    </row>
    <row r="149" spans="2:12" x14ac:dyDescent="0.2">
      <c r="B149" s="76">
        <v>36950</v>
      </c>
      <c r="C149">
        <v>413</v>
      </c>
      <c r="D149">
        <v>82100109</v>
      </c>
      <c r="F149" t="s">
        <v>237</v>
      </c>
      <c r="H149">
        <v>2562980</v>
      </c>
      <c r="L149" s="77">
        <v>116.46</v>
      </c>
    </row>
    <row r="150" spans="2:12" x14ac:dyDescent="0.2">
      <c r="B150" s="76">
        <v>36950</v>
      </c>
      <c r="C150">
        <v>413</v>
      </c>
      <c r="D150">
        <v>82100109</v>
      </c>
      <c r="F150" t="s">
        <v>237</v>
      </c>
      <c r="H150">
        <v>2562977</v>
      </c>
      <c r="L150" s="77">
        <v>116.46</v>
      </c>
    </row>
    <row r="151" spans="2:12" x14ac:dyDescent="0.2">
      <c r="B151" s="76">
        <v>36950</v>
      </c>
      <c r="C151">
        <v>413</v>
      </c>
      <c r="D151">
        <v>82100109</v>
      </c>
      <c r="F151" t="s">
        <v>237</v>
      </c>
      <c r="H151">
        <v>2562974</v>
      </c>
      <c r="L151" s="77">
        <v>97.05</v>
      </c>
    </row>
    <row r="152" spans="2:12" x14ac:dyDescent="0.2">
      <c r="B152" s="76">
        <v>36950</v>
      </c>
      <c r="C152">
        <v>413</v>
      </c>
      <c r="D152">
        <v>82100109</v>
      </c>
      <c r="F152" t="s">
        <v>237</v>
      </c>
      <c r="H152">
        <v>2562970</v>
      </c>
      <c r="L152" s="77">
        <v>97.05</v>
      </c>
    </row>
    <row r="153" spans="2:12" x14ac:dyDescent="0.2">
      <c r="B153" s="76">
        <v>36950</v>
      </c>
      <c r="C153">
        <v>413</v>
      </c>
      <c r="D153">
        <v>82100109</v>
      </c>
      <c r="F153" t="s">
        <v>237</v>
      </c>
      <c r="H153">
        <v>2562966</v>
      </c>
      <c r="L153" s="77">
        <v>77.64</v>
      </c>
    </row>
    <row r="154" spans="2:12" x14ac:dyDescent="0.2">
      <c r="B154" s="76">
        <v>36950</v>
      </c>
      <c r="C154">
        <v>413</v>
      </c>
      <c r="D154">
        <v>82100109</v>
      </c>
      <c r="F154" t="s">
        <v>237</v>
      </c>
      <c r="H154">
        <v>2562963</v>
      </c>
      <c r="L154" s="77">
        <v>97.05</v>
      </c>
    </row>
    <row r="155" spans="2:12" x14ac:dyDescent="0.2">
      <c r="B155" s="76">
        <v>36950</v>
      </c>
      <c r="C155">
        <v>413</v>
      </c>
      <c r="D155">
        <v>82100109</v>
      </c>
      <c r="F155" t="s">
        <v>237</v>
      </c>
      <c r="H155">
        <v>2562959</v>
      </c>
      <c r="L155" s="77">
        <v>97.05</v>
      </c>
    </row>
    <row r="156" spans="2:12" x14ac:dyDescent="0.2">
      <c r="B156" s="76">
        <v>36950</v>
      </c>
      <c r="C156">
        <v>413</v>
      </c>
      <c r="D156">
        <v>82100109</v>
      </c>
      <c r="F156" t="s">
        <v>237</v>
      </c>
      <c r="H156">
        <v>2561721</v>
      </c>
      <c r="L156" s="77">
        <v>174.69</v>
      </c>
    </row>
    <row r="157" spans="2:12" x14ac:dyDescent="0.2">
      <c r="B157" s="76">
        <v>36941</v>
      </c>
      <c r="C157">
        <v>413</v>
      </c>
      <c r="D157">
        <v>82100109</v>
      </c>
      <c r="F157" t="s">
        <v>237</v>
      </c>
      <c r="H157">
        <v>2413310</v>
      </c>
      <c r="L157" s="77">
        <v>174.69</v>
      </c>
    </row>
    <row r="158" spans="2:12" x14ac:dyDescent="0.2">
      <c r="B158" s="76">
        <v>36941</v>
      </c>
      <c r="C158">
        <v>413</v>
      </c>
      <c r="D158">
        <v>82100109</v>
      </c>
      <c r="F158" t="s">
        <v>237</v>
      </c>
      <c r="H158">
        <v>2412640</v>
      </c>
      <c r="L158" s="77">
        <v>77.64</v>
      </c>
    </row>
    <row r="159" spans="2:12" x14ac:dyDescent="0.2">
      <c r="B159" s="76">
        <v>36937</v>
      </c>
      <c r="C159">
        <v>413</v>
      </c>
      <c r="D159">
        <v>82100109</v>
      </c>
      <c r="F159" t="s">
        <v>237</v>
      </c>
      <c r="H159">
        <v>2412660</v>
      </c>
      <c r="L159" s="77">
        <v>77.64</v>
      </c>
    </row>
    <row r="160" spans="2:12" x14ac:dyDescent="0.2">
      <c r="B160" s="76">
        <v>36941</v>
      </c>
      <c r="C160">
        <v>413</v>
      </c>
      <c r="D160">
        <v>82100109</v>
      </c>
      <c r="F160" t="s">
        <v>237</v>
      </c>
      <c r="H160">
        <v>2432825</v>
      </c>
      <c r="L160" s="77">
        <v>174.69</v>
      </c>
    </row>
    <row r="161" spans="2:12" x14ac:dyDescent="0.2">
      <c r="B161" s="76">
        <v>36926</v>
      </c>
      <c r="C161">
        <v>413</v>
      </c>
      <c r="D161">
        <v>82100109</v>
      </c>
      <c r="F161" t="s">
        <v>237</v>
      </c>
      <c r="H161">
        <v>2326978</v>
      </c>
      <c r="L161" s="77">
        <v>174.69</v>
      </c>
    </row>
    <row r="162" spans="2:12" x14ac:dyDescent="0.2">
      <c r="B162" s="76">
        <v>36926</v>
      </c>
      <c r="C162">
        <v>413</v>
      </c>
      <c r="D162">
        <v>82100109</v>
      </c>
      <c r="F162" t="s">
        <v>237</v>
      </c>
      <c r="H162">
        <v>2326977</v>
      </c>
      <c r="L162" s="77">
        <v>174.69</v>
      </c>
    </row>
    <row r="163" spans="2:12" x14ac:dyDescent="0.2">
      <c r="B163" s="76">
        <v>36926</v>
      </c>
      <c r="C163">
        <v>413</v>
      </c>
      <c r="D163">
        <v>82100109</v>
      </c>
      <c r="F163" t="s">
        <v>237</v>
      </c>
      <c r="H163">
        <v>2326975</v>
      </c>
      <c r="L163" s="77">
        <v>174.69</v>
      </c>
    </row>
    <row r="164" spans="2:12" x14ac:dyDescent="0.2">
      <c r="B164" s="76">
        <v>36926</v>
      </c>
      <c r="C164">
        <v>413</v>
      </c>
      <c r="D164">
        <v>82100109</v>
      </c>
      <c r="F164" t="s">
        <v>237</v>
      </c>
      <c r="H164">
        <v>2326974</v>
      </c>
      <c r="L164" s="77">
        <v>174.69</v>
      </c>
    </row>
    <row r="165" spans="2:12" x14ac:dyDescent="0.2">
      <c r="B165" s="76">
        <v>36926</v>
      </c>
      <c r="C165">
        <v>413</v>
      </c>
      <c r="D165">
        <v>82100109</v>
      </c>
      <c r="F165" t="s">
        <v>237</v>
      </c>
      <c r="H165">
        <v>2326973</v>
      </c>
      <c r="L165" s="77">
        <v>135.87</v>
      </c>
    </row>
    <row r="166" spans="2:12" x14ac:dyDescent="0.2">
      <c r="B166" s="76">
        <v>36926</v>
      </c>
      <c r="C166">
        <v>413</v>
      </c>
      <c r="D166">
        <v>82100109</v>
      </c>
      <c r="F166" t="s">
        <v>237</v>
      </c>
      <c r="H166">
        <v>2326971</v>
      </c>
      <c r="L166" s="77">
        <v>38.82</v>
      </c>
    </row>
    <row r="167" spans="2:12" x14ac:dyDescent="0.2">
      <c r="B167" s="76">
        <v>36941</v>
      </c>
      <c r="C167">
        <v>413</v>
      </c>
      <c r="D167">
        <v>82100109</v>
      </c>
      <c r="F167" t="s">
        <v>237</v>
      </c>
      <c r="H167">
        <v>2412658</v>
      </c>
      <c r="L167" s="77">
        <v>77.64</v>
      </c>
    </row>
    <row r="168" spans="2:12" x14ac:dyDescent="0.2">
      <c r="B168" s="76">
        <v>36941</v>
      </c>
      <c r="C168">
        <v>413</v>
      </c>
      <c r="D168">
        <v>82100109</v>
      </c>
      <c r="F168" t="s">
        <v>237</v>
      </c>
      <c r="H168">
        <v>2412656</v>
      </c>
      <c r="L168" s="77">
        <v>77.64</v>
      </c>
    </row>
    <row r="169" spans="2:12" x14ac:dyDescent="0.2">
      <c r="B169" s="76">
        <v>36941</v>
      </c>
      <c r="C169">
        <v>413</v>
      </c>
      <c r="D169">
        <v>82100109</v>
      </c>
      <c r="F169" t="s">
        <v>237</v>
      </c>
      <c r="H169">
        <v>2412654</v>
      </c>
      <c r="L169" s="77">
        <v>77.64</v>
      </c>
    </row>
    <row r="170" spans="2:12" x14ac:dyDescent="0.2">
      <c r="B170" s="76">
        <v>36941</v>
      </c>
      <c r="C170">
        <v>413</v>
      </c>
      <c r="D170">
        <v>82100109</v>
      </c>
      <c r="F170" t="s">
        <v>237</v>
      </c>
      <c r="H170">
        <v>2412652</v>
      </c>
      <c r="L170" s="77">
        <v>77.64</v>
      </c>
    </row>
    <row r="171" spans="2:12" x14ac:dyDescent="0.2">
      <c r="B171" s="76">
        <v>36941</v>
      </c>
      <c r="C171">
        <v>413</v>
      </c>
      <c r="D171">
        <v>82100109</v>
      </c>
      <c r="F171" t="s">
        <v>237</v>
      </c>
      <c r="H171">
        <v>2412650</v>
      </c>
      <c r="L171" s="77">
        <v>77.64</v>
      </c>
    </row>
    <row r="172" spans="2:12" x14ac:dyDescent="0.2">
      <c r="B172" s="76">
        <v>36941</v>
      </c>
      <c r="C172">
        <v>413</v>
      </c>
      <c r="D172">
        <v>82100109</v>
      </c>
      <c r="F172" t="s">
        <v>237</v>
      </c>
      <c r="H172">
        <v>2412648</v>
      </c>
      <c r="L172" s="77">
        <v>77.64</v>
      </c>
    </row>
    <row r="173" spans="2:12" x14ac:dyDescent="0.2">
      <c r="B173" s="76">
        <v>36941</v>
      </c>
      <c r="C173">
        <v>413</v>
      </c>
      <c r="D173">
        <v>82100109</v>
      </c>
      <c r="F173" t="s">
        <v>237</v>
      </c>
      <c r="H173">
        <v>2412646</v>
      </c>
      <c r="L173" s="77">
        <v>77.64</v>
      </c>
    </row>
    <row r="174" spans="2:12" x14ac:dyDescent="0.2">
      <c r="B174" s="76">
        <v>36941</v>
      </c>
      <c r="C174">
        <v>413</v>
      </c>
      <c r="D174">
        <v>82100109</v>
      </c>
      <c r="F174" t="s">
        <v>237</v>
      </c>
      <c r="H174">
        <v>2412644</v>
      </c>
      <c r="L174" s="77">
        <v>77.64</v>
      </c>
    </row>
    <row r="175" spans="2:12" ht="13.5" thickBot="1" x14ac:dyDescent="0.25">
      <c r="B175" s="76">
        <v>36941</v>
      </c>
      <c r="C175">
        <v>413</v>
      </c>
      <c r="D175">
        <v>82100109</v>
      </c>
      <c r="F175" t="s">
        <v>237</v>
      </c>
      <c r="H175">
        <v>2412642</v>
      </c>
      <c r="L175" s="77">
        <v>77.64</v>
      </c>
    </row>
    <row r="176" spans="2:12" ht="13.5" thickBot="1" x14ac:dyDescent="0.25">
      <c r="B176" t="s">
        <v>88</v>
      </c>
      <c r="D176">
        <v>82100109</v>
      </c>
      <c r="L176" s="78">
        <v>3998.46</v>
      </c>
    </row>
    <row r="177" spans="2:12" x14ac:dyDescent="0.2">
      <c r="L177" s="77"/>
    </row>
    <row r="178" spans="2:12" ht="13.5" thickBot="1" x14ac:dyDescent="0.25">
      <c r="L178" s="77"/>
    </row>
    <row r="179" spans="2:12" ht="13.5" thickBot="1" x14ac:dyDescent="0.25">
      <c r="B179" t="s">
        <v>142</v>
      </c>
      <c r="L179" s="78">
        <v>136656.48000000001</v>
      </c>
    </row>
    <row r="180" spans="2:12" x14ac:dyDescent="0.2">
      <c r="L180" s="77"/>
    </row>
    <row r="181" spans="2:12" x14ac:dyDescent="0.2">
      <c r="L181" s="77"/>
    </row>
    <row r="182" spans="2:12" x14ac:dyDescent="0.2">
      <c r="L182" s="77"/>
    </row>
    <row r="183" spans="2:12" x14ac:dyDescent="0.2">
      <c r="L183" s="77"/>
    </row>
    <row r="184" spans="2:12" x14ac:dyDescent="0.2">
      <c r="L184" s="77"/>
    </row>
    <row r="185" spans="2:12" x14ac:dyDescent="0.2">
      <c r="L185" s="77"/>
    </row>
    <row r="186" spans="2:12" x14ac:dyDescent="0.2">
      <c r="L186" s="77"/>
    </row>
    <row r="187" spans="2:12" x14ac:dyDescent="0.2">
      <c r="L187" s="77"/>
    </row>
    <row r="188" spans="2:12" x14ac:dyDescent="0.2">
      <c r="L188" s="77"/>
    </row>
    <row r="189" spans="2:12" x14ac:dyDescent="0.2">
      <c r="L189" s="77"/>
    </row>
    <row r="190" spans="2:12" x14ac:dyDescent="0.2">
      <c r="L190" s="77"/>
    </row>
    <row r="191" spans="2:12" x14ac:dyDescent="0.2">
      <c r="L191" s="77"/>
    </row>
    <row r="192" spans="2:12" x14ac:dyDescent="0.2">
      <c r="L192" s="77"/>
    </row>
    <row r="193" spans="12:12" x14ac:dyDescent="0.2">
      <c r="L193" s="77"/>
    </row>
    <row r="194" spans="12:12" x14ac:dyDescent="0.2">
      <c r="L194" s="77"/>
    </row>
    <row r="195" spans="12:12" x14ac:dyDescent="0.2">
      <c r="L195" s="77"/>
    </row>
    <row r="196" spans="12:12" x14ac:dyDescent="0.2">
      <c r="L196" s="77"/>
    </row>
    <row r="197" spans="12:12" x14ac:dyDescent="0.2">
      <c r="L197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2.75" x14ac:dyDescent="0.2"/>
  <cols>
    <col min="1" max="1" width="21.85546875" customWidth="1"/>
    <col min="3" max="3" width="23.7109375" customWidth="1"/>
  </cols>
  <sheetData>
    <row r="1" spans="1:11" x14ac:dyDescent="0.2">
      <c r="A1" s="82"/>
      <c r="B1" s="82" t="s">
        <v>4</v>
      </c>
      <c r="C1" s="82"/>
      <c r="D1" s="82"/>
    </row>
    <row r="2" spans="1:11" x14ac:dyDescent="0.2">
      <c r="A2" s="82"/>
      <c r="B2" s="82" t="s">
        <v>457</v>
      </c>
      <c r="C2" s="82"/>
      <c r="D2" s="82"/>
    </row>
    <row r="3" spans="1:11" x14ac:dyDescent="0.2">
      <c r="A3" s="82"/>
      <c r="B3" s="82" t="s">
        <v>417</v>
      </c>
      <c r="C3" s="82"/>
      <c r="D3" s="82"/>
    </row>
    <row r="4" spans="1:11" x14ac:dyDescent="0.2">
      <c r="A4" s="82"/>
      <c r="B4" s="82"/>
      <c r="C4" s="82"/>
      <c r="D4" s="82"/>
    </row>
    <row r="5" spans="1:11" x14ac:dyDescent="0.2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">
      <c r="A7" t="s">
        <v>451</v>
      </c>
      <c r="B7" t="s">
        <v>57</v>
      </c>
      <c r="C7" t="s">
        <v>403</v>
      </c>
      <c r="D7">
        <v>1</v>
      </c>
      <c r="E7" s="88"/>
      <c r="F7" s="88"/>
      <c r="G7" s="88"/>
      <c r="H7" s="88"/>
      <c r="I7" s="88"/>
      <c r="J7" s="89"/>
      <c r="K7" s="88"/>
    </row>
    <row r="8" spans="1:11" ht="12" customHeight="1" x14ac:dyDescent="0.2">
      <c r="A8" t="s">
        <v>452</v>
      </c>
      <c r="B8" t="s">
        <v>57</v>
      </c>
      <c r="C8" t="s">
        <v>403</v>
      </c>
      <c r="D8">
        <v>1</v>
      </c>
      <c r="E8" s="88"/>
      <c r="F8" s="88"/>
      <c r="G8" s="88"/>
      <c r="H8" s="88"/>
      <c r="I8" s="88"/>
      <c r="J8" s="89"/>
      <c r="K8" s="88"/>
    </row>
    <row r="9" spans="1:11" ht="12" customHeight="1" x14ac:dyDescent="0.2">
      <c r="A9" t="s">
        <v>453</v>
      </c>
      <c r="B9" t="s">
        <v>57</v>
      </c>
      <c r="C9" t="s">
        <v>403</v>
      </c>
      <c r="D9">
        <v>1</v>
      </c>
      <c r="E9" s="88"/>
      <c r="F9" s="88"/>
      <c r="G9" s="88"/>
      <c r="H9" s="88"/>
      <c r="I9" s="88"/>
      <c r="J9" s="89"/>
      <c r="K9" s="88"/>
    </row>
    <row r="10" spans="1:11" ht="12" customHeight="1" x14ac:dyDescent="0.2">
      <c r="A10" t="s">
        <v>454</v>
      </c>
      <c r="B10" t="s">
        <v>57</v>
      </c>
      <c r="C10" t="s">
        <v>403</v>
      </c>
      <c r="D10">
        <v>1</v>
      </c>
      <c r="E10" s="88"/>
      <c r="F10" s="88"/>
      <c r="G10" s="88"/>
      <c r="H10" s="88"/>
      <c r="I10" s="88"/>
      <c r="J10" s="89"/>
      <c r="K10" s="88"/>
    </row>
    <row r="11" spans="1:11" ht="12" customHeight="1" x14ac:dyDescent="0.2">
      <c r="A11" t="s">
        <v>455</v>
      </c>
      <c r="B11" t="s">
        <v>57</v>
      </c>
      <c r="C11" t="s">
        <v>403</v>
      </c>
      <c r="D11">
        <v>1</v>
      </c>
      <c r="E11" s="88"/>
      <c r="F11" s="88"/>
      <c r="G11" s="88"/>
      <c r="H11" s="88"/>
      <c r="I11" s="88"/>
      <c r="J11" s="89"/>
      <c r="K11" s="88"/>
    </row>
    <row r="12" spans="1:11" ht="12" customHeight="1" x14ac:dyDescent="0.2">
      <c r="A12" t="s">
        <v>456</v>
      </c>
      <c r="B12" t="s">
        <v>57</v>
      </c>
      <c r="C12" t="s">
        <v>403</v>
      </c>
      <c r="D12">
        <v>1</v>
      </c>
      <c r="E12" s="88"/>
      <c r="F12" s="88"/>
      <c r="G12" s="88"/>
      <c r="H12" s="88"/>
      <c r="I12" s="88"/>
      <c r="J12" s="89"/>
      <c r="K12" s="88"/>
    </row>
    <row r="13" spans="1:11" ht="12" customHeight="1" x14ac:dyDescent="0.2">
      <c r="A13" t="s">
        <v>458</v>
      </c>
      <c r="B13" t="s">
        <v>57</v>
      </c>
      <c r="C13" t="s">
        <v>403</v>
      </c>
      <c r="D13">
        <v>1</v>
      </c>
      <c r="E13" s="88"/>
      <c r="F13" s="88"/>
      <c r="G13" s="88"/>
      <c r="H13" s="88"/>
      <c r="I13" s="88"/>
      <c r="J13" s="89"/>
      <c r="K13" s="88"/>
    </row>
    <row r="14" spans="1:11" x14ac:dyDescent="0.2">
      <c r="D14">
        <f>SUM(D7:D13)</f>
        <v>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R13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8554687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9.5703125" style="38" customWidth="1"/>
    <col min="40" max="40" width="1.5703125" style="38" customWidth="1"/>
    <col min="41" max="41" width="9.28515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58</v>
      </c>
    </row>
    <row r="2" spans="1:43" hidden="1" x14ac:dyDescent="0.2">
      <c r="A2" s="38" t="s">
        <v>2</v>
      </c>
      <c r="B2" s="38" t="s">
        <v>59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480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Financial Trading - Mark Taylor (105657)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166497.84</v>
      </c>
      <c r="D11" s="57">
        <v>146238</v>
      </c>
      <c r="F11" s="57">
        <v>-20259.84</v>
      </c>
      <c r="G11" s="57">
        <v>1</v>
      </c>
      <c r="H11" s="58">
        <v>313978.11</v>
      </c>
      <c r="J11" s="57">
        <v>292476</v>
      </c>
      <c r="L11" s="57">
        <v>-21502.110000000277</v>
      </c>
      <c r="N11" s="56" t="s">
        <v>30</v>
      </c>
      <c r="O11" s="57">
        <v>147480.26999999999</v>
      </c>
      <c r="Q11" s="57">
        <v>166497.84</v>
      </c>
      <c r="S11" s="57">
        <v>146238</v>
      </c>
      <c r="U11" s="57">
        <v>146238</v>
      </c>
      <c r="W11" s="57">
        <v>146238</v>
      </c>
      <c r="Y11" s="57">
        <v>146238</v>
      </c>
      <c r="AA11" s="57">
        <v>146238</v>
      </c>
      <c r="AC11" s="57">
        <v>146238</v>
      </c>
      <c r="AE11" s="57">
        <v>146238</v>
      </c>
      <c r="AG11" s="57">
        <v>146238</v>
      </c>
      <c r="AI11" s="57">
        <v>146238</v>
      </c>
      <c r="AK11" s="57">
        <v>146238</v>
      </c>
      <c r="AM11" s="59">
        <v>1776358.11</v>
      </c>
      <c r="AO11" s="60">
        <v>1754856</v>
      </c>
      <c r="AQ11" s="60">
        <v>-21502.10999999987</v>
      </c>
    </row>
    <row r="12" spans="1:43" s="57" customFormat="1" ht="12" customHeight="1" x14ac:dyDescent="0.2">
      <c r="A12" s="56" t="s">
        <v>31</v>
      </c>
      <c r="B12" s="57">
        <v>17092.330000000002</v>
      </c>
      <c r="D12" s="57">
        <v>19927</v>
      </c>
      <c r="F12" s="57">
        <v>2834.67</v>
      </c>
      <c r="H12" s="58">
        <v>36718.300000000003</v>
      </c>
      <c r="J12" s="57">
        <v>39854</v>
      </c>
      <c r="L12" s="57">
        <v>3135.7</v>
      </c>
      <c r="N12" s="56" t="s">
        <v>31</v>
      </c>
      <c r="O12" s="57">
        <v>19625.97</v>
      </c>
      <c r="Q12" s="57">
        <v>17092.330000000002</v>
      </c>
      <c r="S12" s="57">
        <v>19927</v>
      </c>
      <c r="U12" s="57">
        <v>19927</v>
      </c>
      <c r="W12" s="57">
        <v>19927</v>
      </c>
      <c r="Y12" s="57">
        <v>19927</v>
      </c>
      <c r="AA12" s="57">
        <v>19927</v>
      </c>
      <c r="AC12" s="57">
        <v>19927</v>
      </c>
      <c r="AE12" s="57">
        <v>19927</v>
      </c>
      <c r="AG12" s="57">
        <v>19927</v>
      </c>
      <c r="AI12" s="57">
        <v>19927</v>
      </c>
      <c r="AK12" s="57">
        <v>19927</v>
      </c>
      <c r="AM12" s="59">
        <v>235988.3</v>
      </c>
      <c r="AO12" s="60">
        <v>239124</v>
      </c>
      <c r="AQ12" s="60">
        <v>3135.7000000000116</v>
      </c>
    </row>
    <row r="13" spans="1:43" s="57" customFormat="1" ht="12" customHeight="1" x14ac:dyDescent="0.2">
      <c r="A13" s="56" t="s">
        <v>32</v>
      </c>
      <c r="B13" s="57">
        <v>39440.129999999997</v>
      </c>
      <c r="D13" s="57">
        <v>10037</v>
      </c>
      <c r="F13" s="57">
        <v>-29403.13</v>
      </c>
      <c r="G13" s="57">
        <v>2</v>
      </c>
      <c r="H13" s="58">
        <v>61601.98</v>
      </c>
      <c r="J13" s="57">
        <v>20074</v>
      </c>
      <c r="L13" s="57">
        <v>-41527.980000000003</v>
      </c>
      <c r="N13" s="56" t="s">
        <v>32</v>
      </c>
      <c r="O13" s="57">
        <v>22161.85</v>
      </c>
      <c r="Q13" s="57">
        <v>39440.129999999997</v>
      </c>
      <c r="S13" s="57">
        <v>10037</v>
      </c>
      <c r="U13" s="57">
        <v>10037</v>
      </c>
      <c r="W13" s="57">
        <v>10037</v>
      </c>
      <c r="Y13" s="57">
        <v>10037</v>
      </c>
      <c r="AA13" s="57">
        <v>10037</v>
      </c>
      <c r="AC13" s="57">
        <v>10037</v>
      </c>
      <c r="AE13" s="57">
        <v>10037</v>
      </c>
      <c r="AG13" s="57">
        <v>10037</v>
      </c>
      <c r="AI13" s="57">
        <v>10037</v>
      </c>
      <c r="AK13" s="57">
        <v>10037</v>
      </c>
      <c r="AM13" s="59">
        <v>161971.98000000001</v>
      </c>
      <c r="AO13" s="60">
        <v>120444</v>
      </c>
      <c r="AQ13" s="60">
        <v>-41527.980000000003</v>
      </c>
    </row>
    <row r="14" spans="1:43" s="57" customFormat="1" ht="12" customHeight="1" x14ac:dyDescent="0.2">
      <c r="A14" s="56" t="s">
        <v>33</v>
      </c>
      <c r="B14" s="57">
        <v>8176.15</v>
      </c>
      <c r="D14" s="57">
        <v>7515</v>
      </c>
      <c r="F14" s="57">
        <v>-661.15</v>
      </c>
      <c r="H14" s="58">
        <v>13446.33</v>
      </c>
      <c r="J14" s="57">
        <v>15030</v>
      </c>
      <c r="L14" s="57">
        <v>1583.67</v>
      </c>
      <c r="N14" s="56" t="s">
        <v>33</v>
      </c>
      <c r="O14" s="57">
        <v>5270.18</v>
      </c>
      <c r="Q14" s="57">
        <v>8176.15</v>
      </c>
      <c r="S14" s="57">
        <v>7515</v>
      </c>
      <c r="U14" s="57">
        <v>7515</v>
      </c>
      <c r="W14" s="57">
        <v>7515</v>
      </c>
      <c r="Y14" s="57">
        <v>7515</v>
      </c>
      <c r="AA14" s="57">
        <v>7515</v>
      </c>
      <c r="AC14" s="57">
        <v>7515</v>
      </c>
      <c r="AE14" s="57">
        <v>7515</v>
      </c>
      <c r="AG14" s="57">
        <v>7515</v>
      </c>
      <c r="AI14" s="57">
        <v>7515</v>
      </c>
      <c r="AK14" s="57">
        <v>7515</v>
      </c>
      <c r="AM14" s="59">
        <v>88596.33</v>
      </c>
      <c r="AO14" s="60">
        <v>90180</v>
      </c>
      <c r="AQ14" s="60">
        <v>1583.67</v>
      </c>
    </row>
    <row r="15" spans="1:43" s="57" customFormat="1" ht="12" customHeight="1" x14ac:dyDescent="0.2">
      <c r="A15" s="56" t="s">
        <v>34</v>
      </c>
      <c r="B15" s="57">
        <v>-222.19</v>
      </c>
      <c r="D15" s="57">
        <v>0</v>
      </c>
      <c r="F15" s="57">
        <v>222.19</v>
      </c>
      <c r="H15" s="58">
        <v>2350.41</v>
      </c>
      <c r="J15" s="57">
        <v>0</v>
      </c>
      <c r="L15" s="57">
        <v>-2350.41</v>
      </c>
      <c r="N15" s="56" t="s">
        <v>34</v>
      </c>
      <c r="O15" s="57">
        <v>2572.6</v>
      </c>
      <c r="Q15" s="57">
        <v>-222.19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2350.41</v>
      </c>
      <c r="AO15" s="60">
        <v>0</v>
      </c>
      <c r="AQ15" s="60">
        <v>-2350.41</v>
      </c>
    </row>
    <row r="16" spans="1:43" s="57" customFormat="1" ht="12" customHeight="1" x14ac:dyDescent="0.2">
      <c r="A16" s="56" t="s">
        <v>35</v>
      </c>
      <c r="B16" s="57">
        <v>4641.51</v>
      </c>
      <c r="D16" s="57">
        <v>1491</v>
      </c>
      <c r="F16" s="57">
        <v>-3150.51</v>
      </c>
      <c r="H16" s="58">
        <v>7049.18</v>
      </c>
      <c r="J16" s="57">
        <v>2982</v>
      </c>
      <c r="L16" s="57">
        <v>-4067.18</v>
      </c>
      <c r="N16" s="56" t="s">
        <v>35</v>
      </c>
      <c r="O16" s="57">
        <v>2407.67</v>
      </c>
      <c r="Q16" s="57">
        <v>4641.51</v>
      </c>
      <c r="S16" s="57">
        <v>1491</v>
      </c>
      <c r="U16" s="57">
        <v>1491</v>
      </c>
      <c r="W16" s="57">
        <v>1491</v>
      </c>
      <c r="Y16" s="57">
        <v>1491</v>
      </c>
      <c r="AA16" s="57">
        <v>1491</v>
      </c>
      <c r="AC16" s="57">
        <v>1491</v>
      </c>
      <c r="AE16" s="57">
        <v>1491</v>
      </c>
      <c r="AG16" s="57">
        <v>1491</v>
      </c>
      <c r="AI16" s="57">
        <v>1491</v>
      </c>
      <c r="AK16" s="57">
        <v>1491</v>
      </c>
      <c r="AM16" s="59">
        <v>21959.18</v>
      </c>
      <c r="AO16" s="60">
        <v>17892</v>
      </c>
      <c r="AQ16" s="60">
        <v>-4067.18</v>
      </c>
    </row>
    <row r="17" spans="1:43" s="57" customFormat="1" ht="12" customHeight="1" x14ac:dyDescent="0.2">
      <c r="A17" s="56" t="s">
        <v>36</v>
      </c>
      <c r="B17" s="57">
        <v>97411.22</v>
      </c>
      <c r="D17" s="57">
        <v>87947</v>
      </c>
      <c r="F17" s="57">
        <v>-9464.2200000000157</v>
      </c>
      <c r="H17" s="58">
        <v>63230.42</v>
      </c>
      <c r="J17" s="57">
        <v>175894</v>
      </c>
      <c r="L17" s="57">
        <v>112663.58</v>
      </c>
      <c r="N17" s="56" t="s">
        <v>36</v>
      </c>
      <c r="O17" s="57">
        <v>-34180.800000000003</v>
      </c>
      <c r="Q17" s="57">
        <v>97411.22</v>
      </c>
      <c r="S17" s="57">
        <v>87947</v>
      </c>
      <c r="U17" s="57">
        <v>87947</v>
      </c>
      <c r="W17" s="57">
        <v>87947</v>
      </c>
      <c r="Y17" s="57">
        <v>87947</v>
      </c>
      <c r="AA17" s="57">
        <v>87947</v>
      </c>
      <c r="AC17" s="57">
        <v>87947</v>
      </c>
      <c r="AE17" s="57">
        <v>87947</v>
      </c>
      <c r="AG17" s="57">
        <v>146578</v>
      </c>
      <c r="AI17" s="57">
        <v>146578</v>
      </c>
      <c r="AK17" s="57">
        <v>381102</v>
      </c>
      <c r="AM17" s="59">
        <v>1353117.42</v>
      </c>
      <c r="AO17" s="60">
        <v>1465781</v>
      </c>
      <c r="AQ17" s="60">
        <v>112663.58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5201.96</v>
      </c>
      <c r="D19" s="57">
        <v>103</v>
      </c>
      <c r="F19" s="57">
        <v>-5098.96</v>
      </c>
      <c r="H19" s="58">
        <v>7383.77</v>
      </c>
      <c r="J19" s="57">
        <v>206</v>
      </c>
      <c r="L19" s="57">
        <v>-7177.77</v>
      </c>
      <c r="N19" s="56" t="s">
        <v>38</v>
      </c>
      <c r="O19" s="57">
        <v>2181.81</v>
      </c>
      <c r="Q19" s="57">
        <v>5201.96</v>
      </c>
      <c r="S19" s="57">
        <v>103</v>
      </c>
      <c r="U19" s="57">
        <v>103</v>
      </c>
      <c r="W19" s="57">
        <v>103</v>
      </c>
      <c r="Y19" s="57">
        <v>103</v>
      </c>
      <c r="AA19" s="57">
        <v>103</v>
      </c>
      <c r="AC19" s="57">
        <v>103</v>
      </c>
      <c r="AE19" s="57">
        <v>103</v>
      </c>
      <c r="AG19" s="57">
        <v>103</v>
      </c>
      <c r="AI19" s="57">
        <v>103</v>
      </c>
      <c r="AK19" s="57">
        <v>103</v>
      </c>
      <c r="AM19" s="59">
        <v>8413.77</v>
      </c>
      <c r="AO19" s="60">
        <v>1236</v>
      </c>
      <c r="AQ19" s="60">
        <v>-7177.77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3019.71</v>
      </c>
      <c r="D22" s="57">
        <v>0</v>
      </c>
      <c r="F22" s="57">
        <v>-3019.71</v>
      </c>
      <c r="H22" s="58">
        <v>7386.33</v>
      </c>
      <c r="J22" s="57">
        <v>0</v>
      </c>
      <c r="L22" s="57">
        <v>-7386.33</v>
      </c>
      <c r="N22" s="56" t="s">
        <v>41</v>
      </c>
      <c r="O22" s="57">
        <v>4366.62</v>
      </c>
      <c r="Q22" s="57">
        <v>3019.71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7386.33</v>
      </c>
      <c r="AO22" s="60">
        <v>0</v>
      </c>
      <c r="AQ22" s="60">
        <v>-7386.33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-81.900000000000006</v>
      </c>
      <c r="D24" s="57">
        <v>0</v>
      </c>
      <c r="F24" s="57">
        <v>81.900000000000006</v>
      </c>
      <c r="H24" s="58">
        <v>0</v>
      </c>
      <c r="J24" s="57">
        <v>0</v>
      </c>
      <c r="L24" s="57">
        <v>0</v>
      </c>
      <c r="N24" s="56" t="s">
        <v>43</v>
      </c>
      <c r="O24" s="57">
        <v>81.900000000000006</v>
      </c>
      <c r="Q24" s="57">
        <v>-81.900000000000006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3294.98</v>
      </c>
      <c r="D26" s="57">
        <v>2198</v>
      </c>
      <c r="F26" s="57">
        <v>-1096.98</v>
      </c>
      <c r="H26" s="58">
        <v>3294.98</v>
      </c>
      <c r="J26" s="57">
        <v>4396</v>
      </c>
      <c r="L26" s="57">
        <v>1101.02</v>
      </c>
      <c r="N26" s="56" t="s">
        <v>45</v>
      </c>
      <c r="O26" s="57">
        <v>0</v>
      </c>
      <c r="Q26" s="57">
        <v>3294.98</v>
      </c>
      <c r="S26" s="57">
        <v>2198</v>
      </c>
      <c r="U26" s="57">
        <v>2198</v>
      </c>
      <c r="W26" s="57">
        <v>2198</v>
      </c>
      <c r="Y26" s="57">
        <v>2198</v>
      </c>
      <c r="AA26" s="57">
        <v>2198</v>
      </c>
      <c r="AC26" s="57">
        <v>2198</v>
      </c>
      <c r="AE26" s="57">
        <v>2198</v>
      </c>
      <c r="AG26" s="57">
        <v>2198</v>
      </c>
      <c r="AI26" s="57">
        <v>2198</v>
      </c>
      <c r="AK26" s="57">
        <v>2198</v>
      </c>
      <c r="AM26" s="59">
        <v>25274.98</v>
      </c>
      <c r="AO26" s="60">
        <v>26376</v>
      </c>
      <c r="AQ26" s="60">
        <v>1101.02</v>
      </c>
    </row>
    <row r="27" spans="1:43" s="57" customFormat="1" ht="12" customHeight="1" x14ac:dyDescent="0.2">
      <c r="A27" s="56" t="s">
        <v>46</v>
      </c>
      <c r="B27" s="61">
        <v>57453.54</v>
      </c>
      <c r="D27" s="61">
        <v>11823</v>
      </c>
      <c r="F27" s="61">
        <v>-45630.54</v>
      </c>
      <c r="G27" s="57">
        <v>3</v>
      </c>
      <c r="H27" s="62">
        <v>69949.55</v>
      </c>
      <c r="J27" s="61">
        <v>23646</v>
      </c>
      <c r="L27" s="61">
        <v>-46303.55</v>
      </c>
      <c r="N27" s="56" t="s">
        <v>46</v>
      </c>
      <c r="O27" s="61">
        <v>12496.01</v>
      </c>
      <c r="Q27" s="61">
        <v>57453.54</v>
      </c>
      <c r="S27" s="61">
        <v>11823</v>
      </c>
      <c r="U27" s="61">
        <v>11823</v>
      </c>
      <c r="W27" s="61">
        <v>11823</v>
      </c>
      <c r="Y27" s="61">
        <v>11823</v>
      </c>
      <c r="AA27" s="61">
        <v>11823</v>
      </c>
      <c r="AC27" s="61">
        <v>11823</v>
      </c>
      <c r="AE27" s="61">
        <v>11823</v>
      </c>
      <c r="AG27" s="61">
        <v>11823</v>
      </c>
      <c r="AI27" s="61">
        <v>11823</v>
      </c>
      <c r="AK27" s="61">
        <v>11823</v>
      </c>
      <c r="AM27" s="63">
        <v>188179.55</v>
      </c>
      <c r="AO27" s="64">
        <v>141876</v>
      </c>
      <c r="AQ27" s="64">
        <v>-46303.55</v>
      </c>
    </row>
    <row r="28" spans="1:43" s="57" customFormat="1" ht="12" customHeight="1" x14ac:dyDescent="0.2">
      <c r="A28" s="65" t="s">
        <v>47</v>
      </c>
      <c r="B28" s="57">
        <v>401925.28</v>
      </c>
      <c r="D28" s="57">
        <v>287279</v>
      </c>
      <c r="F28" s="57">
        <v>-114646.28</v>
      </c>
      <c r="H28" s="66">
        <v>586389.36</v>
      </c>
      <c r="J28" s="57">
        <v>574558</v>
      </c>
      <c r="L28" s="57">
        <v>-11831.360000000219</v>
      </c>
      <c r="N28" s="65" t="s">
        <v>47</v>
      </c>
      <c r="O28" s="57">
        <v>184464.08</v>
      </c>
      <c r="P28" s="67"/>
      <c r="Q28" s="57">
        <v>401925.28</v>
      </c>
      <c r="R28" s="67"/>
      <c r="S28" s="57">
        <v>287279</v>
      </c>
      <c r="T28" s="67"/>
      <c r="U28" s="57">
        <v>287279</v>
      </c>
      <c r="V28" s="67"/>
      <c r="W28" s="57">
        <v>287279</v>
      </c>
      <c r="X28" s="67"/>
      <c r="Y28" s="57">
        <v>287279</v>
      </c>
      <c r="Z28" s="67"/>
      <c r="AA28" s="57">
        <v>287279</v>
      </c>
      <c r="AB28" s="67"/>
      <c r="AC28" s="57">
        <v>287279</v>
      </c>
      <c r="AD28" s="67"/>
      <c r="AE28" s="57">
        <v>287279</v>
      </c>
      <c r="AF28" s="67"/>
      <c r="AG28" s="57">
        <v>345910</v>
      </c>
      <c r="AH28" s="67"/>
      <c r="AI28" s="57">
        <v>345910</v>
      </c>
      <c r="AJ28" s="67"/>
      <c r="AK28" s="57">
        <v>580434</v>
      </c>
      <c r="AL28" s="67"/>
      <c r="AM28" s="59">
        <v>3869596.36</v>
      </c>
      <c r="AO28" s="60">
        <v>3857765</v>
      </c>
      <c r="AQ28" s="60">
        <v>-11831.360000000335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-179279.32</v>
      </c>
      <c r="D30" s="68">
        <v>-232323.96</v>
      </c>
      <c r="F30" s="68">
        <v>-53044.639999999999</v>
      </c>
      <c r="H30" s="58">
        <v>-314601.71000000002</v>
      </c>
      <c r="J30" s="68">
        <v>-464647.92</v>
      </c>
      <c r="L30" s="68">
        <v>-150046.21</v>
      </c>
      <c r="N30" s="56" t="s">
        <v>48</v>
      </c>
      <c r="O30" s="68">
        <v>-135322.39000000001</v>
      </c>
      <c r="P30" s="68"/>
      <c r="Q30" s="68">
        <v>-179279.32</v>
      </c>
      <c r="R30" s="68"/>
      <c r="S30" s="68">
        <v>-232323.96</v>
      </c>
      <c r="T30" s="68"/>
      <c r="U30" s="68">
        <v>-232323.96</v>
      </c>
      <c r="V30" s="68"/>
      <c r="W30" s="68">
        <v>-232323.96</v>
      </c>
      <c r="X30" s="68"/>
      <c r="Y30" s="68">
        <v>-232323.96</v>
      </c>
      <c r="Z30" s="68"/>
      <c r="AA30" s="68">
        <v>-232323.96</v>
      </c>
      <c r="AB30" s="68"/>
      <c r="AC30" s="68">
        <v>-232323.96</v>
      </c>
      <c r="AD30" s="68"/>
      <c r="AE30" s="68">
        <v>-232323.96</v>
      </c>
      <c r="AF30" s="68"/>
      <c r="AG30" s="68">
        <v>-290955</v>
      </c>
      <c r="AH30" s="68"/>
      <c r="AI30" s="68">
        <v>-290955</v>
      </c>
      <c r="AJ30" s="68"/>
      <c r="AK30" s="68">
        <v>-525479.32999999996</v>
      </c>
      <c r="AL30" s="68"/>
      <c r="AM30" s="69">
        <v>-3048258.76</v>
      </c>
      <c r="AO30" s="70">
        <v>-3198304.97</v>
      </c>
      <c r="AQ30" s="60">
        <v>-150046.21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222645.96</v>
      </c>
      <c r="C33" s="67"/>
      <c r="D33" s="67">
        <v>54955.040000000001</v>
      </c>
      <c r="E33" s="67"/>
      <c r="F33" s="67">
        <v>-167690.92000000001</v>
      </c>
      <c r="G33" s="67"/>
      <c r="H33" s="67">
        <v>271787.65000000002</v>
      </c>
      <c r="I33" s="67"/>
      <c r="J33" s="67">
        <v>109910.08</v>
      </c>
      <c r="K33" s="67"/>
      <c r="L33" s="67">
        <v>-161877.57</v>
      </c>
      <c r="N33" s="73" t="s">
        <v>50</v>
      </c>
      <c r="O33" s="67">
        <v>49141.69</v>
      </c>
      <c r="P33" s="67"/>
      <c r="Q33" s="67">
        <v>222645.96</v>
      </c>
      <c r="R33" s="67"/>
      <c r="S33" s="67">
        <v>54955.040000000001</v>
      </c>
      <c r="T33" s="67"/>
      <c r="U33" s="67">
        <v>54955.040000000001</v>
      </c>
      <c r="V33" s="67"/>
      <c r="W33" s="67">
        <v>54955.040000000001</v>
      </c>
      <c r="X33" s="67"/>
      <c r="Y33" s="67">
        <v>54955.040000000001</v>
      </c>
      <c r="Z33" s="67"/>
      <c r="AA33" s="67">
        <v>54955.040000000001</v>
      </c>
      <c r="AB33" s="67"/>
      <c r="AC33" s="67">
        <v>54955.040000000001</v>
      </c>
      <c r="AD33" s="67"/>
      <c r="AE33" s="67">
        <v>54955.040000000001</v>
      </c>
      <c r="AF33" s="67"/>
      <c r="AG33" s="67">
        <v>54955</v>
      </c>
      <c r="AH33" s="67"/>
      <c r="AI33" s="67">
        <v>54955</v>
      </c>
      <c r="AJ33" s="67"/>
      <c r="AK33" s="67">
        <v>54954.669999999925</v>
      </c>
      <c r="AL33" s="67"/>
      <c r="AM33" s="59">
        <v>821337.60000000056</v>
      </c>
      <c r="AO33" s="60">
        <v>659460.03</v>
      </c>
      <c r="AQ33" s="60">
        <v>-161877.57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19</v>
      </c>
      <c r="D35" s="57">
        <v>16</v>
      </c>
      <c r="F35" s="57">
        <f>+D35-B35</f>
        <v>-3</v>
      </c>
      <c r="H35" s="57">
        <v>20</v>
      </c>
      <c r="J35" s="57">
        <v>16</v>
      </c>
      <c r="L35" s="57">
        <f>+J35-H35</f>
        <v>-4</v>
      </c>
      <c r="N35" s="74" t="s">
        <v>51</v>
      </c>
      <c r="O35" s="57">
        <v>20</v>
      </c>
      <c r="Q35" s="57">
        <v>19</v>
      </c>
      <c r="S35" s="57">
        <v>16</v>
      </c>
      <c r="U35" s="57">
        <v>16</v>
      </c>
      <c r="W35" s="57">
        <v>16</v>
      </c>
      <c r="Y35" s="57">
        <v>16</v>
      </c>
      <c r="AA35" s="57">
        <v>16</v>
      </c>
      <c r="AC35" s="57">
        <v>16</v>
      </c>
      <c r="AE35" s="57">
        <v>16</v>
      </c>
      <c r="AG35" s="57">
        <v>16</v>
      </c>
      <c r="AI35" s="57">
        <v>16</v>
      </c>
      <c r="AK35" s="57">
        <v>16</v>
      </c>
      <c r="AM35" s="59">
        <f>SUM(O35:AK35)/12</f>
        <v>16.583333333333332</v>
      </c>
      <c r="AO35" s="60">
        <v>16</v>
      </c>
      <c r="AQ35" s="60">
        <v>-1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459</v>
      </c>
    </row>
    <row r="41" spans="1:43" x14ac:dyDescent="0.2">
      <c r="A41" s="38" t="s">
        <v>445</v>
      </c>
    </row>
    <row r="42" spans="1:43" x14ac:dyDescent="0.2">
      <c r="A42" s="38" t="s">
        <v>460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5" priority="1" stopIfTrue="1" operator="lessThan">
      <formula>0</formula>
    </cfRule>
  </conditionalFormatting>
  <pageMargins left="1.01" right="0.75" top="1.2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6"/>
  <sheetViews>
    <sheetView topLeftCell="A262" workbookViewId="0">
      <selection activeCell="N3" sqref="N3:AQ36"/>
    </sheetView>
  </sheetViews>
  <sheetFormatPr defaultRowHeight="12.75" x14ac:dyDescent="0.2"/>
  <cols>
    <col min="1" max="1" width="4.85546875" customWidth="1"/>
    <col min="2" max="2" width="10.28515625" customWidth="1"/>
    <col min="3" max="3" width="7.42578125" customWidth="1"/>
    <col min="4" max="4" width="10.85546875" customWidth="1"/>
    <col min="5" max="5" width="5" customWidth="1"/>
    <col min="7" max="7" width="16" customWidth="1"/>
    <col min="8" max="8" width="13" customWidth="1"/>
    <col min="9" max="9" width="46" customWidth="1"/>
    <col min="10" max="10" width="11.7109375" customWidth="1"/>
    <col min="11" max="11" width="41.42578125" customWidth="1"/>
    <col min="12" max="12" width="13.140625" customWidth="1"/>
  </cols>
  <sheetData>
    <row r="1" spans="1:12" x14ac:dyDescent="0.2">
      <c r="A1" t="s">
        <v>66</v>
      </c>
      <c r="C1" t="s">
        <v>67</v>
      </c>
      <c r="E1" t="s">
        <v>219</v>
      </c>
    </row>
    <row r="2" spans="1:12" x14ac:dyDescent="0.2">
      <c r="A2" t="s">
        <v>69</v>
      </c>
      <c r="C2" s="75">
        <v>105657</v>
      </c>
      <c r="E2" t="s">
        <v>58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1376.87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142.54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2430.56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54842.39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1041.6600000000001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15329.1</v>
      </c>
    </row>
    <row r="14" spans="1:12" x14ac:dyDescent="0.2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487.5</v>
      </c>
    </row>
    <row r="15" spans="1:12" x14ac:dyDescent="0.2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30016000</v>
      </c>
      <c r="K15" t="s">
        <v>82</v>
      </c>
      <c r="L15" s="77">
        <v>492.4</v>
      </c>
    </row>
    <row r="16" spans="1:12" x14ac:dyDescent="0.2">
      <c r="B16" s="76">
        <v>36950</v>
      </c>
      <c r="C16">
        <v>413</v>
      </c>
      <c r="D16">
        <v>52000500</v>
      </c>
      <c r="F16" t="s">
        <v>30</v>
      </c>
      <c r="H16">
        <v>100009100</v>
      </c>
      <c r="J16">
        <v>30016000</v>
      </c>
      <c r="K16" t="s">
        <v>82</v>
      </c>
      <c r="L16" s="77">
        <v>1183.07</v>
      </c>
    </row>
    <row r="17" spans="2:12" x14ac:dyDescent="0.2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248.58</v>
      </c>
    </row>
    <row r="18" spans="2:12" x14ac:dyDescent="0.2">
      <c r="B18" s="76">
        <v>36937</v>
      </c>
      <c r="C18">
        <v>413</v>
      </c>
      <c r="D18">
        <v>52000500</v>
      </c>
      <c r="F18" t="s">
        <v>30</v>
      </c>
      <c r="H18">
        <v>100007243</v>
      </c>
      <c r="J18">
        <v>30016000</v>
      </c>
      <c r="K18" t="s">
        <v>82</v>
      </c>
      <c r="L18" s="77">
        <v>172.24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920.14</v>
      </c>
    </row>
    <row r="20" spans="2:12" x14ac:dyDescent="0.2">
      <c r="B20" s="76">
        <v>36937</v>
      </c>
      <c r="C20">
        <v>413</v>
      </c>
      <c r="D20">
        <v>52000500</v>
      </c>
      <c r="F20" t="s">
        <v>30</v>
      </c>
      <c r="H20">
        <v>100007243</v>
      </c>
      <c r="J20">
        <v>30016000</v>
      </c>
      <c r="K20" t="s">
        <v>82</v>
      </c>
      <c r="L20" s="77">
        <v>514.62</v>
      </c>
    </row>
    <row r="21" spans="2:12" x14ac:dyDescent="0.2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265.33999999999997</v>
      </c>
    </row>
    <row r="22" spans="2:12" x14ac:dyDescent="0.2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25142000</v>
      </c>
      <c r="K22" t="s">
        <v>86</v>
      </c>
      <c r="L22" s="77">
        <v>-2096.2800000000002</v>
      </c>
    </row>
    <row r="23" spans="2:12" x14ac:dyDescent="0.2">
      <c r="B23" s="76">
        <v>36937</v>
      </c>
      <c r="C23">
        <v>413</v>
      </c>
      <c r="D23">
        <v>52000500</v>
      </c>
      <c r="F23" t="s">
        <v>30</v>
      </c>
      <c r="H23">
        <v>100007243</v>
      </c>
      <c r="J23">
        <v>30400000</v>
      </c>
      <c r="K23" t="s">
        <v>87</v>
      </c>
      <c r="L23" s="77">
        <v>-1922.26</v>
      </c>
    </row>
    <row r="24" spans="2:12" x14ac:dyDescent="0.2">
      <c r="B24" s="76">
        <v>36937</v>
      </c>
      <c r="C24">
        <v>413</v>
      </c>
      <c r="D24">
        <v>52000500</v>
      </c>
      <c r="F24" t="s">
        <v>30</v>
      </c>
      <c r="H24">
        <v>100007243</v>
      </c>
      <c r="J24">
        <v>30400000</v>
      </c>
      <c r="K24" t="s">
        <v>87</v>
      </c>
      <c r="L24" s="77">
        <v>-328.58</v>
      </c>
    </row>
    <row r="25" spans="2:12" x14ac:dyDescent="0.2">
      <c r="B25" s="76">
        <v>36937</v>
      </c>
      <c r="C25">
        <v>413</v>
      </c>
      <c r="D25">
        <v>52000500</v>
      </c>
      <c r="F25" t="s">
        <v>30</v>
      </c>
      <c r="H25">
        <v>100007243</v>
      </c>
      <c r="J25">
        <v>30400000</v>
      </c>
      <c r="K25" t="s">
        <v>87</v>
      </c>
      <c r="L25" s="77">
        <v>-3614.76</v>
      </c>
    </row>
    <row r="26" spans="2:12" x14ac:dyDescent="0.2">
      <c r="B26" s="76">
        <v>36950</v>
      </c>
      <c r="C26">
        <v>413</v>
      </c>
      <c r="D26">
        <v>52000500</v>
      </c>
      <c r="F26" t="s">
        <v>30</v>
      </c>
      <c r="H26">
        <v>100009100</v>
      </c>
      <c r="J26">
        <v>25142000</v>
      </c>
      <c r="K26" t="s">
        <v>86</v>
      </c>
      <c r="L26" s="77">
        <v>-248.58</v>
      </c>
    </row>
    <row r="27" spans="2:12" x14ac:dyDescent="0.2">
      <c r="B27" s="76">
        <v>36950</v>
      </c>
      <c r="C27">
        <v>413</v>
      </c>
      <c r="D27">
        <v>52000500</v>
      </c>
      <c r="F27" t="s">
        <v>30</v>
      </c>
      <c r="H27">
        <v>100009100</v>
      </c>
      <c r="J27">
        <v>30016000</v>
      </c>
      <c r="K27" t="s">
        <v>82</v>
      </c>
      <c r="L27" s="77">
        <v>438.4</v>
      </c>
    </row>
    <row r="28" spans="2:12" x14ac:dyDescent="0.2">
      <c r="B28" s="76">
        <v>36950</v>
      </c>
      <c r="C28">
        <v>413</v>
      </c>
      <c r="D28">
        <v>52000500</v>
      </c>
      <c r="F28" t="s">
        <v>30</v>
      </c>
      <c r="H28">
        <v>100009100</v>
      </c>
      <c r="J28">
        <v>30016000</v>
      </c>
      <c r="K28" t="s">
        <v>82</v>
      </c>
      <c r="L28" s="77">
        <v>112.5</v>
      </c>
    </row>
    <row r="29" spans="2:12" x14ac:dyDescent="0.2">
      <c r="B29" s="76">
        <v>36950</v>
      </c>
      <c r="C29">
        <v>413</v>
      </c>
      <c r="D29">
        <v>52000500</v>
      </c>
      <c r="F29" t="s">
        <v>30</v>
      </c>
      <c r="H29">
        <v>100009100</v>
      </c>
      <c r="J29">
        <v>30016000</v>
      </c>
      <c r="K29" t="s">
        <v>82</v>
      </c>
      <c r="L29" s="77">
        <v>12937.5</v>
      </c>
    </row>
    <row r="30" spans="2:12" x14ac:dyDescent="0.2">
      <c r="B30" s="76">
        <v>36950</v>
      </c>
      <c r="C30">
        <v>413</v>
      </c>
      <c r="D30">
        <v>52000500</v>
      </c>
      <c r="F30" t="s">
        <v>30</v>
      </c>
      <c r="H30">
        <v>100009100</v>
      </c>
      <c r="J30">
        <v>30016000</v>
      </c>
      <c r="K30" t="s">
        <v>82</v>
      </c>
      <c r="L30" s="77">
        <v>747.35</v>
      </c>
    </row>
    <row r="31" spans="2:12" x14ac:dyDescent="0.2">
      <c r="B31" s="76">
        <v>36950</v>
      </c>
      <c r="C31">
        <v>413</v>
      </c>
      <c r="D31">
        <v>52000500</v>
      </c>
      <c r="F31" t="s">
        <v>30</v>
      </c>
      <c r="H31">
        <v>100009100</v>
      </c>
      <c r="J31">
        <v>30016000</v>
      </c>
      <c r="K31" t="s">
        <v>82</v>
      </c>
      <c r="L31" s="77">
        <v>1078.69</v>
      </c>
    </row>
    <row r="32" spans="2:12" x14ac:dyDescent="0.2">
      <c r="B32" s="76">
        <v>36950</v>
      </c>
      <c r="C32">
        <v>413</v>
      </c>
      <c r="D32">
        <v>52000500</v>
      </c>
      <c r="F32" t="s">
        <v>30</v>
      </c>
      <c r="H32">
        <v>100009100</v>
      </c>
      <c r="J32">
        <v>30016000</v>
      </c>
      <c r="K32" t="s">
        <v>82</v>
      </c>
      <c r="L32" s="77">
        <v>58948.69</v>
      </c>
    </row>
    <row r="33" spans="2:12" ht="13.5" thickBot="1" x14ac:dyDescent="0.25">
      <c r="B33" s="76">
        <v>36950</v>
      </c>
      <c r="C33">
        <v>413</v>
      </c>
      <c r="D33">
        <v>52000500</v>
      </c>
      <c r="F33" t="s">
        <v>30</v>
      </c>
      <c r="H33">
        <v>100009100</v>
      </c>
      <c r="J33">
        <v>30016000</v>
      </c>
      <c r="K33" t="s">
        <v>82</v>
      </c>
      <c r="L33" s="77">
        <v>15329.1</v>
      </c>
    </row>
    <row r="34" spans="2:12" ht="13.5" thickBot="1" x14ac:dyDescent="0.25">
      <c r="B34" t="s">
        <v>88</v>
      </c>
      <c r="D34">
        <v>52000500</v>
      </c>
      <c r="L34" s="78">
        <v>160828.78</v>
      </c>
    </row>
    <row r="35" spans="2:12" x14ac:dyDescent="0.2">
      <c r="B35" s="76">
        <v>36937</v>
      </c>
      <c r="C35">
        <v>413</v>
      </c>
      <c r="D35">
        <v>52001000</v>
      </c>
      <c r="F35" t="s">
        <v>89</v>
      </c>
      <c r="H35">
        <v>100007243</v>
      </c>
      <c r="J35">
        <v>30016000</v>
      </c>
      <c r="K35" t="s">
        <v>82</v>
      </c>
      <c r="L35" s="77">
        <v>2700.03</v>
      </c>
    </row>
    <row r="36" spans="2:12" x14ac:dyDescent="0.2">
      <c r="B36" s="76">
        <v>36937</v>
      </c>
      <c r="C36">
        <v>413</v>
      </c>
      <c r="D36">
        <v>52001000</v>
      </c>
      <c r="F36" t="s">
        <v>89</v>
      </c>
      <c r="H36">
        <v>100007243</v>
      </c>
      <c r="J36">
        <v>30016000</v>
      </c>
      <c r="K36" t="s">
        <v>82</v>
      </c>
      <c r="L36" s="77">
        <v>855.96</v>
      </c>
    </row>
    <row r="37" spans="2:12" x14ac:dyDescent="0.2">
      <c r="B37" s="76">
        <v>36937</v>
      </c>
      <c r="C37">
        <v>413</v>
      </c>
      <c r="D37">
        <v>52001000</v>
      </c>
      <c r="F37" t="s">
        <v>89</v>
      </c>
      <c r="H37">
        <v>100007243</v>
      </c>
      <c r="J37">
        <v>30016000</v>
      </c>
      <c r="K37" t="s">
        <v>82</v>
      </c>
      <c r="L37" s="77">
        <v>5012.2299999999996</v>
      </c>
    </row>
    <row r="38" spans="2:12" x14ac:dyDescent="0.2">
      <c r="B38" s="76">
        <v>36950</v>
      </c>
      <c r="C38">
        <v>413</v>
      </c>
      <c r="D38">
        <v>52001000</v>
      </c>
      <c r="F38" t="s">
        <v>89</v>
      </c>
      <c r="H38">
        <v>100009100</v>
      </c>
      <c r="J38">
        <v>30016000</v>
      </c>
      <c r="K38" t="s">
        <v>82</v>
      </c>
      <c r="L38" s="77">
        <v>3196.73</v>
      </c>
    </row>
    <row r="39" spans="2:12" x14ac:dyDescent="0.2">
      <c r="B39" s="76">
        <v>36950</v>
      </c>
      <c r="C39">
        <v>413</v>
      </c>
      <c r="D39">
        <v>52001000</v>
      </c>
      <c r="F39" t="s">
        <v>89</v>
      </c>
      <c r="H39">
        <v>100009100</v>
      </c>
      <c r="J39">
        <v>30016000</v>
      </c>
      <c r="K39" t="s">
        <v>82</v>
      </c>
      <c r="L39" s="77">
        <v>511.25</v>
      </c>
    </row>
    <row r="40" spans="2:12" x14ac:dyDescent="0.2">
      <c r="B40" s="76">
        <v>36937</v>
      </c>
      <c r="C40">
        <v>413</v>
      </c>
      <c r="D40">
        <v>52001000</v>
      </c>
      <c r="F40" t="s">
        <v>89</v>
      </c>
      <c r="H40">
        <v>100007243</v>
      </c>
      <c r="J40">
        <v>30016000</v>
      </c>
      <c r="K40" t="s">
        <v>82</v>
      </c>
      <c r="L40" s="77">
        <v>429.07</v>
      </c>
    </row>
    <row r="41" spans="2:12" x14ac:dyDescent="0.2">
      <c r="B41" s="76">
        <v>36950</v>
      </c>
      <c r="C41">
        <v>413</v>
      </c>
      <c r="D41">
        <v>52001000</v>
      </c>
      <c r="F41" t="s">
        <v>89</v>
      </c>
      <c r="H41">
        <v>100009100</v>
      </c>
      <c r="J41">
        <v>30016000</v>
      </c>
      <c r="K41" t="s">
        <v>82</v>
      </c>
      <c r="L41" s="77">
        <v>429.07</v>
      </c>
    </row>
    <row r="42" spans="2:12" x14ac:dyDescent="0.2">
      <c r="B42" s="76">
        <v>36950</v>
      </c>
      <c r="C42">
        <v>413</v>
      </c>
      <c r="D42">
        <v>52001000</v>
      </c>
      <c r="F42" t="s">
        <v>89</v>
      </c>
      <c r="H42">
        <v>100009100</v>
      </c>
      <c r="J42">
        <v>30016000</v>
      </c>
      <c r="K42" t="s">
        <v>82</v>
      </c>
      <c r="L42" s="77">
        <v>1232.68</v>
      </c>
    </row>
    <row r="43" spans="2:12" x14ac:dyDescent="0.2">
      <c r="B43" s="76">
        <v>36950</v>
      </c>
      <c r="C43">
        <v>413</v>
      </c>
      <c r="D43">
        <v>52001000</v>
      </c>
      <c r="F43" t="s">
        <v>89</v>
      </c>
      <c r="H43">
        <v>100009100</v>
      </c>
      <c r="J43">
        <v>30016000</v>
      </c>
      <c r="K43" t="s">
        <v>82</v>
      </c>
      <c r="L43" s="77">
        <v>799.18</v>
      </c>
    </row>
    <row r="44" spans="2:12" x14ac:dyDescent="0.2">
      <c r="B44" s="76">
        <v>36937</v>
      </c>
      <c r="C44">
        <v>413</v>
      </c>
      <c r="D44">
        <v>52001000</v>
      </c>
      <c r="F44" t="s">
        <v>89</v>
      </c>
      <c r="H44">
        <v>100007243</v>
      </c>
      <c r="J44">
        <v>30016000</v>
      </c>
      <c r="K44" t="s">
        <v>82</v>
      </c>
      <c r="L44" s="77">
        <v>1414.88</v>
      </c>
    </row>
    <row r="45" spans="2:12" ht="13.5" thickBot="1" x14ac:dyDescent="0.25">
      <c r="B45" s="76">
        <v>36937</v>
      </c>
      <c r="C45">
        <v>413</v>
      </c>
      <c r="D45">
        <v>52001000</v>
      </c>
      <c r="F45" t="s">
        <v>89</v>
      </c>
      <c r="H45">
        <v>100007243</v>
      </c>
      <c r="J45">
        <v>30016000</v>
      </c>
      <c r="K45" t="s">
        <v>82</v>
      </c>
      <c r="L45" s="77">
        <v>511.25</v>
      </c>
    </row>
    <row r="46" spans="2:12" ht="13.5" thickBot="1" x14ac:dyDescent="0.25">
      <c r="B46" t="s">
        <v>88</v>
      </c>
      <c r="D46">
        <v>52001000</v>
      </c>
      <c r="L46" s="78">
        <v>17092.330000000002</v>
      </c>
    </row>
    <row r="47" spans="2:12" x14ac:dyDescent="0.2">
      <c r="B47" s="76">
        <v>36948</v>
      </c>
      <c r="C47">
        <v>413</v>
      </c>
      <c r="D47">
        <v>52002000</v>
      </c>
      <c r="F47" t="s">
        <v>91</v>
      </c>
      <c r="H47">
        <v>100009536</v>
      </c>
      <c r="I47" t="s">
        <v>94</v>
      </c>
      <c r="J47">
        <v>6000009628</v>
      </c>
      <c r="K47" t="s">
        <v>238</v>
      </c>
      <c r="L47" s="77">
        <v>30</v>
      </c>
    </row>
    <row r="48" spans="2:12" x14ac:dyDescent="0.2">
      <c r="B48" s="76">
        <v>36948</v>
      </c>
      <c r="C48">
        <v>413</v>
      </c>
      <c r="D48">
        <v>52002000</v>
      </c>
      <c r="F48" t="s">
        <v>91</v>
      </c>
      <c r="H48">
        <v>100009536</v>
      </c>
      <c r="I48" t="s">
        <v>239</v>
      </c>
      <c r="J48">
        <v>6000009628</v>
      </c>
      <c r="K48" t="s">
        <v>238</v>
      </c>
      <c r="L48" s="77">
        <v>345</v>
      </c>
    </row>
    <row r="49" spans="2:12" x14ac:dyDescent="0.2">
      <c r="B49" s="76">
        <v>36949</v>
      </c>
      <c r="C49">
        <v>413</v>
      </c>
      <c r="D49">
        <v>52002000</v>
      </c>
      <c r="F49" t="s">
        <v>91</v>
      </c>
      <c r="H49">
        <v>100009590</v>
      </c>
      <c r="J49">
        <v>5000022512</v>
      </c>
      <c r="K49" t="s">
        <v>240</v>
      </c>
      <c r="L49" s="77">
        <v>595</v>
      </c>
    </row>
    <row r="50" spans="2:12" x14ac:dyDescent="0.2">
      <c r="B50" s="76">
        <v>36950</v>
      </c>
      <c r="C50">
        <v>413</v>
      </c>
      <c r="D50">
        <v>52002000</v>
      </c>
      <c r="F50" t="s">
        <v>91</v>
      </c>
      <c r="H50">
        <v>100009862</v>
      </c>
      <c r="I50" t="s">
        <v>241</v>
      </c>
      <c r="J50">
        <v>6000013677</v>
      </c>
      <c r="K50" t="s">
        <v>242</v>
      </c>
      <c r="L50" s="77">
        <v>595</v>
      </c>
    </row>
    <row r="51" spans="2:12" x14ac:dyDescent="0.2">
      <c r="B51" s="76">
        <v>36948</v>
      </c>
      <c r="C51">
        <v>413</v>
      </c>
      <c r="D51">
        <v>52002000</v>
      </c>
      <c r="F51" t="s">
        <v>91</v>
      </c>
      <c r="H51">
        <v>100009532</v>
      </c>
      <c r="I51" t="s">
        <v>243</v>
      </c>
      <c r="J51">
        <v>6000010032</v>
      </c>
      <c r="K51" t="s">
        <v>244</v>
      </c>
      <c r="L51" s="77">
        <v>974.14</v>
      </c>
    </row>
    <row r="52" spans="2:12" x14ac:dyDescent="0.2">
      <c r="B52" s="76">
        <v>36950</v>
      </c>
      <c r="C52">
        <v>413</v>
      </c>
      <c r="D52">
        <v>52002000</v>
      </c>
      <c r="F52" t="s">
        <v>91</v>
      </c>
      <c r="H52">
        <v>100012378</v>
      </c>
      <c r="I52" t="s">
        <v>92</v>
      </c>
      <c r="J52">
        <v>52002000</v>
      </c>
      <c r="K52" t="s">
        <v>91</v>
      </c>
      <c r="L52" s="77">
        <v>4550</v>
      </c>
    </row>
    <row r="53" spans="2:12" x14ac:dyDescent="0.2">
      <c r="B53" s="76">
        <v>36950</v>
      </c>
      <c r="C53">
        <v>413</v>
      </c>
      <c r="D53">
        <v>52002000</v>
      </c>
      <c r="F53" t="s">
        <v>91</v>
      </c>
      <c r="H53">
        <v>100012378</v>
      </c>
      <c r="I53" t="s">
        <v>92</v>
      </c>
      <c r="J53">
        <v>52002000</v>
      </c>
      <c r="K53" t="s">
        <v>91</v>
      </c>
      <c r="L53" s="77">
        <v>50</v>
      </c>
    </row>
    <row r="54" spans="2:12" x14ac:dyDescent="0.2">
      <c r="B54" s="76">
        <v>36950</v>
      </c>
      <c r="C54">
        <v>413</v>
      </c>
      <c r="D54">
        <v>52002000</v>
      </c>
      <c r="F54" t="s">
        <v>91</v>
      </c>
      <c r="H54">
        <v>100001313</v>
      </c>
      <c r="I54" t="s">
        <v>245</v>
      </c>
      <c r="J54">
        <v>20023000</v>
      </c>
      <c r="K54" t="s">
        <v>83</v>
      </c>
      <c r="L54" s="77">
        <v>102</v>
      </c>
    </row>
    <row r="55" spans="2:12" ht="13.5" thickBot="1" x14ac:dyDescent="0.25">
      <c r="B55" s="76">
        <v>36948</v>
      </c>
      <c r="C55">
        <v>413</v>
      </c>
      <c r="D55">
        <v>52002000</v>
      </c>
      <c r="F55" t="s">
        <v>91</v>
      </c>
      <c r="H55">
        <v>100009532</v>
      </c>
      <c r="I55" t="s">
        <v>94</v>
      </c>
      <c r="J55">
        <v>6000010032</v>
      </c>
      <c r="K55" t="s">
        <v>244</v>
      </c>
      <c r="L55" s="77">
        <v>18.32</v>
      </c>
    </row>
    <row r="56" spans="2:12" ht="13.5" thickBot="1" x14ac:dyDescent="0.25">
      <c r="B56" t="s">
        <v>88</v>
      </c>
      <c r="D56">
        <v>52002000</v>
      </c>
      <c r="L56" s="78">
        <v>7259.46</v>
      </c>
    </row>
    <row r="57" spans="2:12" x14ac:dyDescent="0.2">
      <c r="B57" s="76">
        <v>36928</v>
      </c>
      <c r="C57">
        <v>413</v>
      </c>
      <c r="D57">
        <v>52002500</v>
      </c>
      <c r="F57" t="s">
        <v>145</v>
      </c>
      <c r="H57">
        <v>100006039</v>
      </c>
      <c r="I57" t="s">
        <v>246</v>
      </c>
      <c r="J57">
        <v>5000006444</v>
      </c>
      <c r="K57" t="s">
        <v>247</v>
      </c>
      <c r="L57" s="77">
        <v>61.16</v>
      </c>
    </row>
    <row r="58" spans="2:12" x14ac:dyDescent="0.2">
      <c r="B58" s="76">
        <v>36925</v>
      </c>
      <c r="C58">
        <v>413</v>
      </c>
      <c r="D58">
        <v>52002500</v>
      </c>
      <c r="F58" t="s">
        <v>145</v>
      </c>
      <c r="H58">
        <v>100005669</v>
      </c>
      <c r="J58">
        <v>5000006564</v>
      </c>
      <c r="K58" t="s">
        <v>248</v>
      </c>
      <c r="L58" s="77">
        <v>9.19</v>
      </c>
    </row>
    <row r="59" spans="2:12" ht="13.5" thickBot="1" x14ac:dyDescent="0.25">
      <c r="B59" s="76">
        <v>36925</v>
      </c>
      <c r="C59">
        <v>413</v>
      </c>
      <c r="D59">
        <v>52002500</v>
      </c>
      <c r="F59" t="s">
        <v>145</v>
      </c>
      <c r="H59">
        <v>100005669</v>
      </c>
      <c r="J59">
        <v>5000006564</v>
      </c>
      <c r="K59" t="s">
        <v>248</v>
      </c>
      <c r="L59" s="77">
        <v>91.9</v>
      </c>
    </row>
    <row r="60" spans="2:12" ht="13.5" thickBot="1" x14ac:dyDescent="0.25">
      <c r="B60" t="s">
        <v>88</v>
      </c>
      <c r="D60">
        <v>52002500</v>
      </c>
      <c r="L60" s="78">
        <v>162.25</v>
      </c>
    </row>
    <row r="61" spans="2:12" x14ac:dyDescent="0.2">
      <c r="B61" s="76">
        <v>36950</v>
      </c>
      <c r="C61">
        <v>413</v>
      </c>
      <c r="D61">
        <v>52003500</v>
      </c>
      <c r="F61" t="s">
        <v>96</v>
      </c>
      <c r="H61">
        <v>100009797</v>
      </c>
      <c r="J61">
        <v>6000013037</v>
      </c>
      <c r="K61" t="s">
        <v>249</v>
      </c>
      <c r="L61" s="77">
        <v>109.26</v>
      </c>
    </row>
    <row r="62" spans="2:12" ht="13.5" thickBot="1" x14ac:dyDescent="0.25">
      <c r="B62" s="76">
        <v>36949</v>
      </c>
      <c r="C62">
        <v>413</v>
      </c>
      <c r="D62">
        <v>52003500</v>
      </c>
      <c r="F62" t="s">
        <v>96</v>
      </c>
      <c r="H62">
        <v>100009615</v>
      </c>
      <c r="J62">
        <v>5000008190</v>
      </c>
      <c r="K62" t="s">
        <v>250</v>
      </c>
      <c r="L62" s="77">
        <v>41.68</v>
      </c>
    </row>
    <row r="63" spans="2:12" ht="13.5" thickBot="1" x14ac:dyDescent="0.25">
      <c r="B63" t="s">
        <v>88</v>
      </c>
      <c r="D63">
        <v>52003500</v>
      </c>
      <c r="L63" s="78">
        <v>150.94</v>
      </c>
    </row>
    <row r="64" spans="2:12" ht="13.5" thickBot="1" x14ac:dyDescent="0.25">
      <c r="B64" s="76">
        <v>36950</v>
      </c>
      <c r="C64">
        <v>413</v>
      </c>
      <c r="D64">
        <v>52004000</v>
      </c>
      <c r="F64" t="s">
        <v>151</v>
      </c>
      <c r="H64">
        <v>100009742</v>
      </c>
      <c r="I64" t="s">
        <v>251</v>
      </c>
      <c r="J64">
        <v>5000003274</v>
      </c>
      <c r="K64" t="s">
        <v>252</v>
      </c>
      <c r="L64" s="77">
        <v>122</v>
      </c>
    </row>
    <row r="65" spans="2:12" ht="13.5" thickBot="1" x14ac:dyDescent="0.25">
      <c r="B65" t="s">
        <v>88</v>
      </c>
      <c r="D65">
        <v>52004000</v>
      </c>
      <c r="L65" s="78">
        <v>122</v>
      </c>
    </row>
    <row r="66" spans="2:12" x14ac:dyDescent="0.2">
      <c r="B66" s="76">
        <v>36950</v>
      </c>
      <c r="C66">
        <v>413</v>
      </c>
      <c r="D66">
        <v>52004500</v>
      </c>
      <c r="F66" t="s">
        <v>98</v>
      </c>
      <c r="H66">
        <v>100009927</v>
      </c>
      <c r="I66" t="s">
        <v>253</v>
      </c>
      <c r="J66">
        <v>5000013792</v>
      </c>
      <c r="K66" t="s">
        <v>254</v>
      </c>
      <c r="L66" s="77">
        <v>65</v>
      </c>
    </row>
    <row r="67" spans="2:12" x14ac:dyDescent="0.2">
      <c r="B67" s="76">
        <v>36950</v>
      </c>
      <c r="C67">
        <v>413</v>
      </c>
      <c r="D67">
        <v>52004500</v>
      </c>
      <c r="F67" t="s">
        <v>98</v>
      </c>
      <c r="H67">
        <v>100009926</v>
      </c>
      <c r="I67" t="s">
        <v>255</v>
      </c>
      <c r="J67">
        <v>5000013792</v>
      </c>
      <c r="K67" t="s">
        <v>254</v>
      </c>
      <c r="L67" s="77">
        <v>70</v>
      </c>
    </row>
    <row r="68" spans="2:12" ht="13.5" thickBot="1" x14ac:dyDescent="0.25">
      <c r="B68" s="76">
        <v>36948</v>
      </c>
      <c r="C68">
        <v>413</v>
      </c>
      <c r="D68">
        <v>52004500</v>
      </c>
      <c r="F68" t="s">
        <v>98</v>
      </c>
      <c r="H68">
        <v>100009536</v>
      </c>
      <c r="I68" t="s">
        <v>256</v>
      </c>
      <c r="J68">
        <v>6000009628</v>
      </c>
      <c r="K68" t="s">
        <v>238</v>
      </c>
      <c r="L68" s="77">
        <v>346.5</v>
      </c>
    </row>
    <row r="69" spans="2:12" ht="13.5" thickBot="1" x14ac:dyDescent="0.25">
      <c r="B69" t="s">
        <v>88</v>
      </c>
      <c r="D69">
        <v>52004500</v>
      </c>
      <c r="L69" s="78">
        <v>481.5</v>
      </c>
    </row>
    <row r="70" spans="2:12" x14ac:dyDescent="0.2">
      <c r="B70" s="76">
        <v>36923</v>
      </c>
      <c r="C70">
        <v>413</v>
      </c>
      <c r="D70">
        <v>52502000</v>
      </c>
      <c r="F70" t="s">
        <v>45</v>
      </c>
      <c r="H70">
        <v>100014750</v>
      </c>
      <c r="I70" t="s">
        <v>103</v>
      </c>
      <c r="J70">
        <v>20023000</v>
      </c>
      <c r="K70" t="s">
        <v>83</v>
      </c>
      <c r="L70" s="77">
        <v>86.92</v>
      </c>
    </row>
    <row r="71" spans="2:12" x14ac:dyDescent="0.2">
      <c r="B71" s="76">
        <v>36950</v>
      </c>
      <c r="C71">
        <v>413</v>
      </c>
      <c r="D71">
        <v>52502000</v>
      </c>
      <c r="F71" t="s">
        <v>45</v>
      </c>
      <c r="H71">
        <v>100015843</v>
      </c>
      <c r="I71" t="s">
        <v>103</v>
      </c>
      <c r="J71">
        <v>20023000</v>
      </c>
      <c r="K71" t="s">
        <v>83</v>
      </c>
      <c r="L71" s="77">
        <v>192.13</v>
      </c>
    </row>
    <row r="72" spans="2:12" x14ac:dyDescent="0.2">
      <c r="B72" s="76">
        <v>36950</v>
      </c>
      <c r="C72">
        <v>413</v>
      </c>
      <c r="D72">
        <v>52502000</v>
      </c>
      <c r="F72" t="s">
        <v>45</v>
      </c>
      <c r="H72">
        <v>100015844</v>
      </c>
      <c r="I72" t="s">
        <v>104</v>
      </c>
      <c r="J72">
        <v>20023000</v>
      </c>
      <c r="K72" t="s">
        <v>83</v>
      </c>
      <c r="L72" s="77">
        <v>23.37</v>
      </c>
    </row>
    <row r="73" spans="2:12" x14ac:dyDescent="0.2">
      <c r="B73" s="76">
        <v>36950</v>
      </c>
      <c r="C73">
        <v>413</v>
      </c>
      <c r="D73">
        <v>52502000</v>
      </c>
      <c r="F73" t="s">
        <v>45</v>
      </c>
      <c r="H73">
        <v>100015845</v>
      </c>
      <c r="I73" t="s">
        <v>102</v>
      </c>
      <c r="J73">
        <v>20023000</v>
      </c>
      <c r="K73" t="s">
        <v>83</v>
      </c>
      <c r="L73" s="77">
        <v>186.37</v>
      </c>
    </row>
    <row r="74" spans="2:12" x14ac:dyDescent="0.2">
      <c r="B74" s="76">
        <v>36950</v>
      </c>
      <c r="C74">
        <v>413</v>
      </c>
      <c r="D74">
        <v>52502000</v>
      </c>
      <c r="F74" t="s">
        <v>45</v>
      </c>
      <c r="H74">
        <v>100015846</v>
      </c>
      <c r="I74" t="s">
        <v>105</v>
      </c>
      <c r="J74">
        <v>20023000</v>
      </c>
      <c r="K74" t="s">
        <v>83</v>
      </c>
      <c r="L74" s="77">
        <v>1100</v>
      </c>
    </row>
    <row r="75" spans="2:12" x14ac:dyDescent="0.2">
      <c r="B75" s="76">
        <v>36923</v>
      </c>
      <c r="C75">
        <v>413</v>
      </c>
      <c r="D75">
        <v>52502000</v>
      </c>
      <c r="F75" t="s">
        <v>45</v>
      </c>
      <c r="H75">
        <v>100012571</v>
      </c>
      <c r="I75" t="s">
        <v>103</v>
      </c>
      <c r="J75">
        <v>20023000</v>
      </c>
      <c r="K75" t="s">
        <v>83</v>
      </c>
      <c r="L75" s="77">
        <v>1.74</v>
      </c>
    </row>
    <row r="76" spans="2:12" x14ac:dyDescent="0.2">
      <c r="B76" s="76">
        <v>36923</v>
      </c>
      <c r="C76">
        <v>413</v>
      </c>
      <c r="D76">
        <v>52502000</v>
      </c>
      <c r="F76" t="s">
        <v>45</v>
      </c>
      <c r="H76">
        <v>100012613</v>
      </c>
      <c r="I76" t="s">
        <v>102</v>
      </c>
      <c r="J76">
        <v>20023000</v>
      </c>
      <c r="K76" t="s">
        <v>83</v>
      </c>
      <c r="L76" s="77">
        <v>10.25</v>
      </c>
    </row>
    <row r="77" spans="2:12" x14ac:dyDescent="0.2">
      <c r="B77" s="76">
        <v>36923</v>
      </c>
      <c r="C77">
        <v>413</v>
      </c>
      <c r="D77">
        <v>52502000</v>
      </c>
      <c r="F77" t="s">
        <v>45</v>
      </c>
      <c r="H77">
        <v>100012738</v>
      </c>
      <c r="I77" t="s">
        <v>105</v>
      </c>
      <c r="J77">
        <v>20023000</v>
      </c>
      <c r="K77" t="s">
        <v>83</v>
      </c>
      <c r="L77" s="77">
        <v>1100</v>
      </c>
    </row>
    <row r="78" spans="2:12" x14ac:dyDescent="0.2">
      <c r="B78" s="76">
        <v>36923</v>
      </c>
      <c r="C78">
        <v>413</v>
      </c>
      <c r="D78">
        <v>52502000</v>
      </c>
      <c r="F78" t="s">
        <v>45</v>
      </c>
      <c r="H78">
        <v>100014257</v>
      </c>
      <c r="I78" t="s">
        <v>102</v>
      </c>
      <c r="J78">
        <v>20023000</v>
      </c>
      <c r="K78" t="s">
        <v>83</v>
      </c>
      <c r="L78" s="77">
        <v>512.29999999999995</v>
      </c>
    </row>
    <row r="79" spans="2:12" ht="13.5" thickBot="1" x14ac:dyDescent="0.25">
      <c r="B79" s="76">
        <v>36923</v>
      </c>
      <c r="C79">
        <v>413</v>
      </c>
      <c r="D79">
        <v>52502000</v>
      </c>
      <c r="F79" t="s">
        <v>45</v>
      </c>
      <c r="H79">
        <v>100014718</v>
      </c>
      <c r="I79" t="s">
        <v>104</v>
      </c>
      <c r="J79">
        <v>20023000</v>
      </c>
      <c r="K79" t="s">
        <v>83</v>
      </c>
      <c r="L79" s="77">
        <v>81.900000000000006</v>
      </c>
    </row>
    <row r="80" spans="2:12" ht="13.5" thickBot="1" x14ac:dyDescent="0.25">
      <c r="B80" t="s">
        <v>88</v>
      </c>
      <c r="D80">
        <v>52502000</v>
      </c>
      <c r="L80" s="78">
        <v>3294.98</v>
      </c>
    </row>
    <row r="81" spans="2:12" x14ac:dyDescent="0.2">
      <c r="B81" s="76">
        <v>36923</v>
      </c>
      <c r="C81">
        <v>413</v>
      </c>
      <c r="D81">
        <v>52502500</v>
      </c>
      <c r="F81" t="s">
        <v>46</v>
      </c>
      <c r="H81">
        <v>100005287</v>
      </c>
      <c r="I81" t="s">
        <v>106</v>
      </c>
      <c r="J81">
        <v>20023000</v>
      </c>
      <c r="K81" t="s">
        <v>83</v>
      </c>
      <c r="L81" s="77">
        <v>57339.88</v>
      </c>
    </row>
    <row r="82" spans="2:12" x14ac:dyDescent="0.2">
      <c r="B82" s="76">
        <v>36950</v>
      </c>
      <c r="C82">
        <v>413</v>
      </c>
      <c r="D82">
        <v>52502500</v>
      </c>
      <c r="F82" t="s">
        <v>46</v>
      </c>
      <c r="H82">
        <v>100000076</v>
      </c>
      <c r="I82" t="s">
        <v>257</v>
      </c>
      <c r="J82">
        <v>20023000</v>
      </c>
      <c r="K82" t="s">
        <v>83</v>
      </c>
      <c r="L82" s="77">
        <v>56.83</v>
      </c>
    </row>
    <row r="83" spans="2:12" ht="13.5" thickBot="1" x14ac:dyDescent="0.25">
      <c r="B83" s="76">
        <v>36948</v>
      </c>
      <c r="C83">
        <v>413</v>
      </c>
      <c r="D83">
        <v>52502500</v>
      </c>
      <c r="F83" t="s">
        <v>46</v>
      </c>
      <c r="H83">
        <v>100000062</v>
      </c>
      <c r="I83" t="s">
        <v>258</v>
      </c>
      <c r="J83">
        <v>20023000</v>
      </c>
      <c r="K83" t="s">
        <v>83</v>
      </c>
      <c r="L83" s="77">
        <v>56.83</v>
      </c>
    </row>
    <row r="84" spans="2:12" ht="13.5" thickBot="1" x14ac:dyDescent="0.25">
      <c r="B84" t="s">
        <v>88</v>
      </c>
      <c r="D84">
        <v>52502500</v>
      </c>
      <c r="L84" s="78">
        <v>57453.54</v>
      </c>
    </row>
    <row r="85" spans="2:12" x14ac:dyDescent="0.2">
      <c r="B85" s="76">
        <v>36948</v>
      </c>
      <c r="C85">
        <v>413</v>
      </c>
      <c r="D85">
        <v>52503000</v>
      </c>
      <c r="F85" t="s">
        <v>48</v>
      </c>
      <c r="H85">
        <v>100009536</v>
      </c>
      <c r="I85" t="s">
        <v>154</v>
      </c>
      <c r="J85">
        <v>6000009628</v>
      </c>
      <c r="K85" t="s">
        <v>238</v>
      </c>
      <c r="L85" s="77">
        <v>76.98</v>
      </c>
    </row>
    <row r="86" spans="2:12" ht="13.5" thickBot="1" x14ac:dyDescent="0.25">
      <c r="B86" s="76">
        <v>36950</v>
      </c>
      <c r="C86">
        <v>413</v>
      </c>
      <c r="D86">
        <v>52503000</v>
      </c>
      <c r="F86" t="s">
        <v>48</v>
      </c>
      <c r="H86">
        <v>100001343</v>
      </c>
      <c r="I86" t="s">
        <v>259</v>
      </c>
      <c r="J86">
        <v>20023000</v>
      </c>
      <c r="K86" t="s">
        <v>83</v>
      </c>
      <c r="L86" s="77">
        <v>406.03</v>
      </c>
    </row>
    <row r="87" spans="2:12" ht="13.5" thickBot="1" x14ac:dyDescent="0.25">
      <c r="B87" t="s">
        <v>88</v>
      </c>
      <c r="D87">
        <v>52503000</v>
      </c>
      <c r="L87" s="78">
        <v>483.01</v>
      </c>
    </row>
    <row r="88" spans="2:12" x14ac:dyDescent="0.2">
      <c r="B88" s="76">
        <v>36948</v>
      </c>
      <c r="C88">
        <v>413</v>
      </c>
      <c r="D88">
        <v>52503500</v>
      </c>
      <c r="F88" t="s">
        <v>107</v>
      </c>
      <c r="H88">
        <v>100009496</v>
      </c>
      <c r="I88" t="s">
        <v>108</v>
      </c>
      <c r="J88">
        <v>6000011577</v>
      </c>
      <c r="K88" t="s">
        <v>260</v>
      </c>
      <c r="L88" s="77">
        <v>103.94</v>
      </c>
    </row>
    <row r="89" spans="2:12" x14ac:dyDescent="0.2">
      <c r="B89" s="76">
        <v>36950</v>
      </c>
      <c r="C89">
        <v>413</v>
      </c>
      <c r="D89">
        <v>52503500</v>
      </c>
      <c r="F89" t="s">
        <v>107</v>
      </c>
      <c r="H89">
        <v>100001313</v>
      </c>
      <c r="I89" t="s">
        <v>261</v>
      </c>
      <c r="J89">
        <v>20023000</v>
      </c>
      <c r="K89" t="s">
        <v>83</v>
      </c>
      <c r="L89" s="77">
        <v>383.21</v>
      </c>
    </row>
    <row r="90" spans="2:12" x14ac:dyDescent="0.2">
      <c r="B90" s="76">
        <v>36923</v>
      </c>
      <c r="C90">
        <v>413</v>
      </c>
      <c r="D90">
        <v>52503500</v>
      </c>
      <c r="F90" t="s">
        <v>107</v>
      </c>
      <c r="H90">
        <v>100010762</v>
      </c>
      <c r="I90" t="s">
        <v>103</v>
      </c>
      <c r="J90">
        <v>20023000</v>
      </c>
      <c r="K90" t="s">
        <v>83</v>
      </c>
      <c r="L90" s="77">
        <v>-86.92</v>
      </c>
    </row>
    <row r="91" spans="2:12" x14ac:dyDescent="0.2">
      <c r="B91" s="76">
        <v>36923</v>
      </c>
      <c r="C91">
        <v>413</v>
      </c>
      <c r="D91">
        <v>52503500</v>
      </c>
      <c r="F91" t="s">
        <v>107</v>
      </c>
      <c r="H91">
        <v>100010253</v>
      </c>
      <c r="I91" t="s">
        <v>103</v>
      </c>
      <c r="J91">
        <v>20023000</v>
      </c>
      <c r="K91" t="s">
        <v>83</v>
      </c>
      <c r="L91" s="77">
        <v>-1.74</v>
      </c>
    </row>
    <row r="92" spans="2:12" x14ac:dyDescent="0.2">
      <c r="B92" s="76">
        <v>36923</v>
      </c>
      <c r="C92">
        <v>413</v>
      </c>
      <c r="D92">
        <v>52503500</v>
      </c>
      <c r="F92" t="s">
        <v>107</v>
      </c>
      <c r="H92">
        <v>100010260</v>
      </c>
      <c r="I92" t="s">
        <v>102</v>
      </c>
      <c r="J92">
        <v>20023000</v>
      </c>
      <c r="K92" t="s">
        <v>83</v>
      </c>
      <c r="L92" s="77">
        <v>-10.25</v>
      </c>
    </row>
    <row r="93" spans="2:12" ht="13.5" thickBot="1" x14ac:dyDescent="0.25">
      <c r="B93" s="76">
        <v>36923</v>
      </c>
      <c r="C93">
        <v>413</v>
      </c>
      <c r="D93">
        <v>52503500</v>
      </c>
      <c r="F93" t="s">
        <v>107</v>
      </c>
      <c r="H93">
        <v>100010652</v>
      </c>
      <c r="I93" t="s">
        <v>102</v>
      </c>
      <c r="J93">
        <v>20023000</v>
      </c>
      <c r="K93" t="s">
        <v>83</v>
      </c>
      <c r="L93" s="77">
        <v>-512.29999999999995</v>
      </c>
    </row>
    <row r="94" spans="2:12" ht="13.5" thickBot="1" x14ac:dyDescent="0.25">
      <c r="B94" t="s">
        <v>88</v>
      </c>
      <c r="D94">
        <v>52503500</v>
      </c>
      <c r="L94" s="78">
        <v>-124.06</v>
      </c>
    </row>
    <row r="95" spans="2:12" x14ac:dyDescent="0.2">
      <c r="B95" s="76">
        <v>36948</v>
      </c>
      <c r="C95">
        <v>413</v>
      </c>
      <c r="D95">
        <v>52504500</v>
      </c>
      <c r="F95" t="s">
        <v>111</v>
      </c>
      <c r="H95">
        <v>50010535</v>
      </c>
      <c r="J95">
        <v>30018000</v>
      </c>
      <c r="K95" t="s">
        <v>113</v>
      </c>
      <c r="L95" s="77">
        <v>247.56</v>
      </c>
    </row>
    <row r="96" spans="2:12" x14ac:dyDescent="0.2">
      <c r="B96" s="76">
        <v>36948</v>
      </c>
      <c r="C96">
        <v>413</v>
      </c>
      <c r="D96">
        <v>52504500</v>
      </c>
      <c r="F96" t="s">
        <v>111</v>
      </c>
      <c r="H96">
        <v>50010463</v>
      </c>
      <c r="J96">
        <v>30018000</v>
      </c>
      <c r="K96" t="s">
        <v>113</v>
      </c>
      <c r="L96" s="77">
        <v>247.56</v>
      </c>
    </row>
    <row r="97" spans="2:12" x14ac:dyDescent="0.2">
      <c r="B97" s="76">
        <v>36942</v>
      </c>
      <c r="C97">
        <v>413</v>
      </c>
      <c r="D97">
        <v>52504500</v>
      </c>
      <c r="F97" t="s">
        <v>111</v>
      </c>
      <c r="H97">
        <v>50009313</v>
      </c>
      <c r="J97">
        <v>30018000</v>
      </c>
      <c r="K97" t="s">
        <v>113</v>
      </c>
      <c r="L97" s="77">
        <v>247.56</v>
      </c>
    </row>
    <row r="98" spans="2:12" x14ac:dyDescent="0.2">
      <c r="B98" s="76">
        <v>36950</v>
      </c>
      <c r="C98">
        <v>413</v>
      </c>
      <c r="D98">
        <v>52504500</v>
      </c>
      <c r="F98" t="s">
        <v>111</v>
      </c>
      <c r="H98">
        <v>100001343</v>
      </c>
      <c r="I98" t="s">
        <v>262</v>
      </c>
      <c r="J98">
        <v>20023000</v>
      </c>
      <c r="K98" t="s">
        <v>83</v>
      </c>
      <c r="L98" s="77">
        <v>52.23</v>
      </c>
    </row>
    <row r="99" spans="2:12" ht="13.5" thickBot="1" x14ac:dyDescent="0.25">
      <c r="B99" s="76">
        <v>36945</v>
      </c>
      <c r="C99">
        <v>413</v>
      </c>
      <c r="D99">
        <v>52504500</v>
      </c>
      <c r="F99" t="s">
        <v>111</v>
      </c>
      <c r="H99">
        <v>100009357</v>
      </c>
      <c r="J99">
        <v>5000044725</v>
      </c>
      <c r="K99" t="s">
        <v>263</v>
      </c>
      <c r="L99" s="77">
        <v>2224.8000000000002</v>
      </c>
    </row>
    <row r="100" spans="2:12" ht="13.5" thickBot="1" x14ac:dyDescent="0.25">
      <c r="B100" t="s">
        <v>88</v>
      </c>
      <c r="D100">
        <v>52504500</v>
      </c>
      <c r="L100" s="78">
        <v>3019.71</v>
      </c>
    </row>
    <row r="101" spans="2:12" x14ac:dyDescent="0.2">
      <c r="B101" s="76">
        <v>36950</v>
      </c>
      <c r="C101">
        <v>413</v>
      </c>
      <c r="D101">
        <v>52507000</v>
      </c>
      <c r="F101" t="s">
        <v>163</v>
      </c>
      <c r="H101">
        <v>100001313</v>
      </c>
      <c r="I101" t="s">
        <v>264</v>
      </c>
      <c r="J101">
        <v>20023000</v>
      </c>
      <c r="K101" t="s">
        <v>83</v>
      </c>
      <c r="L101" s="77">
        <v>2151.63</v>
      </c>
    </row>
    <row r="102" spans="2:12" x14ac:dyDescent="0.2">
      <c r="B102" s="76">
        <v>36943</v>
      </c>
      <c r="C102">
        <v>413</v>
      </c>
      <c r="D102">
        <v>52507000</v>
      </c>
      <c r="F102" t="s">
        <v>163</v>
      </c>
      <c r="H102">
        <v>100008959</v>
      </c>
      <c r="J102">
        <v>5500007045</v>
      </c>
      <c r="K102" t="s">
        <v>265</v>
      </c>
      <c r="L102" s="77">
        <v>1348.18</v>
      </c>
    </row>
    <row r="103" spans="2:12" ht="13.5" thickBot="1" x14ac:dyDescent="0.25">
      <c r="B103" s="76">
        <v>36929</v>
      </c>
      <c r="C103">
        <v>413</v>
      </c>
      <c r="D103">
        <v>52507000</v>
      </c>
      <c r="F103" t="s">
        <v>163</v>
      </c>
      <c r="H103">
        <v>100006657</v>
      </c>
      <c r="J103">
        <v>5000006561</v>
      </c>
      <c r="K103" t="s">
        <v>164</v>
      </c>
      <c r="L103" s="77">
        <v>3361.32</v>
      </c>
    </row>
    <row r="104" spans="2:12" ht="13.5" thickBot="1" x14ac:dyDescent="0.25">
      <c r="B104" t="s">
        <v>88</v>
      </c>
      <c r="D104">
        <v>52507000</v>
      </c>
      <c r="L104" s="78">
        <v>6861.13</v>
      </c>
    </row>
    <row r="105" spans="2:12" x14ac:dyDescent="0.2">
      <c r="B105" s="76">
        <v>36924</v>
      </c>
      <c r="C105">
        <v>413</v>
      </c>
      <c r="D105">
        <v>52507500</v>
      </c>
      <c r="F105" t="s">
        <v>114</v>
      </c>
      <c r="H105">
        <v>100005605</v>
      </c>
      <c r="J105">
        <v>5000000923</v>
      </c>
      <c r="K105" t="s">
        <v>115</v>
      </c>
      <c r="L105" s="77">
        <v>93.28</v>
      </c>
    </row>
    <row r="106" spans="2:12" x14ac:dyDescent="0.2">
      <c r="B106" s="76">
        <v>36924</v>
      </c>
      <c r="C106">
        <v>413</v>
      </c>
      <c r="D106">
        <v>52507500</v>
      </c>
      <c r="F106" t="s">
        <v>114</v>
      </c>
      <c r="H106">
        <v>100005628</v>
      </c>
      <c r="J106">
        <v>5000000923</v>
      </c>
      <c r="K106" t="s">
        <v>115</v>
      </c>
      <c r="L106" s="77">
        <v>123.2</v>
      </c>
    </row>
    <row r="107" spans="2:12" x14ac:dyDescent="0.2">
      <c r="B107" s="76">
        <v>36924</v>
      </c>
      <c r="C107">
        <v>413</v>
      </c>
      <c r="D107">
        <v>52507500</v>
      </c>
      <c r="F107" t="s">
        <v>114</v>
      </c>
      <c r="H107">
        <v>100005631</v>
      </c>
      <c r="J107">
        <v>5000000923</v>
      </c>
      <c r="K107" t="s">
        <v>115</v>
      </c>
      <c r="L107" s="77">
        <v>492.8</v>
      </c>
    </row>
    <row r="108" spans="2:12" x14ac:dyDescent="0.2">
      <c r="B108" s="76">
        <v>36924</v>
      </c>
      <c r="C108">
        <v>413</v>
      </c>
      <c r="D108">
        <v>52507500</v>
      </c>
      <c r="F108" t="s">
        <v>114</v>
      </c>
      <c r="H108">
        <v>100005631</v>
      </c>
      <c r="J108">
        <v>5000000923</v>
      </c>
      <c r="K108" t="s">
        <v>115</v>
      </c>
      <c r="L108" s="77">
        <v>302.39999999999998</v>
      </c>
    </row>
    <row r="109" spans="2:12" x14ac:dyDescent="0.2">
      <c r="B109" s="76">
        <v>36924</v>
      </c>
      <c r="C109">
        <v>413</v>
      </c>
      <c r="D109">
        <v>52507500</v>
      </c>
      <c r="F109" t="s">
        <v>114</v>
      </c>
      <c r="H109">
        <v>100005634</v>
      </c>
      <c r="J109">
        <v>5000000923</v>
      </c>
      <c r="K109" t="s">
        <v>115</v>
      </c>
      <c r="L109" s="77">
        <v>156.80000000000001</v>
      </c>
    </row>
    <row r="110" spans="2:12" x14ac:dyDescent="0.2">
      <c r="B110" s="76">
        <v>36942</v>
      </c>
      <c r="C110">
        <v>413</v>
      </c>
      <c r="D110">
        <v>52507500</v>
      </c>
      <c r="F110" t="s">
        <v>114</v>
      </c>
      <c r="H110">
        <v>100008900</v>
      </c>
      <c r="J110">
        <v>5000000923</v>
      </c>
      <c r="K110" t="s">
        <v>115</v>
      </c>
      <c r="L110" s="77">
        <v>672</v>
      </c>
    </row>
    <row r="111" spans="2:12" x14ac:dyDescent="0.2">
      <c r="B111" s="76">
        <v>36924</v>
      </c>
      <c r="C111">
        <v>413</v>
      </c>
      <c r="D111">
        <v>52507500</v>
      </c>
      <c r="F111" t="s">
        <v>114</v>
      </c>
      <c r="H111">
        <v>100005600</v>
      </c>
      <c r="J111">
        <v>5000000923</v>
      </c>
      <c r="K111" t="s">
        <v>115</v>
      </c>
      <c r="L111" s="77">
        <v>369.6</v>
      </c>
    </row>
    <row r="112" spans="2:12" x14ac:dyDescent="0.2">
      <c r="B112" s="76">
        <v>36928</v>
      </c>
      <c r="C112">
        <v>413</v>
      </c>
      <c r="D112">
        <v>52507500</v>
      </c>
      <c r="F112" t="s">
        <v>114</v>
      </c>
      <c r="H112">
        <v>100006032</v>
      </c>
      <c r="J112">
        <v>5000000923</v>
      </c>
      <c r="K112" t="s">
        <v>115</v>
      </c>
      <c r="L112" s="77">
        <v>-160.32</v>
      </c>
    </row>
    <row r="113" spans="2:12" x14ac:dyDescent="0.2">
      <c r="B113" s="76">
        <v>36928</v>
      </c>
      <c r="C113">
        <v>413</v>
      </c>
      <c r="D113">
        <v>52507500</v>
      </c>
      <c r="F113" t="s">
        <v>114</v>
      </c>
      <c r="H113">
        <v>100006032</v>
      </c>
      <c r="J113">
        <v>5000000923</v>
      </c>
      <c r="K113" t="s">
        <v>115</v>
      </c>
      <c r="L113" s="77">
        <v>-1068.8</v>
      </c>
    </row>
    <row r="114" spans="2:12" x14ac:dyDescent="0.2">
      <c r="B114" s="76">
        <v>36928</v>
      </c>
      <c r="C114">
        <v>413</v>
      </c>
      <c r="D114">
        <v>52507500</v>
      </c>
      <c r="F114" t="s">
        <v>114</v>
      </c>
      <c r="H114">
        <v>100006047</v>
      </c>
      <c r="J114">
        <v>5000000923</v>
      </c>
      <c r="K114" t="s">
        <v>115</v>
      </c>
      <c r="L114" s="77">
        <v>-168</v>
      </c>
    </row>
    <row r="115" spans="2:12" x14ac:dyDescent="0.2">
      <c r="B115" s="76">
        <v>36950</v>
      </c>
      <c r="C115">
        <v>413</v>
      </c>
      <c r="D115">
        <v>52507500</v>
      </c>
      <c r="F115" t="s">
        <v>114</v>
      </c>
      <c r="H115">
        <v>100001343</v>
      </c>
      <c r="I115" t="s">
        <v>266</v>
      </c>
      <c r="J115">
        <v>20023000</v>
      </c>
      <c r="K115" t="s">
        <v>83</v>
      </c>
      <c r="L115" s="77">
        <v>2782.4</v>
      </c>
    </row>
    <row r="116" spans="2:12" x14ac:dyDescent="0.2">
      <c r="B116" s="76">
        <v>36950</v>
      </c>
      <c r="C116">
        <v>413</v>
      </c>
      <c r="D116">
        <v>52507500</v>
      </c>
      <c r="F116" t="s">
        <v>114</v>
      </c>
      <c r="H116">
        <v>100001313</v>
      </c>
      <c r="I116" t="s">
        <v>267</v>
      </c>
      <c r="J116">
        <v>20023000</v>
      </c>
      <c r="K116" t="s">
        <v>83</v>
      </c>
      <c r="L116" s="77">
        <v>218.6</v>
      </c>
    </row>
    <row r="117" spans="2:12" ht="13.5" thickBot="1" x14ac:dyDescent="0.25">
      <c r="B117" s="76">
        <v>36950</v>
      </c>
      <c r="C117">
        <v>413</v>
      </c>
      <c r="D117">
        <v>52507500</v>
      </c>
      <c r="F117" t="s">
        <v>114</v>
      </c>
      <c r="H117">
        <v>100001313</v>
      </c>
      <c r="I117" t="s">
        <v>268</v>
      </c>
      <c r="J117">
        <v>20023000</v>
      </c>
      <c r="K117" t="s">
        <v>83</v>
      </c>
      <c r="L117" s="77">
        <v>1619.03</v>
      </c>
    </row>
    <row r="118" spans="2:12" ht="13.5" thickBot="1" x14ac:dyDescent="0.25">
      <c r="B118" t="s">
        <v>88</v>
      </c>
      <c r="D118">
        <v>52507500</v>
      </c>
      <c r="L118" s="78">
        <v>5432.99</v>
      </c>
    </row>
    <row r="119" spans="2:12" ht="13.5" thickBot="1" x14ac:dyDescent="0.25">
      <c r="B119" s="76">
        <v>36931</v>
      </c>
      <c r="C119">
        <v>413</v>
      </c>
      <c r="D119">
        <v>52508100</v>
      </c>
      <c r="F119" t="s">
        <v>169</v>
      </c>
      <c r="H119">
        <v>100007344</v>
      </c>
      <c r="J119">
        <v>5700000906</v>
      </c>
      <c r="K119" t="s">
        <v>269</v>
      </c>
      <c r="L119" s="77">
        <v>8.15</v>
      </c>
    </row>
    <row r="120" spans="2:12" ht="13.5" thickBot="1" x14ac:dyDescent="0.25">
      <c r="B120" t="s">
        <v>88</v>
      </c>
      <c r="D120">
        <v>52508100</v>
      </c>
      <c r="L120" s="78">
        <v>8.15</v>
      </c>
    </row>
    <row r="121" spans="2:12" x14ac:dyDescent="0.2">
      <c r="B121" s="76">
        <v>36948</v>
      </c>
      <c r="C121">
        <v>413</v>
      </c>
      <c r="D121">
        <v>52508500</v>
      </c>
      <c r="F121" t="s">
        <v>121</v>
      </c>
      <c r="H121">
        <v>100009536</v>
      </c>
      <c r="I121" t="s">
        <v>270</v>
      </c>
      <c r="J121">
        <v>6000009628</v>
      </c>
      <c r="K121" t="s">
        <v>238</v>
      </c>
      <c r="L121" s="77">
        <v>145.75</v>
      </c>
    </row>
    <row r="122" spans="2:12" x14ac:dyDescent="0.2">
      <c r="B122" s="76">
        <v>36938</v>
      </c>
      <c r="C122">
        <v>413</v>
      </c>
      <c r="D122">
        <v>52508500</v>
      </c>
      <c r="F122" t="s">
        <v>121</v>
      </c>
      <c r="H122">
        <v>100008557</v>
      </c>
      <c r="I122" t="s">
        <v>271</v>
      </c>
      <c r="J122">
        <v>6000017107</v>
      </c>
      <c r="K122" t="s">
        <v>272</v>
      </c>
      <c r="L122" s="77">
        <v>497.47</v>
      </c>
    </row>
    <row r="123" spans="2:12" x14ac:dyDescent="0.2">
      <c r="B123" s="76">
        <v>36937</v>
      </c>
      <c r="C123">
        <v>413</v>
      </c>
      <c r="D123">
        <v>52508500</v>
      </c>
      <c r="F123" t="s">
        <v>121</v>
      </c>
      <c r="H123">
        <v>100008472</v>
      </c>
      <c r="I123" t="s">
        <v>273</v>
      </c>
      <c r="J123">
        <v>5000005913</v>
      </c>
      <c r="K123" t="s">
        <v>274</v>
      </c>
      <c r="L123" s="77">
        <v>295</v>
      </c>
    </row>
    <row r="124" spans="2:12" x14ac:dyDescent="0.2">
      <c r="B124" s="76">
        <v>36931</v>
      </c>
      <c r="C124">
        <v>413</v>
      </c>
      <c r="D124">
        <v>52508500</v>
      </c>
      <c r="F124" t="s">
        <v>121</v>
      </c>
      <c r="H124">
        <v>100007344</v>
      </c>
      <c r="J124">
        <v>5700000906</v>
      </c>
      <c r="K124" t="s">
        <v>269</v>
      </c>
      <c r="L124" s="77">
        <v>55.5</v>
      </c>
    </row>
    <row r="125" spans="2:12" ht="13.5" thickBot="1" x14ac:dyDescent="0.25">
      <c r="B125" s="76">
        <v>36923</v>
      </c>
      <c r="C125">
        <v>413</v>
      </c>
      <c r="D125">
        <v>52508500</v>
      </c>
      <c r="F125" t="s">
        <v>121</v>
      </c>
      <c r="H125">
        <v>100010283</v>
      </c>
      <c r="I125" t="s">
        <v>105</v>
      </c>
      <c r="J125">
        <v>20023000</v>
      </c>
      <c r="K125" t="s">
        <v>83</v>
      </c>
      <c r="L125" s="77">
        <v>-1100</v>
      </c>
    </row>
    <row r="126" spans="2:12" ht="13.5" thickBot="1" x14ac:dyDescent="0.25">
      <c r="B126" t="s">
        <v>88</v>
      </c>
      <c r="D126">
        <v>52508500</v>
      </c>
      <c r="L126" s="78">
        <v>-106.28</v>
      </c>
    </row>
    <row r="127" spans="2:12" ht="13.5" thickBot="1" x14ac:dyDescent="0.25">
      <c r="B127" s="76">
        <v>36930</v>
      </c>
      <c r="C127">
        <v>413</v>
      </c>
      <c r="D127">
        <v>53500500</v>
      </c>
      <c r="F127" t="s">
        <v>172</v>
      </c>
      <c r="H127">
        <v>100007211</v>
      </c>
      <c r="J127">
        <v>5000006500</v>
      </c>
      <c r="K127" t="s">
        <v>197</v>
      </c>
      <c r="L127" s="77">
        <v>189.44</v>
      </c>
    </row>
    <row r="128" spans="2:12" ht="13.5" thickBot="1" x14ac:dyDescent="0.25">
      <c r="B128" t="s">
        <v>88</v>
      </c>
      <c r="D128">
        <v>53500500</v>
      </c>
      <c r="L128" s="78">
        <v>189.44</v>
      </c>
    </row>
    <row r="129" spans="2:12" x14ac:dyDescent="0.2">
      <c r="B129" s="76">
        <v>36932</v>
      </c>
      <c r="C129">
        <v>413</v>
      </c>
      <c r="D129">
        <v>53600000</v>
      </c>
      <c r="F129" t="s">
        <v>122</v>
      </c>
      <c r="H129">
        <v>100007701</v>
      </c>
      <c r="J129">
        <v>5000003183</v>
      </c>
      <c r="K129" t="s">
        <v>123</v>
      </c>
      <c r="L129" s="77">
        <v>37.58</v>
      </c>
    </row>
    <row r="130" spans="2:12" x14ac:dyDescent="0.2">
      <c r="B130" s="76">
        <v>36932</v>
      </c>
      <c r="C130">
        <v>413</v>
      </c>
      <c r="D130">
        <v>53600000</v>
      </c>
      <c r="F130" t="s">
        <v>122</v>
      </c>
      <c r="H130">
        <v>100007732</v>
      </c>
      <c r="J130">
        <v>5000003183</v>
      </c>
      <c r="K130" t="s">
        <v>123</v>
      </c>
      <c r="L130" s="77">
        <v>7.25</v>
      </c>
    </row>
    <row r="131" spans="2:12" x14ac:dyDescent="0.2">
      <c r="B131" s="76">
        <v>36932</v>
      </c>
      <c r="C131">
        <v>413</v>
      </c>
      <c r="D131">
        <v>53600000</v>
      </c>
      <c r="F131" t="s">
        <v>122</v>
      </c>
      <c r="H131">
        <v>100007747</v>
      </c>
      <c r="J131">
        <v>5000003183</v>
      </c>
      <c r="K131" t="s">
        <v>123</v>
      </c>
      <c r="L131" s="77">
        <v>12.81</v>
      </c>
    </row>
    <row r="132" spans="2:12" x14ac:dyDescent="0.2">
      <c r="B132" s="76">
        <v>36932</v>
      </c>
      <c r="C132">
        <v>413</v>
      </c>
      <c r="D132">
        <v>53600000</v>
      </c>
      <c r="F132" t="s">
        <v>122</v>
      </c>
      <c r="H132">
        <v>100007760</v>
      </c>
      <c r="J132">
        <v>5000003183</v>
      </c>
      <c r="K132" t="s">
        <v>123</v>
      </c>
      <c r="L132" s="77">
        <v>7.25</v>
      </c>
    </row>
    <row r="133" spans="2:12" x14ac:dyDescent="0.2">
      <c r="B133" s="76">
        <v>36932</v>
      </c>
      <c r="C133">
        <v>413</v>
      </c>
      <c r="D133">
        <v>53600000</v>
      </c>
      <c r="F133" t="s">
        <v>122</v>
      </c>
      <c r="H133">
        <v>100007798</v>
      </c>
      <c r="J133">
        <v>5000003183</v>
      </c>
      <c r="K133" t="s">
        <v>123</v>
      </c>
      <c r="L133" s="77">
        <v>166.06</v>
      </c>
    </row>
    <row r="134" spans="2:12" x14ac:dyDescent="0.2">
      <c r="B134" s="76">
        <v>36932</v>
      </c>
      <c r="C134">
        <v>413</v>
      </c>
      <c r="D134">
        <v>53600000</v>
      </c>
      <c r="F134" t="s">
        <v>122</v>
      </c>
      <c r="H134">
        <v>100007659</v>
      </c>
      <c r="J134">
        <v>5000003183</v>
      </c>
      <c r="K134" t="s">
        <v>123</v>
      </c>
      <c r="L134" s="77">
        <v>126.83</v>
      </c>
    </row>
    <row r="135" spans="2:12" x14ac:dyDescent="0.2">
      <c r="B135" s="76">
        <v>36924</v>
      </c>
      <c r="C135">
        <v>413</v>
      </c>
      <c r="D135">
        <v>53600000</v>
      </c>
      <c r="F135" t="s">
        <v>122</v>
      </c>
      <c r="H135">
        <v>100005560</v>
      </c>
      <c r="I135" t="s">
        <v>124</v>
      </c>
      <c r="J135">
        <v>5000060175</v>
      </c>
      <c r="K135" t="s">
        <v>125</v>
      </c>
      <c r="L135" s="77">
        <v>22</v>
      </c>
    </row>
    <row r="136" spans="2:12" x14ac:dyDescent="0.2">
      <c r="B136" s="76">
        <v>36931</v>
      </c>
      <c r="C136">
        <v>413</v>
      </c>
      <c r="D136">
        <v>53600000</v>
      </c>
      <c r="F136" t="s">
        <v>122</v>
      </c>
      <c r="H136">
        <v>100007333</v>
      </c>
      <c r="J136">
        <v>5000003183</v>
      </c>
      <c r="K136" t="s">
        <v>123</v>
      </c>
      <c r="L136" s="77">
        <v>6.74</v>
      </c>
    </row>
    <row r="137" spans="2:12" x14ac:dyDescent="0.2">
      <c r="B137" s="76">
        <v>36931</v>
      </c>
      <c r="C137">
        <v>413</v>
      </c>
      <c r="D137">
        <v>53600000</v>
      </c>
      <c r="F137" t="s">
        <v>122</v>
      </c>
      <c r="H137">
        <v>100007334</v>
      </c>
      <c r="J137">
        <v>5000003183</v>
      </c>
      <c r="K137" t="s">
        <v>123</v>
      </c>
      <c r="L137" s="77">
        <v>75.13</v>
      </c>
    </row>
    <row r="138" spans="2:12" x14ac:dyDescent="0.2">
      <c r="B138" s="76">
        <v>36931</v>
      </c>
      <c r="C138">
        <v>413</v>
      </c>
      <c r="D138">
        <v>53600000</v>
      </c>
      <c r="F138" t="s">
        <v>122</v>
      </c>
      <c r="H138">
        <v>100007541</v>
      </c>
      <c r="J138">
        <v>5000003183</v>
      </c>
      <c r="K138" t="s">
        <v>123</v>
      </c>
      <c r="L138" s="77">
        <v>63.35</v>
      </c>
    </row>
    <row r="139" spans="2:12" x14ac:dyDescent="0.2">
      <c r="B139" s="76">
        <v>36931</v>
      </c>
      <c r="C139">
        <v>413</v>
      </c>
      <c r="D139">
        <v>53600000</v>
      </c>
      <c r="F139" t="s">
        <v>122</v>
      </c>
      <c r="H139">
        <v>100007556</v>
      </c>
      <c r="J139">
        <v>5000003183</v>
      </c>
      <c r="K139" t="s">
        <v>123</v>
      </c>
      <c r="L139" s="77">
        <v>36.619999999999997</v>
      </c>
    </row>
    <row r="140" spans="2:12" x14ac:dyDescent="0.2">
      <c r="B140" s="76">
        <v>36932</v>
      </c>
      <c r="C140">
        <v>413</v>
      </c>
      <c r="D140">
        <v>53600000</v>
      </c>
      <c r="F140" t="s">
        <v>122</v>
      </c>
      <c r="H140">
        <v>100007863</v>
      </c>
      <c r="J140">
        <v>5000003183</v>
      </c>
      <c r="K140" t="s">
        <v>123</v>
      </c>
      <c r="L140" s="77">
        <v>21.16</v>
      </c>
    </row>
    <row r="141" spans="2:12" x14ac:dyDescent="0.2">
      <c r="B141" s="76">
        <v>36938</v>
      </c>
      <c r="C141">
        <v>413</v>
      </c>
      <c r="D141">
        <v>53600000</v>
      </c>
      <c r="F141" t="s">
        <v>122</v>
      </c>
      <c r="H141">
        <v>100008625</v>
      </c>
      <c r="J141">
        <v>5000003183</v>
      </c>
      <c r="K141" t="s">
        <v>123</v>
      </c>
      <c r="L141" s="77">
        <v>1.33</v>
      </c>
    </row>
    <row r="142" spans="2:12" x14ac:dyDescent="0.2">
      <c r="B142" s="76">
        <v>36938</v>
      </c>
      <c r="C142">
        <v>413</v>
      </c>
      <c r="D142">
        <v>53600000</v>
      </c>
      <c r="F142" t="s">
        <v>122</v>
      </c>
      <c r="H142">
        <v>100008678</v>
      </c>
      <c r="J142">
        <v>5000003183</v>
      </c>
      <c r="K142" t="s">
        <v>123</v>
      </c>
      <c r="L142" s="77">
        <v>59.66</v>
      </c>
    </row>
    <row r="143" spans="2:12" x14ac:dyDescent="0.2">
      <c r="B143" s="76">
        <v>36942</v>
      </c>
      <c r="C143">
        <v>413</v>
      </c>
      <c r="D143">
        <v>53600000</v>
      </c>
      <c r="F143" t="s">
        <v>122</v>
      </c>
      <c r="H143">
        <v>100008850</v>
      </c>
      <c r="I143" t="s">
        <v>124</v>
      </c>
      <c r="J143">
        <v>5000060175</v>
      </c>
      <c r="K143" t="s">
        <v>125</v>
      </c>
      <c r="L143" s="77">
        <v>312.54000000000002</v>
      </c>
    </row>
    <row r="144" spans="2:12" x14ac:dyDescent="0.2">
      <c r="B144" s="76">
        <v>36942</v>
      </c>
      <c r="C144">
        <v>413</v>
      </c>
      <c r="D144">
        <v>53600000</v>
      </c>
      <c r="F144" t="s">
        <v>122</v>
      </c>
      <c r="H144">
        <v>100008856</v>
      </c>
      <c r="I144" t="s">
        <v>124</v>
      </c>
      <c r="J144">
        <v>5000060175</v>
      </c>
      <c r="K144" t="s">
        <v>125</v>
      </c>
      <c r="L144" s="77">
        <v>243.15</v>
      </c>
    </row>
    <row r="145" spans="2:12" x14ac:dyDescent="0.2">
      <c r="B145" s="76">
        <v>36948</v>
      </c>
      <c r="C145">
        <v>413</v>
      </c>
      <c r="D145">
        <v>53600000</v>
      </c>
      <c r="F145" t="s">
        <v>122</v>
      </c>
      <c r="H145">
        <v>100009496</v>
      </c>
      <c r="I145" t="s">
        <v>275</v>
      </c>
      <c r="J145">
        <v>6000011577</v>
      </c>
      <c r="K145" t="s">
        <v>260</v>
      </c>
      <c r="L145" s="77">
        <v>16.55</v>
      </c>
    </row>
    <row r="146" spans="2:12" x14ac:dyDescent="0.2">
      <c r="B146" s="76">
        <v>36932</v>
      </c>
      <c r="C146">
        <v>413</v>
      </c>
      <c r="D146">
        <v>53600000</v>
      </c>
      <c r="F146" t="s">
        <v>122</v>
      </c>
      <c r="H146">
        <v>100007973</v>
      </c>
      <c r="J146">
        <v>5000003183</v>
      </c>
      <c r="K146" t="s">
        <v>123</v>
      </c>
      <c r="L146" s="77">
        <v>119.88</v>
      </c>
    </row>
    <row r="147" spans="2:12" x14ac:dyDescent="0.2">
      <c r="B147" s="76">
        <v>36932</v>
      </c>
      <c r="C147">
        <v>413</v>
      </c>
      <c r="D147">
        <v>53600000</v>
      </c>
      <c r="F147" t="s">
        <v>122</v>
      </c>
      <c r="H147">
        <v>100007935</v>
      </c>
      <c r="J147">
        <v>5000003183</v>
      </c>
      <c r="K147" t="s">
        <v>123</v>
      </c>
      <c r="L147" s="77">
        <v>5.78</v>
      </c>
    </row>
    <row r="148" spans="2:12" x14ac:dyDescent="0.2">
      <c r="B148" s="76">
        <v>36932</v>
      </c>
      <c r="C148">
        <v>413</v>
      </c>
      <c r="D148">
        <v>53600000</v>
      </c>
      <c r="F148" t="s">
        <v>122</v>
      </c>
      <c r="H148">
        <v>100007936</v>
      </c>
      <c r="J148">
        <v>5000003183</v>
      </c>
      <c r="K148" t="s">
        <v>123</v>
      </c>
      <c r="L148" s="77">
        <v>37.020000000000003</v>
      </c>
    </row>
    <row r="149" spans="2:12" x14ac:dyDescent="0.2">
      <c r="B149" s="76">
        <v>36932</v>
      </c>
      <c r="C149">
        <v>413</v>
      </c>
      <c r="D149">
        <v>53600000</v>
      </c>
      <c r="F149" t="s">
        <v>122</v>
      </c>
      <c r="H149">
        <v>100007957</v>
      </c>
      <c r="J149">
        <v>5000003183</v>
      </c>
      <c r="K149" t="s">
        <v>123</v>
      </c>
      <c r="L149" s="77">
        <v>26.03</v>
      </c>
    </row>
    <row r="150" spans="2:12" x14ac:dyDescent="0.2">
      <c r="B150" s="76">
        <v>36932</v>
      </c>
      <c r="C150">
        <v>413</v>
      </c>
      <c r="D150">
        <v>53600000</v>
      </c>
      <c r="F150" t="s">
        <v>122</v>
      </c>
      <c r="H150">
        <v>100007964</v>
      </c>
      <c r="J150">
        <v>5000003183</v>
      </c>
      <c r="K150" t="s">
        <v>123</v>
      </c>
      <c r="L150" s="77">
        <v>194.83</v>
      </c>
    </row>
    <row r="151" spans="2:12" x14ac:dyDescent="0.2">
      <c r="B151" s="76">
        <v>36932</v>
      </c>
      <c r="C151">
        <v>413</v>
      </c>
      <c r="D151">
        <v>53600000</v>
      </c>
      <c r="F151" t="s">
        <v>122</v>
      </c>
      <c r="H151">
        <v>100007972</v>
      </c>
      <c r="J151">
        <v>5000003183</v>
      </c>
      <c r="K151" t="s">
        <v>123</v>
      </c>
      <c r="L151" s="77">
        <v>274.77</v>
      </c>
    </row>
    <row r="152" spans="2:12" x14ac:dyDescent="0.2">
      <c r="B152" s="76">
        <v>36929</v>
      </c>
      <c r="C152">
        <v>413</v>
      </c>
      <c r="D152">
        <v>53600000</v>
      </c>
      <c r="F152" t="s">
        <v>122</v>
      </c>
      <c r="H152">
        <v>100006691</v>
      </c>
      <c r="J152">
        <v>5000003183</v>
      </c>
      <c r="K152" t="s">
        <v>123</v>
      </c>
      <c r="L152" s="77">
        <v>22.58</v>
      </c>
    </row>
    <row r="153" spans="2:12" x14ac:dyDescent="0.2">
      <c r="B153" s="76">
        <v>36927</v>
      </c>
      <c r="C153">
        <v>413</v>
      </c>
      <c r="D153">
        <v>53600000</v>
      </c>
      <c r="F153" t="s">
        <v>122</v>
      </c>
      <c r="H153">
        <v>100005788</v>
      </c>
      <c r="J153">
        <v>5000003183</v>
      </c>
      <c r="K153" t="s">
        <v>123</v>
      </c>
      <c r="L153" s="77">
        <v>17.86</v>
      </c>
    </row>
    <row r="154" spans="2:12" x14ac:dyDescent="0.2">
      <c r="B154" s="76">
        <v>36927</v>
      </c>
      <c r="C154">
        <v>413</v>
      </c>
      <c r="D154">
        <v>53600000</v>
      </c>
      <c r="F154" t="s">
        <v>122</v>
      </c>
      <c r="H154">
        <v>100005792</v>
      </c>
      <c r="J154">
        <v>5000003183</v>
      </c>
      <c r="K154" t="s">
        <v>123</v>
      </c>
      <c r="L154" s="77">
        <v>28.18</v>
      </c>
    </row>
    <row r="155" spans="2:12" x14ac:dyDescent="0.2">
      <c r="B155" s="76">
        <v>36930</v>
      </c>
      <c r="C155">
        <v>413</v>
      </c>
      <c r="D155">
        <v>53600000</v>
      </c>
      <c r="F155" t="s">
        <v>122</v>
      </c>
      <c r="H155">
        <v>100006848</v>
      </c>
      <c r="J155">
        <v>5000003183</v>
      </c>
      <c r="K155" t="s">
        <v>123</v>
      </c>
      <c r="L155" s="77">
        <v>7.32</v>
      </c>
    </row>
    <row r="156" spans="2:12" x14ac:dyDescent="0.2">
      <c r="B156" s="76">
        <v>36930</v>
      </c>
      <c r="C156">
        <v>413</v>
      </c>
      <c r="D156">
        <v>53600000</v>
      </c>
      <c r="F156" t="s">
        <v>122</v>
      </c>
      <c r="H156">
        <v>100006862</v>
      </c>
      <c r="J156">
        <v>5000003183</v>
      </c>
      <c r="K156" t="s">
        <v>123</v>
      </c>
      <c r="L156" s="77">
        <v>19.46</v>
      </c>
    </row>
    <row r="157" spans="2:12" x14ac:dyDescent="0.2">
      <c r="B157" s="76">
        <v>36929</v>
      </c>
      <c r="C157">
        <v>413</v>
      </c>
      <c r="D157">
        <v>53600000</v>
      </c>
      <c r="F157" t="s">
        <v>122</v>
      </c>
      <c r="H157">
        <v>100006638</v>
      </c>
      <c r="J157">
        <v>5000003183</v>
      </c>
      <c r="K157" t="s">
        <v>123</v>
      </c>
      <c r="L157" s="77">
        <v>40.729999999999997</v>
      </c>
    </row>
    <row r="158" spans="2:12" x14ac:dyDescent="0.2">
      <c r="B158" s="76">
        <v>36924</v>
      </c>
      <c r="C158">
        <v>413</v>
      </c>
      <c r="D158">
        <v>53600000</v>
      </c>
      <c r="F158" t="s">
        <v>122</v>
      </c>
      <c r="H158">
        <v>100005537</v>
      </c>
      <c r="I158" t="s">
        <v>124</v>
      </c>
      <c r="J158">
        <v>5000060175</v>
      </c>
      <c r="K158" t="s">
        <v>125</v>
      </c>
      <c r="L158" s="77">
        <v>-14.2</v>
      </c>
    </row>
    <row r="159" spans="2:12" x14ac:dyDescent="0.2">
      <c r="B159" s="76">
        <v>36942</v>
      </c>
      <c r="C159">
        <v>413</v>
      </c>
      <c r="D159">
        <v>53600000</v>
      </c>
      <c r="F159" t="s">
        <v>122</v>
      </c>
      <c r="H159">
        <v>1700000011</v>
      </c>
      <c r="J159">
        <v>5000060175</v>
      </c>
      <c r="K159" t="s">
        <v>125</v>
      </c>
      <c r="L159" s="77">
        <v>-108.19</v>
      </c>
    </row>
    <row r="160" spans="2:12" x14ac:dyDescent="0.2">
      <c r="B160" s="76">
        <v>36929</v>
      </c>
      <c r="C160">
        <v>413</v>
      </c>
      <c r="D160">
        <v>53600000</v>
      </c>
      <c r="F160" t="s">
        <v>122</v>
      </c>
      <c r="H160">
        <v>100006487</v>
      </c>
      <c r="I160" t="s">
        <v>124</v>
      </c>
      <c r="J160">
        <v>5000060175</v>
      </c>
      <c r="K160" t="s">
        <v>125</v>
      </c>
      <c r="L160" s="77">
        <v>181.44</v>
      </c>
    </row>
    <row r="161" spans="2:12" x14ac:dyDescent="0.2">
      <c r="B161" s="76">
        <v>36929</v>
      </c>
      <c r="C161">
        <v>413</v>
      </c>
      <c r="D161">
        <v>53600000</v>
      </c>
      <c r="F161" t="s">
        <v>122</v>
      </c>
      <c r="H161">
        <v>100006507</v>
      </c>
      <c r="I161" t="s">
        <v>124</v>
      </c>
      <c r="J161">
        <v>5000060175</v>
      </c>
      <c r="K161" t="s">
        <v>125</v>
      </c>
      <c r="L161" s="77">
        <v>186.09</v>
      </c>
    </row>
    <row r="162" spans="2:12" x14ac:dyDescent="0.2">
      <c r="B162" s="76">
        <v>36929</v>
      </c>
      <c r="C162">
        <v>413</v>
      </c>
      <c r="D162">
        <v>53600000</v>
      </c>
      <c r="F162" t="s">
        <v>122</v>
      </c>
      <c r="H162">
        <v>100006509</v>
      </c>
      <c r="I162" t="s">
        <v>124</v>
      </c>
      <c r="J162">
        <v>5000060175</v>
      </c>
      <c r="K162" t="s">
        <v>125</v>
      </c>
      <c r="L162" s="77">
        <v>106.37</v>
      </c>
    </row>
    <row r="163" spans="2:12" x14ac:dyDescent="0.2">
      <c r="B163" s="76">
        <v>36930</v>
      </c>
      <c r="C163">
        <v>413</v>
      </c>
      <c r="D163">
        <v>53600000</v>
      </c>
      <c r="F163" t="s">
        <v>122</v>
      </c>
      <c r="H163">
        <v>100006914</v>
      </c>
      <c r="J163">
        <v>5000003183</v>
      </c>
      <c r="K163" t="s">
        <v>123</v>
      </c>
      <c r="L163" s="77">
        <v>102.31</v>
      </c>
    </row>
    <row r="164" spans="2:12" x14ac:dyDescent="0.2">
      <c r="B164" s="76">
        <v>36950</v>
      </c>
      <c r="C164">
        <v>413</v>
      </c>
      <c r="D164">
        <v>53600000</v>
      </c>
      <c r="F164" t="s">
        <v>122</v>
      </c>
      <c r="H164">
        <v>100001313</v>
      </c>
      <c r="I164" t="s">
        <v>276</v>
      </c>
      <c r="J164">
        <v>20023000</v>
      </c>
      <c r="K164" t="s">
        <v>83</v>
      </c>
      <c r="L164" s="77">
        <v>12.81</v>
      </c>
    </row>
    <row r="165" spans="2:12" x14ac:dyDescent="0.2">
      <c r="B165" s="76">
        <v>36924</v>
      </c>
      <c r="C165">
        <v>413</v>
      </c>
      <c r="D165">
        <v>53600000</v>
      </c>
      <c r="F165" t="s">
        <v>122</v>
      </c>
      <c r="H165">
        <v>100005539</v>
      </c>
      <c r="I165" t="s">
        <v>124</v>
      </c>
      <c r="J165">
        <v>5000060175</v>
      </c>
      <c r="K165" t="s">
        <v>125</v>
      </c>
      <c r="L165" s="77">
        <v>93.53</v>
      </c>
    </row>
    <row r="166" spans="2:12" x14ac:dyDescent="0.2">
      <c r="B166" s="76">
        <v>36924</v>
      </c>
      <c r="C166">
        <v>413</v>
      </c>
      <c r="D166">
        <v>53600000</v>
      </c>
      <c r="F166" t="s">
        <v>122</v>
      </c>
      <c r="H166">
        <v>100005540</v>
      </c>
      <c r="I166" t="s">
        <v>124</v>
      </c>
      <c r="J166">
        <v>5000060175</v>
      </c>
      <c r="K166" t="s">
        <v>125</v>
      </c>
      <c r="L166" s="77">
        <v>14.2</v>
      </c>
    </row>
    <row r="167" spans="2:12" x14ac:dyDescent="0.2">
      <c r="B167" s="76">
        <v>36924</v>
      </c>
      <c r="C167">
        <v>413</v>
      </c>
      <c r="D167">
        <v>53600000</v>
      </c>
      <c r="F167" t="s">
        <v>122</v>
      </c>
      <c r="H167">
        <v>100005541</v>
      </c>
      <c r="I167" t="s">
        <v>124</v>
      </c>
      <c r="J167">
        <v>5000060175</v>
      </c>
      <c r="K167" t="s">
        <v>125</v>
      </c>
      <c r="L167" s="77">
        <v>28.55</v>
      </c>
    </row>
    <row r="168" spans="2:12" x14ac:dyDescent="0.2">
      <c r="B168" s="76">
        <v>36924</v>
      </c>
      <c r="C168">
        <v>413</v>
      </c>
      <c r="D168">
        <v>53600000</v>
      </c>
      <c r="F168" t="s">
        <v>122</v>
      </c>
      <c r="H168">
        <v>100005542</v>
      </c>
      <c r="I168" t="s">
        <v>124</v>
      </c>
      <c r="J168">
        <v>5000060175</v>
      </c>
      <c r="K168" t="s">
        <v>125</v>
      </c>
      <c r="L168" s="77">
        <v>14.2</v>
      </c>
    </row>
    <row r="169" spans="2:12" x14ac:dyDescent="0.2">
      <c r="B169" s="76">
        <v>36936</v>
      </c>
      <c r="C169">
        <v>413</v>
      </c>
      <c r="D169">
        <v>53600000</v>
      </c>
      <c r="F169" t="s">
        <v>122</v>
      </c>
      <c r="H169">
        <v>100008253</v>
      </c>
      <c r="I169" t="s">
        <v>124</v>
      </c>
      <c r="J169">
        <v>5000060175</v>
      </c>
      <c r="K169" t="s">
        <v>125</v>
      </c>
      <c r="L169" s="77">
        <v>110.49</v>
      </c>
    </row>
    <row r="170" spans="2:12" x14ac:dyDescent="0.2">
      <c r="B170" s="76">
        <v>36930</v>
      </c>
      <c r="C170">
        <v>413</v>
      </c>
      <c r="D170">
        <v>53600000</v>
      </c>
      <c r="F170" t="s">
        <v>122</v>
      </c>
      <c r="H170">
        <v>100006915</v>
      </c>
      <c r="J170">
        <v>5000003183</v>
      </c>
      <c r="K170" t="s">
        <v>123</v>
      </c>
      <c r="L170" s="77">
        <v>16.260000000000002</v>
      </c>
    </row>
    <row r="171" spans="2:12" x14ac:dyDescent="0.2">
      <c r="B171" s="76">
        <v>36930</v>
      </c>
      <c r="C171">
        <v>413</v>
      </c>
      <c r="D171">
        <v>53600000</v>
      </c>
      <c r="F171" t="s">
        <v>122</v>
      </c>
      <c r="H171">
        <v>100006954</v>
      </c>
      <c r="J171">
        <v>5000003183</v>
      </c>
      <c r="K171" t="s">
        <v>123</v>
      </c>
      <c r="L171" s="77">
        <v>26.97</v>
      </c>
    </row>
    <row r="172" spans="2:12" x14ac:dyDescent="0.2">
      <c r="B172" s="76">
        <v>36930</v>
      </c>
      <c r="C172">
        <v>413</v>
      </c>
      <c r="D172">
        <v>53600000</v>
      </c>
      <c r="F172" t="s">
        <v>122</v>
      </c>
      <c r="H172">
        <v>100006955</v>
      </c>
      <c r="J172">
        <v>5000003183</v>
      </c>
      <c r="K172" t="s">
        <v>123</v>
      </c>
      <c r="L172" s="77">
        <v>4.38</v>
      </c>
    </row>
    <row r="173" spans="2:12" x14ac:dyDescent="0.2">
      <c r="B173" s="76">
        <v>36930</v>
      </c>
      <c r="C173">
        <v>413</v>
      </c>
      <c r="D173">
        <v>53600000</v>
      </c>
      <c r="F173" t="s">
        <v>122</v>
      </c>
      <c r="H173">
        <v>100007030</v>
      </c>
      <c r="J173">
        <v>5000003183</v>
      </c>
      <c r="K173" t="s">
        <v>123</v>
      </c>
      <c r="L173" s="77">
        <v>35.28</v>
      </c>
    </row>
    <row r="174" spans="2:12" ht="13.5" thickBot="1" x14ac:dyDescent="0.25">
      <c r="B174" s="76">
        <v>36930</v>
      </c>
      <c r="C174">
        <v>413</v>
      </c>
      <c r="D174">
        <v>53600000</v>
      </c>
      <c r="F174" t="s">
        <v>122</v>
      </c>
      <c r="H174">
        <v>100007093</v>
      </c>
      <c r="J174">
        <v>5000003183</v>
      </c>
      <c r="K174" t="s">
        <v>123</v>
      </c>
      <c r="L174" s="77">
        <v>59.34</v>
      </c>
    </row>
    <row r="175" spans="2:12" ht="13.5" thickBot="1" x14ac:dyDescent="0.25">
      <c r="B175" t="s">
        <v>88</v>
      </c>
      <c r="D175">
        <v>53600000</v>
      </c>
      <c r="L175" s="78">
        <v>2880.28</v>
      </c>
    </row>
    <row r="176" spans="2:12" ht="13.5" thickBot="1" x14ac:dyDescent="0.25">
      <c r="B176" s="76">
        <v>36923</v>
      </c>
      <c r="C176">
        <v>413</v>
      </c>
      <c r="D176">
        <v>53900000</v>
      </c>
      <c r="F176" t="s">
        <v>126</v>
      </c>
      <c r="H176">
        <v>100010754</v>
      </c>
      <c r="I176" t="s">
        <v>104</v>
      </c>
      <c r="J176">
        <v>20023000</v>
      </c>
      <c r="K176" t="s">
        <v>83</v>
      </c>
      <c r="L176" s="77">
        <v>-81.900000000000006</v>
      </c>
    </row>
    <row r="177" spans="2:12" ht="13.5" thickBot="1" x14ac:dyDescent="0.25">
      <c r="B177" t="s">
        <v>88</v>
      </c>
      <c r="D177">
        <v>53900000</v>
      </c>
      <c r="L177" s="78">
        <v>-81.900000000000006</v>
      </c>
    </row>
    <row r="178" spans="2:12" x14ac:dyDescent="0.2">
      <c r="B178" s="76">
        <v>36938</v>
      </c>
      <c r="C178">
        <v>413</v>
      </c>
      <c r="D178">
        <v>59003000</v>
      </c>
      <c r="F178" t="s">
        <v>127</v>
      </c>
      <c r="H178">
        <v>100008537</v>
      </c>
      <c r="J178">
        <v>20023000</v>
      </c>
      <c r="K178" t="s">
        <v>83</v>
      </c>
      <c r="L178" s="77">
        <v>62</v>
      </c>
    </row>
    <row r="179" spans="2:12" x14ac:dyDescent="0.2">
      <c r="B179" s="76">
        <v>36937</v>
      </c>
      <c r="C179">
        <v>413</v>
      </c>
      <c r="D179">
        <v>59003000</v>
      </c>
      <c r="F179" t="s">
        <v>127</v>
      </c>
      <c r="H179">
        <v>100007243</v>
      </c>
      <c r="J179">
        <v>30016000</v>
      </c>
      <c r="K179" t="s">
        <v>82</v>
      </c>
      <c r="L179" s="77">
        <v>239.77</v>
      </c>
    </row>
    <row r="180" spans="2:12" x14ac:dyDescent="0.2">
      <c r="B180" s="76">
        <v>36937</v>
      </c>
      <c r="C180">
        <v>413</v>
      </c>
      <c r="D180">
        <v>59003000</v>
      </c>
      <c r="F180" t="s">
        <v>127</v>
      </c>
      <c r="H180">
        <v>100007243</v>
      </c>
      <c r="J180">
        <v>30016000</v>
      </c>
      <c r="K180" t="s">
        <v>82</v>
      </c>
      <c r="L180" s="77">
        <v>191.6</v>
      </c>
    </row>
    <row r="181" spans="2:12" x14ac:dyDescent="0.2">
      <c r="B181" s="76">
        <v>36937</v>
      </c>
      <c r="C181">
        <v>413</v>
      </c>
      <c r="D181">
        <v>59003000</v>
      </c>
      <c r="F181" t="s">
        <v>127</v>
      </c>
      <c r="H181">
        <v>100007243</v>
      </c>
      <c r="J181">
        <v>30016000</v>
      </c>
      <c r="K181" t="s">
        <v>82</v>
      </c>
      <c r="L181" s="77">
        <v>2133.59</v>
      </c>
    </row>
    <row r="182" spans="2:12" x14ac:dyDescent="0.2">
      <c r="B182" s="76">
        <v>36938</v>
      </c>
      <c r="C182">
        <v>413</v>
      </c>
      <c r="D182">
        <v>59003000</v>
      </c>
      <c r="F182" t="s">
        <v>127</v>
      </c>
      <c r="H182">
        <v>100008537</v>
      </c>
      <c r="J182">
        <v>20023000</v>
      </c>
      <c r="K182" t="s">
        <v>83</v>
      </c>
      <c r="L182" s="77">
        <v>14.5</v>
      </c>
    </row>
    <row r="183" spans="2:12" x14ac:dyDescent="0.2">
      <c r="B183" s="76">
        <v>36927</v>
      </c>
      <c r="C183">
        <v>413</v>
      </c>
      <c r="D183">
        <v>59003000</v>
      </c>
      <c r="F183" t="s">
        <v>127</v>
      </c>
      <c r="H183">
        <v>100003832</v>
      </c>
      <c r="J183">
        <v>52000500</v>
      </c>
      <c r="K183" t="s">
        <v>30</v>
      </c>
      <c r="L183" s="77">
        <v>14051.37</v>
      </c>
    </row>
    <row r="184" spans="2:12" x14ac:dyDescent="0.2">
      <c r="B184" s="76">
        <v>36927</v>
      </c>
      <c r="C184">
        <v>413</v>
      </c>
      <c r="D184">
        <v>59003000</v>
      </c>
      <c r="F184" t="s">
        <v>127</v>
      </c>
      <c r="H184">
        <v>100003832</v>
      </c>
      <c r="J184">
        <v>52000500</v>
      </c>
      <c r="K184" t="s">
        <v>30</v>
      </c>
      <c r="L184" s="77">
        <v>3074</v>
      </c>
    </row>
    <row r="185" spans="2:12" x14ac:dyDescent="0.2">
      <c r="B185" s="76">
        <v>36927</v>
      </c>
      <c r="C185">
        <v>413</v>
      </c>
      <c r="D185">
        <v>59003000</v>
      </c>
      <c r="F185" t="s">
        <v>127</v>
      </c>
      <c r="H185">
        <v>100003832</v>
      </c>
      <c r="J185">
        <v>52000500</v>
      </c>
      <c r="K185" t="s">
        <v>30</v>
      </c>
      <c r="L185" s="77">
        <v>124</v>
      </c>
    </row>
    <row r="186" spans="2:12" x14ac:dyDescent="0.2">
      <c r="B186" s="76">
        <v>36927</v>
      </c>
      <c r="C186">
        <v>413</v>
      </c>
      <c r="D186">
        <v>59003000</v>
      </c>
      <c r="F186" t="s">
        <v>127</v>
      </c>
      <c r="H186">
        <v>100003832</v>
      </c>
      <c r="J186">
        <v>52000500</v>
      </c>
      <c r="K186" t="s">
        <v>30</v>
      </c>
      <c r="L186" s="77">
        <v>3286.21</v>
      </c>
    </row>
    <row r="187" spans="2:12" x14ac:dyDescent="0.2">
      <c r="B187" s="76">
        <v>36944</v>
      </c>
      <c r="C187">
        <v>413</v>
      </c>
      <c r="D187">
        <v>59003000</v>
      </c>
      <c r="F187" t="s">
        <v>127</v>
      </c>
      <c r="H187">
        <v>100009074</v>
      </c>
      <c r="J187">
        <v>20023000</v>
      </c>
      <c r="K187" t="s">
        <v>83</v>
      </c>
      <c r="L187" s="77">
        <v>337.32</v>
      </c>
    </row>
    <row r="188" spans="2:12" x14ac:dyDescent="0.2">
      <c r="B188" s="76">
        <v>36944</v>
      </c>
      <c r="C188">
        <v>413</v>
      </c>
      <c r="D188">
        <v>59003000</v>
      </c>
      <c r="F188" t="s">
        <v>127</v>
      </c>
      <c r="H188">
        <v>100009074</v>
      </c>
      <c r="J188">
        <v>20023000</v>
      </c>
      <c r="K188" t="s">
        <v>83</v>
      </c>
      <c r="L188" s="77">
        <v>78.89</v>
      </c>
    </row>
    <row r="189" spans="2:12" x14ac:dyDescent="0.2">
      <c r="B189" s="76">
        <v>36950</v>
      </c>
      <c r="C189">
        <v>413</v>
      </c>
      <c r="D189">
        <v>59003000</v>
      </c>
      <c r="F189" t="s">
        <v>127</v>
      </c>
      <c r="H189">
        <v>100009100</v>
      </c>
      <c r="J189">
        <v>30016000</v>
      </c>
      <c r="K189" t="s">
        <v>82</v>
      </c>
      <c r="L189" s="77">
        <v>236.95</v>
      </c>
    </row>
    <row r="190" spans="2:12" x14ac:dyDescent="0.2">
      <c r="B190" s="76">
        <v>36950</v>
      </c>
      <c r="C190">
        <v>413</v>
      </c>
      <c r="D190">
        <v>59003000</v>
      </c>
      <c r="F190" t="s">
        <v>127</v>
      </c>
      <c r="H190">
        <v>100009100</v>
      </c>
      <c r="J190">
        <v>30016000</v>
      </c>
      <c r="K190" t="s">
        <v>82</v>
      </c>
      <c r="L190" s="77">
        <v>179.59</v>
      </c>
    </row>
    <row r="191" spans="2:12" x14ac:dyDescent="0.2">
      <c r="B191" s="76">
        <v>36950</v>
      </c>
      <c r="C191">
        <v>413</v>
      </c>
      <c r="D191">
        <v>59003000</v>
      </c>
      <c r="F191" t="s">
        <v>127</v>
      </c>
      <c r="H191">
        <v>100009100</v>
      </c>
      <c r="J191">
        <v>30016000</v>
      </c>
      <c r="K191" t="s">
        <v>82</v>
      </c>
      <c r="L191" s="77">
        <v>2702.38</v>
      </c>
    </row>
    <row r="192" spans="2:12" x14ac:dyDescent="0.2">
      <c r="B192" s="76">
        <v>36937</v>
      </c>
      <c r="C192">
        <v>413</v>
      </c>
      <c r="D192">
        <v>59003000</v>
      </c>
      <c r="F192" t="s">
        <v>127</v>
      </c>
      <c r="H192">
        <v>100007243</v>
      </c>
      <c r="J192">
        <v>30016000</v>
      </c>
      <c r="K192" t="s">
        <v>82</v>
      </c>
      <c r="L192" s="77">
        <v>5078.47</v>
      </c>
    </row>
    <row r="193" spans="2:12" x14ac:dyDescent="0.2">
      <c r="B193" s="76">
        <v>36923</v>
      </c>
      <c r="C193">
        <v>413</v>
      </c>
      <c r="D193">
        <v>59003000</v>
      </c>
      <c r="F193" t="s">
        <v>127</v>
      </c>
      <c r="H193">
        <v>100005428</v>
      </c>
      <c r="J193">
        <v>20023000</v>
      </c>
      <c r="K193" t="s">
        <v>83</v>
      </c>
      <c r="L193" s="77">
        <v>9.57</v>
      </c>
    </row>
    <row r="194" spans="2:12" x14ac:dyDescent="0.2">
      <c r="B194" s="76">
        <v>36923</v>
      </c>
      <c r="C194">
        <v>413</v>
      </c>
      <c r="D194">
        <v>59003000</v>
      </c>
      <c r="F194" t="s">
        <v>127</v>
      </c>
      <c r="H194">
        <v>100005428</v>
      </c>
      <c r="J194">
        <v>20023000</v>
      </c>
      <c r="K194" t="s">
        <v>83</v>
      </c>
      <c r="L194" s="77">
        <v>40.9</v>
      </c>
    </row>
    <row r="195" spans="2:12" ht="13.5" thickBot="1" x14ac:dyDescent="0.25">
      <c r="B195" s="76">
        <v>36950</v>
      </c>
      <c r="C195">
        <v>413</v>
      </c>
      <c r="D195">
        <v>59003000</v>
      </c>
      <c r="F195" t="s">
        <v>127</v>
      </c>
      <c r="H195">
        <v>100009100</v>
      </c>
      <c r="J195">
        <v>30016000</v>
      </c>
      <c r="K195" t="s">
        <v>82</v>
      </c>
      <c r="L195" s="77">
        <v>7208.01</v>
      </c>
    </row>
    <row r="196" spans="2:12" ht="13.5" thickBot="1" x14ac:dyDescent="0.25">
      <c r="B196" t="s">
        <v>88</v>
      </c>
      <c r="D196">
        <v>59003000</v>
      </c>
      <c r="L196" s="78">
        <v>39049.120000000003</v>
      </c>
    </row>
    <row r="197" spans="2:12" x14ac:dyDescent="0.2">
      <c r="B197" s="76">
        <v>36938</v>
      </c>
      <c r="C197">
        <v>413</v>
      </c>
      <c r="D197">
        <v>59003100</v>
      </c>
      <c r="F197" t="s">
        <v>128</v>
      </c>
      <c r="H197">
        <v>100008537</v>
      </c>
      <c r="J197">
        <v>20023000</v>
      </c>
      <c r="K197" t="s">
        <v>83</v>
      </c>
      <c r="L197" s="77">
        <v>8</v>
      </c>
    </row>
    <row r="198" spans="2:12" x14ac:dyDescent="0.2">
      <c r="B198" s="76">
        <v>36927</v>
      </c>
      <c r="C198">
        <v>413</v>
      </c>
      <c r="D198">
        <v>59003100</v>
      </c>
      <c r="F198" t="s">
        <v>128</v>
      </c>
      <c r="H198">
        <v>100003832</v>
      </c>
      <c r="J198">
        <v>52000500</v>
      </c>
      <c r="K198" t="s">
        <v>30</v>
      </c>
      <c r="L198" s="77">
        <v>16</v>
      </c>
    </row>
    <row r="199" spans="2:12" x14ac:dyDescent="0.2">
      <c r="B199" s="76">
        <v>36927</v>
      </c>
      <c r="C199">
        <v>413</v>
      </c>
      <c r="D199">
        <v>59003100</v>
      </c>
      <c r="F199" t="s">
        <v>128</v>
      </c>
      <c r="H199">
        <v>100003832</v>
      </c>
      <c r="J199">
        <v>52000500</v>
      </c>
      <c r="K199" t="s">
        <v>30</v>
      </c>
      <c r="L199" s="77">
        <v>104.59</v>
      </c>
    </row>
    <row r="200" spans="2:12" x14ac:dyDescent="0.2">
      <c r="B200" s="76">
        <v>36937</v>
      </c>
      <c r="C200">
        <v>413</v>
      </c>
      <c r="D200">
        <v>59003100</v>
      </c>
      <c r="F200" t="s">
        <v>128</v>
      </c>
      <c r="H200">
        <v>100007243</v>
      </c>
      <c r="J200">
        <v>30016000</v>
      </c>
      <c r="K200" t="s">
        <v>82</v>
      </c>
      <c r="L200" s="77">
        <v>57.23</v>
      </c>
    </row>
    <row r="201" spans="2:12" x14ac:dyDescent="0.2">
      <c r="B201" s="76">
        <v>36950</v>
      </c>
      <c r="C201">
        <v>413</v>
      </c>
      <c r="D201">
        <v>59003100</v>
      </c>
      <c r="F201" t="s">
        <v>128</v>
      </c>
      <c r="H201">
        <v>100009100</v>
      </c>
      <c r="J201">
        <v>30016000</v>
      </c>
      <c r="K201" t="s">
        <v>82</v>
      </c>
      <c r="L201" s="77">
        <v>3.93</v>
      </c>
    </row>
    <row r="202" spans="2:12" x14ac:dyDescent="0.2">
      <c r="B202" s="76">
        <v>36923</v>
      </c>
      <c r="C202">
        <v>413</v>
      </c>
      <c r="D202">
        <v>59003100</v>
      </c>
      <c r="F202" t="s">
        <v>128</v>
      </c>
      <c r="H202">
        <v>100005428</v>
      </c>
      <c r="J202">
        <v>20023000</v>
      </c>
      <c r="K202" t="s">
        <v>83</v>
      </c>
      <c r="L202" s="77">
        <v>5.28</v>
      </c>
    </row>
    <row r="203" spans="2:12" ht="13.5" thickBot="1" x14ac:dyDescent="0.25">
      <c r="B203" s="76">
        <v>36937</v>
      </c>
      <c r="C203">
        <v>413</v>
      </c>
      <c r="D203">
        <v>59003100</v>
      </c>
      <c r="F203" t="s">
        <v>128</v>
      </c>
      <c r="H203">
        <v>100007243</v>
      </c>
      <c r="J203">
        <v>30016000</v>
      </c>
      <c r="K203" t="s">
        <v>82</v>
      </c>
      <c r="L203" s="77">
        <v>1.21</v>
      </c>
    </row>
    <row r="204" spans="2:12" ht="13.5" thickBot="1" x14ac:dyDescent="0.25">
      <c r="B204" t="s">
        <v>88</v>
      </c>
      <c r="D204">
        <v>59003100</v>
      </c>
      <c r="L204" s="78">
        <v>196.24</v>
      </c>
    </row>
    <row r="205" spans="2:12" x14ac:dyDescent="0.2">
      <c r="B205" s="76">
        <v>36927</v>
      </c>
      <c r="C205">
        <v>413</v>
      </c>
      <c r="D205">
        <v>59003200</v>
      </c>
      <c r="F205" t="s">
        <v>129</v>
      </c>
      <c r="H205">
        <v>100003832</v>
      </c>
      <c r="J205">
        <v>52000500</v>
      </c>
      <c r="K205" t="s">
        <v>30</v>
      </c>
      <c r="L205" s="77">
        <v>96.97</v>
      </c>
    </row>
    <row r="206" spans="2:12" x14ac:dyDescent="0.2">
      <c r="B206" s="76">
        <v>36927</v>
      </c>
      <c r="C206">
        <v>413</v>
      </c>
      <c r="D206">
        <v>59003200</v>
      </c>
      <c r="F206" t="s">
        <v>129</v>
      </c>
      <c r="H206">
        <v>100003832</v>
      </c>
      <c r="J206">
        <v>52000500</v>
      </c>
      <c r="K206" t="s">
        <v>30</v>
      </c>
      <c r="L206" s="77">
        <v>10</v>
      </c>
    </row>
    <row r="207" spans="2:12" x14ac:dyDescent="0.2">
      <c r="B207" s="76">
        <v>36938</v>
      </c>
      <c r="C207">
        <v>413</v>
      </c>
      <c r="D207">
        <v>59003200</v>
      </c>
      <c r="F207" t="s">
        <v>129</v>
      </c>
      <c r="H207">
        <v>100008537</v>
      </c>
      <c r="J207">
        <v>20023000</v>
      </c>
      <c r="K207" t="s">
        <v>83</v>
      </c>
      <c r="L207" s="77">
        <v>5</v>
      </c>
    </row>
    <row r="208" spans="2:12" x14ac:dyDescent="0.2">
      <c r="B208" s="76">
        <v>36937</v>
      </c>
      <c r="C208">
        <v>413</v>
      </c>
      <c r="D208">
        <v>59003200</v>
      </c>
      <c r="F208" t="s">
        <v>129</v>
      </c>
      <c r="H208">
        <v>100007243</v>
      </c>
      <c r="J208">
        <v>30016000</v>
      </c>
      <c r="K208" t="s">
        <v>82</v>
      </c>
      <c r="L208" s="77">
        <v>53.18</v>
      </c>
    </row>
    <row r="209" spans="2:12" x14ac:dyDescent="0.2">
      <c r="B209" s="76">
        <v>36950</v>
      </c>
      <c r="C209">
        <v>413</v>
      </c>
      <c r="D209">
        <v>59003200</v>
      </c>
      <c r="F209" t="s">
        <v>129</v>
      </c>
      <c r="H209">
        <v>100009100</v>
      </c>
      <c r="J209">
        <v>30016000</v>
      </c>
      <c r="K209" t="s">
        <v>82</v>
      </c>
      <c r="L209" s="77">
        <v>18.25</v>
      </c>
    </row>
    <row r="210" spans="2:12" x14ac:dyDescent="0.2">
      <c r="B210" s="76">
        <v>36923</v>
      </c>
      <c r="C210">
        <v>413</v>
      </c>
      <c r="D210">
        <v>59003200</v>
      </c>
      <c r="F210" t="s">
        <v>129</v>
      </c>
      <c r="H210">
        <v>100005428</v>
      </c>
      <c r="J210">
        <v>20023000</v>
      </c>
      <c r="K210" t="s">
        <v>83</v>
      </c>
      <c r="L210" s="77">
        <v>3.3</v>
      </c>
    </row>
    <row r="211" spans="2:12" ht="13.5" thickBot="1" x14ac:dyDescent="0.25">
      <c r="B211" s="76">
        <v>36937</v>
      </c>
      <c r="C211">
        <v>413</v>
      </c>
      <c r="D211">
        <v>59003200</v>
      </c>
      <c r="F211" t="s">
        <v>129</v>
      </c>
      <c r="H211">
        <v>100007243</v>
      </c>
      <c r="J211">
        <v>30016000</v>
      </c>
      <c r="K211" t="s">
        <v>82</v>
      </c>
      <c r="L211" s="77">
        <v>8.07</v>
      </c>
    </row>
    <row r="212" spans="2:12" ht="13.5" thickBot="1" x14ac:dyDescent="0.25">
      <c r="B212" t="s">
        <v>88</v>
      </c>
      <c r="D212">
        <v>59003200</v>
      </c>
      <c r="L212" s="78">
        <v>194.77</v>
      </c>
    </row>
    <row r="213" spans="2:12" x14ac:dyDescent="0.2">
      <c r="B213" s="76">
        <v>36927</v>
      </c>
      <c r="C213">
        <v>413</v>
      </c>
      <c r="D213">
        <v>59099900</v>
      </c>
      <c r="F213" t="s">
        <v>130</v>
      </c>
      <c r="H213">
        <v>100003832</v>
      </c>
      <c r="J213">
        <v>52000500</v>
      </c>
      <c r="K213" t="s">
        <v>30</v>
      </c>
      <c r="L213" s="77">
        <v>19.399999999999999</v>
      </c>
    </row>
    <row r="214" spans="2:12" x14ac:dyDescent="0.2">
      <c r="B214" s="76">
        <v>36927</v>
      </c>
      <c r="C214">
        <v>413</v>
      </c>
      <c r="D214">
        <v>59099900</v>
      </c>
      <c r="F214" t="s">
        <v>130</v>
      </c>
      <c r="H214">
        <v>100003832</v>
      </c>
      <c r="J214">
        <v>52000500</v>
      </c>
      <c r="K214" t="s">
        <v>30</v>
      </c>
      <c r="L214" s="77">
        <v>2</v>
      </c>
    </row>
    <row r="215" spans="2:12" x14ac:dyDescent="0.2">
      <c r="B215" s="76">
        <v>36938</v>
      </c>
      <c r="C215">
        <v>413</v>
      </c>
      <c r="D215">
        <v>59099900</v>
      </c>
      <c r="F215" t="s">
        <v>130</v>
      </c>
      <c r="H215">
        <v>100008537</v>
      </c>
      <c r="J215">
        <v>20023000</v>
      </c>
      <c r="K215" t="s">
        <v>83</v>
      </c>
      <c r="L215" s="77">
        <v>1</v>
      </c>
    </row>
    <row r="216" spans="2:12" x14ac:dyDescent="0.2">
      <c r="B216" s="76">
        <v>36937</v>
      </c>
      <c r="C216">
        <v>413</v>
      </c>
      <c r="D216">
        <v>59099900</v>
      </c>
      <c r="F216" t="s">
        <v>130</v>
      </c>
      <c r="H216">
        <v>100007243</v>
      </c>
      <c r="J216">
        <v>30016000</v>
      </c>
      <c r="K216" t="s">
        <v>82</v>
      </c>
      <c r="L216" s="77">
        <v>1.61</v>
      </c>
    </row>
    <row r="217" spans="2:12" x14ac:dyDescent="0.2">
      <c r="B217" s="76">
        <v>36937</v>
      </c>
      <c r="C217">
        <v>413</v>
      </c>
      <c r="D217">
        <v>59099900</v>
      </c>
      <c r="F217" t="s">
        <v>130</v>
      </c>
      <c r="H217">
        <v>100007243</v>
      </c>
      <c r="J217">
        <v>30016000</v>
      </c>
      <c r="K217" t="s">
        <v>82</v>
      </c>
      <c r="L217" s="77">
        <v>10.63</v>
      </c>
    </row>
    <row r="218" spans="2:12" x14ac:dyDescent="0.2">
      <c r="B218" s="76">
        <v>36923</v>
      </c>
      <c r="C218">
        <v>413</v>
      </c>
      <c r="D218">
        <v>59099900</v>
      </c>
      <c r="F218" t="s">
        <v>130</v>
      </c>
      <c r="H218">
        <v>100005428</v>
      </c>
      <c r="J218">
        <v>20023000</v>
      </c>
      <c r="K218" t="s">
        <v>83</v>
      </c>
      <c r="L218" s="77">
        <v>0.66</v>
      </c>
    </row>
    <row r="219" spans="2:12" ht="13.5" thickBot="1" x14ac:dyDescent="0.25">
      <c r="B219" s="76">
        <v>36950</v>
      </c>
      <c r="C219">
        <v>413</v>
      </c>
      <c r="D219">
        <v>59099900</v>
      </c>
      <c r="F219" t="s">
        <v>130</v>
      </c>
      <c r="H219">
        <v>100009100</v>
      </c>
      <c r="J219">
        <v>30016000</v>
      </c>
      <c r="K219" t="s">
        <v>82</v>
      </c>
      <c r="L219" s="77">
        <v>3.65</v>
      </c>
    </row>
    <row r="220" spans="2:12" ht="13.5" thickBot="1" x14ac:dyDescent="0.25">
      <c r="B220" t="s">
        <v>88</v>
      </c>
      <c r="D220">
        <v>59099900</v>
      </c>
      <c r="L220" s="78">
        <v>38.950000000000003</v>
      </c>
    </row>
    <row r="221" spans="2:12" x14ac:dyDescent="0.2">
      <c r="B221" s="76">
        <v>36950</v>
      </c>
      <c r="C221">
        <v>413</v>
      </c>
      <c r="D221">
        <v>80020366</v>
      </c>
      <c r="F221" t="s">
        <v>131</v>
      </c>
      <c r="I221" t="s">
        <v>277</v>
      </c>
      <c r="L221" s="77">
        <v>-19336.400000000001</v>
      </c>
    </row>
    <row r="222" spans="2:12" x14ac:dyDescent="0.2">
      <c r="B222" s="76">
        <v>36950</v>
      </c>
      <c r="C222">
        <v>413</v>
      </c>
      <c r="D222">
        <v>80020366</v>
      </c>
      <c r="F222" t="s">
        <v>131</v>
      </c>
      <c r="I222" t="s">
        <v>278</v>
      </c>
      <c r="L222" s="77">
        <v>-5009.38</v>
      </c>
    </row>
    <row r="223" spans="2:12" ht="13.5" thickBot="1" x14ac:dyDescent="0.25">
      <c r="B223" s="76">
        <v>36950</v>
      </c>
      <c r="C223">
        <v>413</v>
      </c>
      <c r="D223">
        <v>80020366</v>
      </c>
      <c r="F223" t="s">
        <v>131</v>
      </c>
      <c r="I223" t="s">
        <v>277</v>
      </c>
      <c r="L223" s="77">
        <v>-10556.15</v>
      </c>
    </row>
    <row r="224" spans="2:12" ht="13.5" thickBot="1" x14ac:dyDescent="0.25">
      <c r="B224" t="s">
        <v>88</v>
      </c>
      <c r="D224">
        <v>80020366</v>
      </c>
      <c r="L224" s="78">
        <v>-34901.93</v>
      </c>
    </row>
    <row r="225" spans="2:12" x14ac:dyDescent="0.2">
      <c r="B225" s="76">
        <v>36950</v>
      </c>
      <c r="C225">
        <v>413</v>
      </c>
      <c r="D225">
        <v>80020401</v>
      </c>
      <c r="F225" t="s">
        <v>135</v>
      </c>
      <c r="I225" t="s">
        <v>279</v>
      </c>
      <c r="L225" s="77">
        <v>-56618.58</v>
      </c>
    </row>
    <row r="226" spans="2:12" x14ac:dyDescent="0.2">
      <c r="B226" s="76">
        <v>36950</v>
      </c>
      <c r="C226">
        <v>413</v>
      </c>
      <c r="D226">
        <v>80020401</v>
      </c>
      <c r="F226" t="s">
        <v>135</v>
      </c>
      <c r="I226" t="s">
        <v>279</v>
      </c>
      <c r="L226" s="77">
        <v>-28309.29</v>
      </c>
    </row>
    <row r="227" spans="2:12" x14ac:dyDescent="0.2">
      <c r="B227" s="76">
        <v>36950</v>
      </c>
      <c r="C227">
        <v>413</v>
      </c>
      <c r="D227">
        <v>80020401</v>
      </c>
      <c r="F227" t="s">
        <v>135</v>
      </c>
      <c r="I227" t="s">
        <v>279</v>
      </c>
      <c r="L227" s="77">
        <v>-11323.72</v>
      </c>
    </row>
    <row r="228" spans="2:12" x14ac:dyDescent="0.2">
      <c r="B228" s="76">
        <v>36950</v>
      </c>
      <c r="C228">
        <v>413</v>
      </c>
      <c r="D228">
        <v>80020401</v>
      </c>
      <c r="F228" t="s">
        <v>135</v>
      </c>
      <c r="I228" t="s">
        <v>279</v>
      </c>
      <c r="L228" s="77">
        <v>-36802.080000000002</v>
      </c>
    </row>
    <row r="229" spans="2:12" x14ac:dyDescent="0.2">
      <c r="B229" s="76">
        <v>36950</v>
      </c>
      <c r="C229">
        <v>413</v>
      </c>
      <c r="D229">
        <v>80020401</v>
      </c>
      <c r="F229" t="s">
        <v>135</v>
      </c>
      <c r="I229" t="s">
        <v>279</v>
      </c>
      <c r="L229" s="77">
        <v>-8492.7900000000009</v>
      </c>
    </row>
    <row r="230" spans="2:12" ht="13.5" thickBot="1" x14ac:dyDescent="0.25">
      <c r="B230" s="76">
        <v>36950</v>
      </c>
      <c r="C230">
        <v>413</v>
      </c>
      <c r="D230">
        <v>80020401</v>
      </c>
      <c r="F230" t="s">
        <v>135</v>
      </c>
      <c r="I230" t="s">
        <v>279</v>
      </c>
      <c r="L230" s="77">
        <v>-2830.93</v>
      </c>
    </row>
    <row r="231" spans="2:12" ht="13.5" thickBot="1" x14ac:dyDescent="0.25">
      <c r="B231" t="s">
        <v>88</v>
      </c>
      <c r="D231">
        <v>80020401</v>
      </c>
      <c r="L231" s="78">
        <v>-144377.39000000001</v>
      </c>
    </row>
    <row r="232" spans="2:12" ht="13.5" thickBot="1" x14ac:dyDescent="0.25">
      <c r="B232" s="76">
        <v>36950</v>
      </c>
      <c r="C232">
        <v>413</v>
      </c>
      <c r="D232">
        <v>81000003</v>
      </c>
      <c r="F232" t="s">
        <v>280</v>
      </c>
      <c r="H232">
        <v>253880</v>
      </c>
      <c r="L232" s="77">
        <v>1571.79</v>
      </c>
    </row>
    <row r="233" spans="2:12" ht="13.5" thickBot="1" x14ac:dyDescent="0.25">
      <c r="B233" t="s">
        <v>88</v>
      </c>
      <c r="D233">
        <v>81000003</v>
      </c>
      <c r="L233" s="78">
        <v>1571.79</v>
      </c>
    </row>
    <row r="234" spans="2:12" x14ac:dyDescent="0.2">
      <c r="B234" s="76">
        <v>36950</v>
      </c>
      <c r="C234">
        <v>413</v>
      </c>
      <c r="D234">
        <v>81000023</v>
      </c>
      <c r="F234" t="s">
        <v>138</v>
      </c>
      <c r="H234">
        <v>253888</v>
      </c>
      <c r="L234" s="77">
        <v>9430.83</v>
      </c>
    </row>
    <row r="235" spans="2:12" x14ac:dyDescent="0.2">
      <c r="B235" s="76">
        <v>36950</v>
      </c>
      <c r="C235">
        <v>413</v>
      </c>
      <c r="D235">
        <v>81000023</v>
      </c>
      <c r="F235" t="s">
        <v>138</v>
      </c>
      <c r="H235">
        <v>253887</v>
      </c>
      <c r="L235" s="77">
        <v>2478.19</v>
      </c>
    </row>
    <row r="236" spans="2:12" x14ac:dyDescent="0.2">
      <c r="B236" s="76">
        <v>36950</v>
      </c>
      <c r="C236">
        <v>413</v>
      </c>
      <c r="D236">
        <v>81000023</v>
      </c>
      <c r="F236" t="s">
        <v>138</v>
      </c>
      <c r="H236">
        <v>253886</v>
      </c>
      <c r="L236" s="77">
        <v>2185.41</v>
      </c>
    </row>
    <row r="237" spans="2:12" x14ac:dyDescent="0.2">
      <c r="B237" s="76">
        <v>36950</v>
      </c>
      <c r="C237">
        <v>413</v>
      </c>
      <c r="D237">
        <v>81000023</v>
      </c>
      <c r="F237" t="s">
        <v>138</v>
      </c>
      <c r="H237">
        <v>253885</v>
      </c>
      <c r="L237" s="77">
        <v>5009.38</v>
      </c>
    </row>
    <row r="238" spans="2:12" x14ac:dyDescent="0.2">
      <c r="B238" s="76">
        <v>36950</v>
      </c>
      <c r="C238">
        <v>413</v>
      </c>
      <c r="D238">
        <v>81000023</v>
      </c>
      <c r="F238" t="s">
        <v>138</v>
      </c>
      <c r="H238">
        <v>253884</v>
      </c>
      <c r="L238" s="77">
        <v>42686.85</v>
      </c>
    </row>
    <row r="239" spans="2:12" x14ac:dyDescent="0.2">
      <c r="B239" s="76">
        <v>36950</v>
      </c>
      <c r="C239">
        <v>413</v>
      </c>
      <c r="D239">
        <v>81000023</v>
      </c>
      <c r="F239" t="s">
        <v>138</v>
      </c>
      <c r="H239">
        <v>253883</v>
      </c>
      <c r="L239" s="77">
        <v>873.08</v>
      </c>
    </row>
    <row r="240" spans="2:12" x14ac:dyDescent="0.2">
      <c r="B240" s="76">
        <v>36950</v>
      </c>
      <c r="C240">
        <v>413</v>
      </c>
      <c r="D240">
        <v>81000023</v>
      </c>
      <c r="F240" t="s">
        <v>138</v>
      </c>
      <c r="H240">
        <v>253882</v>
      </c>
      <c r="L240" s="77">
        <v>19336.400000000001</v>
      </c>
    </row>
    <row r="241" spans="2:12" ht="13.5" thickBot="1" x14ac:dyDescent="0.25">
      <c r="B241" s="76">
        <v>36950</v>
      </c>
      <c r="C241">
        <v>413</v>
      </c>
      <c r="D241">
        <v>81000023</v>
      </c>
      <c r="F241" t="s">
        <v>138</v>
      </c>
      <c r="H241">
        <v>253881</v>
      </c>
      <c r="L241" s="77">
        <v>1991.64</v>
      </c>
    </row>
    <row r="242" spans="2:12" ht="13.5" thickBot="1" x14ac:dyDescent="0.25">
      <c r="B242" t="s">
        <v>88</v>
      </c>
      <c r="D242">
        <v>81000023</v>
      </c>
      <c r="L242" s="78">
        <v>83991.78</v>
      </c>
    </row>
    <row r="243" spans="2:12" ht="13.5" thickBot="1" x14ac:dyDescent="0.25">
      <c r="B243" s="76">
        <v>36950</v>
      </c>
      <c r="C243">
        <v>413</v>
      </c>
      <c r="D243">
        <v>81000028</v>
      </c>
      <c r="F243" t="s">
        <v>139</v>
      </c>
      <c r="H243">
        <v>253888</v>
      </c>
      <c r="L243" s="77">
        <v>1125.32</v>
      </c>
    </row>
    <row r="244" spans="2:12" ht="13.5" thickBot="1" x14ac:dyDescent="0.25">
      <c r="B244" t="s">
        <v>88</v>
      </c>
      <c r="D244">
        <v>81000028</v>
      </c>
      <c r="L244" s="78">
        <v>1125.32</v>
      </c>
    </row>
    <row r="245" spans="2:12" x14ac:dyDescent="0.2">
      <c r="B245" s="76">
        <v>36941</v>
      </c>
      <c r="C245">
        <v>413</v>
      </c>
      <c r="D245">
        <v>82100018</v>
      </c>
      <c r="F245" t="s">
        <v>216</v>
      </c>
      <c r="H245">
        <v>2464747</v>
      </c>
      <c r="L245" s="77">
        <v>520</v>
      </c>
    </row>
    <row r="246" spans="2:12" x14ac:dyDescent="0.2">
      <c r="B246" s="76">
        <v>36941</v>
      </c>
      <c r="C246">
        <v>413</v>
      </c>
      <c r="D246">
        <v>82100018</v>
      </c>
      <c r="F246" t="s">
        <v>216</v>
      </c>
      <c r="H246">
        <v>2464745</v>
      </c>
      <c r="L246" s="77">
        <v>520</v>
      </c>
    </row>
    <row r="247" spans="2:12" x14ac:dyDescent="0.2">
      <c r="B247" s="76">
        <v>36941</v>
      </c>
      <c r="C247">
        <v>413</v>
      </c>
      <c r="D247">
        <v>82100018</v>
      </c>
      <c r="F247" t="s">
        <v>216</v>
      </c>
      <c r="H247">
        <v>2464743</v>
      </c>
      <c r="L247" s="77">
        <v>520</v>
      </c>
    </row>
    <row r="248" spans="2:12" x14ac:dyDescent="0.2">
      <c r="B248" s="76">
        <v>36941</v>
      </c>
      <c r="C248">
        <v>413</v>
      </c>
      <c r="D248">
        <v>82100018</v>
      </c>
      <c r="F248" t="s">
        <v>216</v>
      </c>
      <c r="H248">
        <v>2464741</v>
      </c>
      <c r="L248" s="77">
        <v>520</v>
      </c>
    </row>
    <row r="249" spans="2:12" x14ac:dyDescent="0.2">
      <c r="B249" s="76">
        <v>36941</v>
      </c>
      <c r="C249">
        <v>413</v>
      </c>
      <c r="D249">
        <v>82100018</v>
      </c>
      <c r="F249" t="s">
        <v>216</v>
      </c>
      <c r="H249">
        <v>2464739</v>
      </c>
      <c r="L249" s="77">
        <v>520</v>
      </c>
    </row>
    <row r="250" spans="2:12" x14ac:dyDescent="0.2">
      <c r="B250" s="76">
        <v>36941</v>
      </c>
      <c r="C250">
        <v>413</v>
      </c>
      <c r="D250">
        <v>82100018</v>
      </c>
      <c r="F250" t="s">
        <v>216</v>
      </c>
      <c r="H250">
        <v>2464691</v>
      </c>
      <c r="L250" s="77">
        <v>520</v>
      </c>
    </row>
    <row r="251" spans="2:12" x14ac:dyDescent="0.2">
      <c r="B251" s="76">
        <v>36941</v>
      </c>
      <c r="C251">
        <v>413</v>
      </c>
      <c r="D251">
        <v>82100018</v>
      </c>
      <c r="F251" t="s">
        <v>216</v>
      </c>
      <c r="H251">
        <v>2464693</v>
      </c>
      <c r="L251" s="77">
        <v>520</v>
      </c>
    </row>
    <row r="252" spans="2:12" x14ac:dyDescent="0.2">
      <c r="B252" s="76">
        <v>36941</v>
      </c>
      <c r="C252">
        <v>413</v>
      </c>
      <c r="D252">
        <v>82100018</v>
      </c>
      <c r="F252" t="s">
        <v>216</v>
      </c>
      <c r="H252">
        <v>2464695</v>
      </c>
      <c r="L252" s="77">
        <v>520</v>
      </c>
    </row>
    <row r="253" spans="2:12" ht="13.5" thickBot="1" x14ac:dyDescent="0.25">
      <c r="B253" s="76">
        <v>36941</v>
      </c>
      <c r="C253">
        <v>413</v>
      </c>
      <c r="D253">
        <v>82100018</v>
      </c>
      <c r="F253" t="s">
        <v>216</v>
      </c>
      <c r="H253">
        <v>2464697</v>
      </c>
      <c r="L253" s="77">
        <v>520</v>
      </c>
    </row>
    <row r="254" spans="2:12" ht="13.5" thickBot="1" x14ac:dyDescent="0.25">
      <c r="B254" t="s">
        <v>88</v>
      </c>
      <c r="D254">
        <v>82100018</v>
      </c>
      <c r="L254" s="78">
        <v>4680</v>
      </c>
    </row>
    <row r="255" spans="2:12" x14ac:dyDescent="0.2">
      <c r="B255" s="76">
        <v>36950</v>
      </c>
      <c r="C255">
        <v>413</v>
      </c>
      <c r="D255">
        <v>82100151</v>
      </c>
      <c r="F255" t="s">
        <v>281</v>
      </c>
      <c r="H255">
        <v>2508947</v>
      </c>
      <c r="L255" s="77">
        <v>-549.12</v>
      </c>
    </row>
    <row r="256" spans="2:12" x14ac:dyDescent="0.2">
      <c r="B256" s="76">
        <v>36941</v>
      </c>
      <c r="C256">
        <v>413</v>
      </c>
      <c r="D256">
        <v>82100151</v>
      </c>
      <c r="F256" t="s">
        <v>281</v>
      </c>
      <c r="H256">
        <v>2436920</v>
      </c>
      <c r="L256" s="77">
        <v>696</v>
      </c>
    </row>
    <row r="257" spans="2:12" x14ac:dyDescent="0.2">
      <c r="B257" s="76">
        <v>36941</v>
      </c>
      <c r="C257">
        <v>413</v>
      </c>
      <c r="D257">
        <v>82100151</v>
      </c>
      <c r="F257" t="s">
        <v>281</v>
      </c>
      <c r="H257">
        <v>2436918</v>
      </c>
      <c r="L257" s="77">
        <v>696</v>
      </c>
    </row>
    <row r="258" spans="2:12" x14ac:dyDescent="0.2">
      <c r="B258" s="76">
        <v>36941</v>
      </c>
      <c r="C258">
        <v>413</v>
      </c>
      <c r="D258">
        <v>82100151</v>
      </c>
      <c r="F258" t="s">
        <v>281</v>
      </c>
      <c r="H258">
        <v>2429865</v>
      </c>
      <c r="L258" s="77">
        <v>696</v>
      </c>
    </row>
    <row r="259" spans="2:12" x14ac:dyDescent="0.2">
      <c r="B259" s="76">
        <v>36941</v>
      </c>
      <c r="C259">
        <v>413</v>
      </c>
      <c r="D259">
        <v>82100151</v>
      </c>
      <c r="F259" t="s">
        <v>281</v>
      </c>
      <c r="H259">
        <v>2429864</v>
      </c>
      <c r="L259" s="77">
        <v>696</v>
      </c>
    </row>
    <row r="260" spans="2:12" x14ac:dyDescent="0.2">
      <c r="B260" s="76">
        <v>36950</v>
      </c>
      <c r="C260">
        <v>413</v>
      </c>
      <c r="D260">
        <v>82100151</v>
      </c>
      <c r="F260" t="s">
        <v>281</v>
      </c>
      <c r="H260">
        <v>2508948</v>
      </c>
      <c r="L260" s="77">
        <v>-192.19</v>
      </c>
    </row>
    <row r="261" spans="2:12" x14ac:dyDescent="0.2">
      <c r="B261" s="76">
        <v>36950</v>
      </c>
      <c r="C261">
        <v>413</v>
      </c>
      <c r="D261">
        <v>82100151</v>
      </c>
      <c r="F261" t="s">
        <v>281</v>
      </c>
      <c r="H261">
        <v>2509410</v>
      </c>
      <c r="L261" s="77">
        <v>-27.46</v>
      </c>
    </row>
    <row r="262" spans="2:12" x14ac:dyDescent="0.2">
      <c r="B262" s="76">
        <v>36950</v>
      </c>
      <c r="C262">
        <v>413</v>
      </c>
      <c r="D262">
        <v>82100151</v>
      </c>
      <c r="F262" t="s">
        <v>281</v>
      </c>
      <c r="H262">
        <v>2509409</v>
      </c>
      <c r="L262" s="77">
        <v>-549.12</v>
      </c>
    </row>
    <row r="263" spans="2:12" x14ac:dyDescent="0.2">
      <c r="B263" s="76">
        <v>36950</v>
      </c>
      <c r="C263">
        <v>413</v>
      </c>
      <c r="D263">
        <v>82100151</v>
      </c>
      <c r="F263" t="s">
        <v>281</v>
      </c>
      <c r="H263">
        <v>2509338</v>
      </c>
      <c r="L263" s="77">
        <v>-164.74</v>
      </c>
    </row>
    <row r="264" spans="2:12" x14ac:dyDescent="0.2">
      <c r="B264" s="76">
        <v>36950</v>
      </c>
      <c r="C264">
        <v>413</v>
      </c>
      <c r="D264">
        <v>82100151</v>
      </c>
      <c r="F264" t="s">
        <v>281</v>
      </c>
      <c r="H264">
        <v>2509000</v>
      </c>
      <c r="L264" s="77">
        <v>-384.38</v>
      </c>
    </row>
    <row r="265" spans="2:12" x14ac:dyDescent="0.2">
      <c r="B265" s="76">
        <v>36950</v>
      </c>
      <c r="C265">
        <v>413</v>
      </c>
      <c r="D265">
        <v>82100151</v>
      </c>
      <c r="F265" t="s">
        <v>281</v>
      </c>
      <c r="H265">
        <v>2508999</v>
      </c>
      <c r="L265" s="77">
        <v>-356.93</v>
      </c>
    </row>
    <row r="266" spans="2:12" x14ac:dyDescent="0.2">
      <c r="B266" s="76">
        <v>36937</v>
      </c>
      <c r="C266">
        <v>413</v>
      </c>
      <c r="D266">
        <v>82100151</v>
      </c>
      <c r="F266" t="s">
        <v>281</v>
      </c>
      <c r="H266">
        <v>2395838</v>
      </c>
      <c r="L266" s="77">
        <v>696</v>
      </c>
    </row>
    <row r="267" spans="2:12" x14ac:dyDescent="0.2">
      <c r="B267" s="76">
        <v>36941</v>
      </c>
      <c r="C267">
        <v>413</v>
      </c>
      <c r="D267">
        <v>82100151</v>
      </c>
      <c r="F267" t="s">
        <v>281</v>
      </c>
      <c r="H267">
        <v>2429866</v>
      </c>
      <c r="L267" s="77">
        <v>696</v>
      </c>
    </row>
    <row r="268" spans="2:12" x14ac:dyDescent="0.2">
      <c r="B268" s="76">
        <v>36941</v>
      </c>
      <c r="C268">
        <v>413</v>
      </c>
      <c r="D268">
        <v>82100151</v>
      </c>
      <c r="F268" t="s">
        <v>281</v>
      </c>
      <c r="H268">
        <v>2429867</v>
      </c>
      <c r="L268" s="77">
        <v>696</v>
      </c>
    </row>
    <row r="269" spans="2:12" x14ac:dyDescent="0.2">
      <c r="B269" s="76">
        <v>36941</v>
      </c>
      <c r="C269">
        <v>413</v>
      </c>
      <c r="D269">
        <v>82100151</v>
      </c>
      <c r="F269" t="s">
        <v>281</v>
      </c>
      <c r="H269">
        <v>2429868</v>
      </c>
      <c r="L269" s="77">
        <v>696</v>
      </c>
    </row>
    <row r="270" spans="2:12" x14ac:dyDescent="0.2">
      <c r="B270" s="76">
        <v>36936</v>
      </c>
      <c r="C270">
        <v>413</v>
      </c>
      <c r="D270">
        <v>82100151</v>
      </c>
      <c r="F270" t="s">
        <v>281</v>
      </c>
      <c r="H270">
        <v>2395837</v>
      </c>
      <c r="L270" s="77">
        <v>696</v>
      </c>
    </row>
    <row r="271" spans="2:12" x14ac:dyDescent="0.2">
      <c r="B271" s="76">
        <v>36937</v>
      </c>
      <c r="C271">
        <v>413</v>
      </c>
      <c r="D271">
        <v>82100151</v>
      </c>
      <c r="F271" t="s">
        <v>281</v>
      </c>
      <c r="H271">
        <v>2429869</v>
      </c>
      <c r="L271" s="77">
        <v>696</v>
      </c>
    </row>
    <row r="272" spans="2:12" x14ac:dyDescent="0.2">
      <c r="B272" s="76">
        <v>36941</v>
      </c>
      <c r="C272">
        <v>413</v>
      </c>
      <c r="D272">
        <v>82100151</v>
      </c>
      <c r="F272" t="s">
        <v>281</v>
      </c>
      <c r="H272">
        <v>2429863</v>
      </c>
      <c r="L272" s="77">
        <v>696</v>
      </c>
    </row>
    <row r="273" spans="2:12" x14ac:dyDescent="0.2">
      <c r="B273" s="76">
        <v>36941</v>
      </c>
      <c r="C273">
        <v>413</v>
      </c>
      <c r="D273">
        <v>82100151</v>
      </c>
      <c r="F273" t="s">
        <v>281</v>
      </c>
      <c r="H273">
        <v>2429862</v>
      </c>
      <c r="L273" s="77">
        <v>696</v>
      </c>
    </row>
    <row r="274" spans="2:12" x14ac:dyDescent="0.2">
      <c r="B274" s="76">
        <v>36941</v>
      </c>
      <c r="C274">
        <v>413</v>
      </c>
      <c r="D274">
        <v>82100151</v>
      </c>
      <c r="F274" t="s">
        <v>281</v>
      </c>
      <c r="H274">
        <v>2429861</v>
      </c>
      <c r="L274" s="77">
        <v>696</v>
      </c>
    </row>
    <row r="275" spans="2:12" x14ac:dyDescent="0.2">
      <c r="B275" s="76">
        <v>36941</v>
      </c>
      <c r="C275">
        <v>413</v>
      </c>
      <c r="D275">
        <v>82100151</v>
      </c>
      <c r="F275" t="s">
        <v>281</v>
      </c>
      <c r="H275">
        <v>2395836</v>
      </c>
      <c r="L275" s="77">
        <v>696</v>
      </c>
    </row>
    <row r="276" spans="2:12" ht="13.5" thickBot="1" x14ac:dyDescent="0.25">
      <c r="B276" s="76">
        <v>36941</v>
      </c>
      <c r="C276">
        <v>413</v>
      </c>
      <c r="D276">
        <v>82100151</v>
      </c>
      <c r="F276" t="s">
        <v>281</v>
      </c>
      <c r="H276">
        <v>2395835</v>
      </c>
      <c r="L276" s="77">
        <v>696</v>
      </c>
    </row>
    <row r="277" spans="2:12" ht="13.5" thickBot="1" x14ac:dyDescent="0.25">
      <c r="B277" t="s">
        <v>88</v>
      </c>
      <c r="D277">
        <v>82100151</v>
      </c>
      <c r="L277" s="78">
        <v>8216.06</v>
      </c>
    </row>
    <row r="278" spans="2:12" x14ac:dyDescent="0.2">
      <c r="B278" s="76">
        <v>36950</v>
      </c>
      <c r="C278">
        <v>413</v>
      </c>
      <c r="D278">
        <v>82109999</v>
      </c>
      <c r="F278" t="s">
        <v>217</v>
      </c>
      <c r="I278" t="s">
        <v>218</v>
      </c>
      <c r="L278" s="77">
        <v>-305</v>
      </c>
    </row>
    <row r="279" spans="2:12" x14ac:dyDescent="0.2">
      <c r="B279" s="76">
        <v>36950</v>
      </c>
      <c r="C279">
        <v>413</v>
      </c>
      <c r="D279">
        <v>82109999</v>
      </c>
      <c r="F279" t="s">
        <v>217</v>
      </c>
      <c r="I279" t="s">
        <v>218</v>
      </c>
      <c r="L279" s="77">
        <v>-305</v>
      </c>
    </row>
    <row r="280" spans="2:12" x14ac:dyDescent="0.2">
      <c r="B280" s="76">
        <v>36950</v>
      </c>
      <c r="C280">
        <v>413</v>
      </c>
      <c r="D280">
        <v>82109999</v>
      </c>
      <c r="F280" t="s">
        <v>217</v>
      </c>
      <c r="I280" t="s">
        <v>218</v>
      </c>
      <c r="L280" s="77">
        <v>-305</v>
      </c>
    </row>
    <row r="281" spans="2:12" x14ac:dyDescent="0.2">
      <c r="B281" s="76">
        <v>36950</v>
      </c>
      <c r="C281">
        <v>413</v>
      </c>
      <c r="D281">
        <v>82109999</v>
      </c>
      <c r="F281" t="s">
        <v>217</v>
      </c>
      <c r="I281" t="s">
        <v>282</v>
      </c>
      <c r="L281" s="77">
        <v>95</v>
      </c>
    </row>
    <row r="282" spans="2:12" x14ac:dyDescent="0.2">
      <c r="B282" s="76">
        <v>36950</v>
      </c>
      <c r="C282">
        <v>413</v>
      </c>
      <c r="D282">
        <v>82109999</v>
      </c>
      <c r="F282" t="s">
        <v>217</v>
      </c>
      <c r="I282" t="s">
        <v>282</v>
      </c>
      <c r="L282" s="77">
        <v>95</v>
      </c>
    </row>
    <row r="283" spans="2:12" x14ac:dyDescent="0.2">
      <c r="B283" s="76">
        <v>36950</v>
      </c>
      <c r="C283">
        <v>413</v>
      </c>
      <c r="D283">
        <v>82109999</v>
      </c>
      <c r="F283" t="s">
        <v>217</v>
      </c>
      <c r="I283" t="s">
        <v>282</v>
      </c>
      <c r="L283" s="77">
        <v>95</v>
      </c>
    </row>
    <row r="284" spans="2:12" x14ac:dyDescent="0.2">
      <c r="B284" s="76">
        <v>36950</v>
      </c>
      <c r="C284">
        <v>413</v>
      </c>
      <c r="D284">
        <v>82109999</v>
      </c>
      <c r="F284" t="s">
        <v>217</v>
      </c>
      <c r="I284" t="s">
        <v>282</v>
      </c>
      <c r="L284" s="77">
        <v>95</v>
      </c>
    </row>
    <row r="285" spans="2:12" x14ac:dyDescent="0.2">
      <c r="B285" s="76">
        <v>36942</v>
      </c>
      <c r="C285">
        <v>413</v>
      </c>
      <c r="D285">
        <v>82109999</v>
      </c>
      <c r="F285" t="s">
        <v>217</v>
      </c>
      <c r="I285" t="s">
        <v>218</v>
      </c>
      <c r="L285" s="77">
        <v>-2080</v>
      </c>
    </row>
    <row r="286" spans="2:12" x14ac:dyDescent="0.2">
      <c r="B286" s="76">
        <v>36942</v>
      </c>
      <c r="C286">
        <v>413</v>
      </c>
      <c r="D286">
        <v>82109999</v>
      </c>
      <c r="F286" t="s">
        <v>217</v>
      </c>
      <c r="I286" t="s">
        <v>218</v>
      </c>
      <c r="L286" s="77">
        <v>-407</v>
      </c>
    </row>
    <row r="287" spans="2:12" x14ac:dyDescent="0.2">
      <c r="B287" s="76">
        <v>36950</v>
      </c>
      <c r="C287">
        <v>413</v>
      </c>
      <c r="D287">
        <v>82109999</v>
      </c>
      <c r="F287" t="s">
        <v>217</v>
      </c>
      <c r="I287" t="s">
        <v>282</v>
      </c>
      <c r="L287" s="77">
        <v>95</v>
      </c>
    </row>
    <row r="288" spans="2:12" x14ac:dyDescent="0.2">
      <c r="B288" s="76">
        <v>36950</v>
      </c>
      <c r="C288">
        <v>413</v>
      </c>
      <c r="D288">
        <v>82109999</v>
      </c>
      <c r="F288" t="s">
        <v>217</v>
      </c>
      <c r="I288" t="s">
        <v>282</v>
      </c>
      <c r="L288" s="77">
        <v>95</v>
      </c>
    </row>
    <row r="289" spans="2:12" x14ac:dyDescent="0.2">
      <c r="B289" s="76">
        <v>36950</v>
      </c>
      <c r="C289">
        <v>413</v>
      </c>
      <c r="D289">
        <v>82109999</v>
      </c>
      <c r="F289" t="s">
        <v>217</v>
      </c>
      <c r="I289" t="s">
        <v>282</v>
      </c>
      <c r="L289" s="77">
        <v>95</v>
      </c>
    </row>
    <row r="290" spans="2:12" x14ac:dyDescent="0.2">
      <c r="B290" s="76">
        <v>36950</v>
      </c>
      <c r="C290">
        <v>413</v>
      </c>
      <c r="D290">
        <v>82109999</v>
      </c>
      <c r="F290" t="s">
        <v>217</v>
      </c>
      <c r="I290" t="s">
        <v>282</v>
      </c>
      <c r="L290" s="77">
        <v>95</v>
      </c>
    </row>
    <row r="291" spans="2:12" ht="13.5" thickBot="1" x14ac:dyDescent="0.25">
      <c r="B291" s="76">
        <v>36950</v>
      </c>
      <c r="C291">
        <v>413</v>
      </c>
      <c r="D291">
        <v>82109999</v>
      </c>
      <c r="F291" t="s">
        <v>217</v>
      </c>
      <c r="I291" t="s">
        <v>282</v>
      </c>
      <c r="L291" s="77">
        <v>95</v>
      </c>
    </row>
    <row r="292" spans="2:12" ht="13.5" thickBot="1" x14ac:dyDescent="0.25">
      <c r="B292" t="s">
        <v>88</v>
      </c>
      <c r="D292">
        <v>82109999</v>
      </c>
      <c r="L292" s="78">
        <v>-2547</v>
      </c>
    </row>
    <row r="293" spans="2:12" x14ac:dyDescent="0.2">
      <c r="L293" s="77"/>
    </row>
    <row r="294" spans="2:12" ht="13.5" thickBot="1" x14ac:dyDescent="0.25">
      <c r="L294" s="77"/>
    </row>
    <row r="295" spans="2:12" ht="13.5" thickBot="1" x14ac:dyDescent="0.25">
      <c r="B295" t="s">
        <v>142</v>
      </c>
      <c r="L295" s="78">
        <v>222645.96</v>
      </c>
    </row>
    <row r="296" spans="2:12" x14ac:dyDescent="0.2">
      <c r="L296" s="7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N3" sqref="N3:AQ36"/>
    </sheetView>
  </sheetViews>
  <sheetFormatPr defaultRowHeight="12.75" x14ac:dyDescent="0.2"/>
  <cols>
    <col min="1" max="1" width="25" customWidth="1"/>
    <col min="3" max="3" width="23.5703125" customWidth="1"/>
  </cols>
  <sheetData>
    <row r="1" spans="1:11" x14ac:dyDescent="0.2">
      <c r="A1" s="82"/>
      <c r="B1" s="82" t="s">
        <v>4</v>
      </c>
      <c r="C1" s="82"/>
      <c r="D1" s="82"/>
    </row>
    <row r="2" spans="1:11" x14ac:dyDescent="0.2">
      <c r="A2" s="82"/>
      <c r="B2" s="82" t="s">
        <v>481</v>
      </c>
      <c r="C2" s="82"/>
      <c r="D2" s="82"/>
    </row>
    <row r="3" spans="1:11" x14ac:dyDescent="0.2">
      <c r="A3" s="82"/>
      <c r="B3" s="82" t="s">
        <v>417</v>
      </c>
      <c r="C3" s="82"/>
      <c r="D3" s="82"/>
    </row>
    <row r="4" spans="1:11" x14ac:dyDescent="0.2">
      <c r="A4" s="82"/>
      <c r="B4" s="82"/>
      <c r="C4" s="82"/>
      <c r="D4" s="82"/>
    </row>
    <row r="5" spans="1:11" x14ac:dyDescent="0.2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">
      <c r="A7" t="s">
        <v>461</v>
      </c>
      <c r="B7" t="s">
        <v>59</v>
      </c>
      <c r="C7" t="s">
        <v>403</v>
      </c>
      <c r="D7">
        <v>1</v>
      </c>
      <c r="F7" s="88"/>
      <c r="G7" s="88"/>
      <c r="H7" s="88"/>
      <c r="I7" s="88"/>
      <c r="J7" s="89"/>
      <c r="K7" s="88"/>
    </row>
    <row r="8" spans="1:11" ht="12" customHeight="1" x14ac:dyDescent="0.2">
      <c r="A8" t="s">
        <v>462</v>
      </c>
      <c r="B8" t="s">
        <v>59</v>
      </c>
      <c r="C8" t="s">
        <v>403</v>
      </c>
      <c r="D8">
        <v>1</v>
      </c>
      <c r="F8" s="88"/>
      <c r="G8" s="88"/>
      <c r="H8" s="88"/>
      <c r="I8" s="88"/>
      <c r="J8" s="89"/>
      <c r="K8" s="88"/>
    </row>
    <row r="9" spans="1:11" ht="12" customHeight="1" x14ac:dyDescent="0.2">
      <c r="A9" t="s">
        <v>464</v>
      </c>
      <c r="B9" t="s">
        <v>59</v>
      </c>
      <c r="C9" t="s">
        <v>403</v>
      </c>
      <c r="D9">
        <v>1</v>
      </c>
      <c r="F9" s="88"/>
      <c r="G9" s="88"/>
      <c r="H9" s="88"/>
      <c r="I9" s="88"/>
      <c r="J9" s="89"/>
      <c r="K9" s="88"/>
    </row>
    <row r="10" spans="1:11" ht="12" customHeight="1" x14ac:dyDescent="0.2">
      <c r="A10" t="s">
        <v>465</v>
      </c>
      <c r="B10" t="s">
        <v>59</v>
      </c>
      <c r="C10" t="s">
        <v>403</v>
      </c>
      <c r="D10">
        <v>1</v>
      </c>
      <c r="F10" s="88"/>
      <c r="G10" s="88"/>
      <c r="H10" s="88"/>
      <c r="I10" s="88"/>
      <c r="J10" s="89"/>
      <c r="K10" s="88"/>
    </row>
    <row r="11" spans="1:11" ht="12" customHeight="1" x14ac:dyDescent="0.2">
      <c r="A11" t="s">
        <v>482</v>
      </c>
      <c r="B11" t="s">
        <v>59</v>
      </c>
      <c r="C11" t="s">
        <v>403</v>
      </c>
      <c r="D11">
        <v>1</v>
      </c>
      <c r="F11" s="88"/>
      <c r="G11" s="88"/>
      <c r="H11" s="88"/>
      <c r="I11" s="88"/>
      <c r="J11" s="89"/>
      <c r="K11" s="88"/>
    </row>
    <row r="12" spans="1:11" ht="12" customHeight="1" x14ac:dyDescent="0.2">
      <c r="A12" t="s">
        <v>466</v>
      </c>
      <c r="B12" t="s">
        <v>59</v>
      </c>
      <c r="C12" t="s">
        <v>403</v>
      </c>
      <c r="D12">
        <v>1</v>
      </c>
      <c r="F12" s="88"/>
      <c r="G12" s="88"/>
      <c r="H12" s="88"/>
      <c r="I12" s="88"/>
      <c r="J12" s="89"/>
      <c r="K12" s="88"/>
    </row>
    <row r="13" spans="1:11" ht="12" customHeight="1" x14ac:dyDescent="0.2">
      <c r="A13" t="s">
        <v>467</v>
      </c>
      <c r="B13" t="s">
        <v>59</v>
      </c>
      <c r="C13" t="s">
        <v>403</v>
      </c>
      <c r="D13">
        <v>1</v>
      </c>
      <c r="F13" s="88"/>
      <c r="G13" s="88"/>
      <c r="H13" s="88"/>
      <c r="I13" s="88"/>
      <c r="J13" s="89"/>
      <c r="K13" s="88"/>
    </row>
    <row r="14" spans="1:11" ht="12" customHeight="1" x14ac:dyDescent="0.2">
      <c r="A14" t="s">
        <v>468</v>
      </c>
      <c r="B14" t="s">
        <v>59</v>
      </c>
      <c r="C14" t="s">
        <v>403</v>
      </c>
      <c r="D14">
        <v>1</v>
      </c>
      <c r="F14" s="88"/>
      <c r="G14" s="88"/>
      <c r="H14" s="88"/>
      <c r="I14" s="88"/>
      <c r="J14" s="89"/>
      <c r="K14" s="88"/>
    </row>
    <row r="15" spans="1:11" ht="12" customHeight="1" x14ac:dyDescent="0.2">
      <c r="A15" t="s">
        <v>469</v>
      </c>
      <c r="B15" t="s">
        <v>59</v>
      </c>
      <c r="C15" t="s">
        <v>403</v>
      </c>
      <c r="D15">
        <v>1</v>
      </c>
      <c r="F15" s="88"/>
      <c r="G15" s="88"/>
      <c r="H15" s="88"/>
      <c r="I15" s="88"/>
      <c r="J15" s="89"/>
      <c r="K15" s="88"/>
    </row>
    <row r="16" spans="1:11" ht="12" customHeight="1" x14ac:dyDescent="0.2">
      <c r="A16" t="s">
        <v>470</v>
      </c>
      <c r="B16" t="s">
        <v>59</v>
      </c>
      <c r="C16" t="s">
        <v>403</v>
      </c>
      <c r="D16">
        <v>1</v>
      </c>
      <c r="F16" s="88"/>
      <c r="G16" s="88"/>
      <c r="H16" s="88"/>
      <c r="I16" s="88"/>
      <c r="J16" s="89"/>
      <c r="K16" s="88"/>
    </row>
    <row r="17" spans="1:11" ht="12" customHeight="1" x14ac:dyDescent="0.2">
      <c r="A17" t="s">
        <v>471</v>
      </c>
      <c r="B17" t="s">
        <v>59</v>
      </c>
      <c r="C17" t="s">
        <v>403</v>
      </c>
      <c r="D17">
        <v>1</v>
      </c>
      <c r="F17" s="88"/>
      <c r="G17" s="88"/>
      <c r="H17" s="88"/>
      <c r="I17" s="88"/>
      <c r="J17" s="89"/>
      <c r="K17" s="88"/>
    </row>
    <row r="18" spans="1:11" ht="12" customHeight="1" x14ac:dyDescent="0.2">
      <c r="A18" t="s">
        <v>472</v>
      </c>
      <c r="B18" t="s">
        <v>59</v>
      </c>
      <c r="C18" t="s">
        <v>403</v>
      </c>
      <c r="D18">
        <v>1</v>
      </c>
      <c r="F18" s="88"/>
      <c r="G18" s="88"/>
      <c r="H18" s="88"/>
      <c r="I18" s="88"/>
      <c r="J18" s="89"/>
      <c r="K18" s="88"/>
    </row>
    <row r="19" spans="1:11" ht="12" customHeight="1" x14ac:dyDescent="0.2">
      <c r="A19" t="s">
        <v>473</v>
      </c>
      <c r="B19" t="s">
        <v>59</v>
      </c>
      <c r="C19" t="s">
        <v>403</v>
      </c>
      <c r="D19">
        <v>1</v>
      </c>
      <c r="F19" s="88"/>
      <c r="G19" s="88"/>
      <c r="H19" s="88"/>
      <c r="I19" s="88"/>
      <c r="J19" s="89"/>
      <c r="K19" s="88"/>
    </row>
    <row r="20" spans="1:11" ht="12" customHeight="1" x14ac:dyDescent="0.2">
      <c r="A20" t="s">
        <v>474</v>
      </c>
      <c r="B20" t="s">
        <v>59</v>
      </c>
      <c r="C20" t="s">
        <v>403</v>
      </c>
      <c r="D20">
        <v>1</v>
      </c>
      <c r="F20" s="88"/>
      <c r="G20" s="88"/>
      <c r="H20" s="88"/>
      <c r="I20" s="88"/>
      <c r="J20" s="89"/>
      <c r="K20" s="88"/>
    </row>
    <row r="21" spans="1:11" ht="12" customHeight="1" x14ac:dyDescent="0.2">
      <c r="A21" t="s">
        <v>475</v>
      </c>
      <c r="B21" t="s">
        <v>59</v>
      </c>
      <c r="C21" t="s">
        <v>403</v>
      </c>
      <c r="D21">
        <v>1</v>
      </c>
      <c r="F21" s="88"/>
      <c r="G21" s="88"/>
      <c r="H21" s="88"/>
      <c r="I21" s="88"/>
      <c r="J21" s="89"/>
      <c r="K21" s="88"/>
    </row>
    <row r="22" spans="1:11" ht="12" customHeight="1" x14ac:dyDescent="0.2">
      <c r="A22" t="s">
        <v>476</v>
      </c>
      <c r="B22" t="s">
        <v>59</v>
      </c>
      <c r="C22" t="s">
        <v>403</v>
      </c>
      <c r="D22">
        <v>1</v>
      </c>
      <c r="F22" s="88"/>
      <c r="G22" s="88"/>
      <c r="H22" s="88"/>
      <c r="I22" s="88"/>
      <c r="J22" s="89"/>
      <c r="K22" s="88"/>
    </row>
    <row r="23" spans="1:11" ht="12" customHeight="1" x14ac:dyDescent="0.2">
      <c r="A23" t="s">
        <v>477</v>
      </c>
      <c r="B23" t="s">
        <v>59</v>
      </c>
      <c r="C23" t="s">
        <v>403</v>
      </c>
      <c r="D23">
        <v>1</v>
      </c>
      <c r="F23" s="88"/>
      <c r="G23" s="88"/>
      <c r="H23" s="88"/>
      <c r="I23" s="88"/>
      <c r="J23" s="89"/>
      <c r="K23" s="88"/>
    </row>
    <row r="24" spans="1:11" ht="12" customHeight="1" x14ac:dyDescent="0.2">
      <c r="A24" t="s">
        <v>478</v>
      </c>
      <c r="B24" t="s">
        <v>59</v>
      </c>
      <c r="C24" t="s">
        <v>403</v>
      </c>
      <c r="D24">
        <v>1</v>
      </c>
      <c r="F24" s="88"/>
      <c r="G24" s="88"/>
      <c r="H24" s="88"/>
      <c r="I24" s="88"/>
      <c r="J24" s="89"/>
      <c r="K24" s="88"/>
    </row>
    <row r="25" spans="1:11" ht="12" customHeight="1" x14ac:dyDescent="0.2">
      <c r="A25" t="s">
        <v>479</v>
      </c>
      <c r="B25" t="s">
        <v>59</v>
      </c>
      <c r="C25" t="s">
        <v>403</v>
      </c>
      <c r="D25">
        <v>1</v>
      </c>
      <c r="F25" s="88"/>
      <c r="G25" s="88"/>
      <c r="H25" s="88"/>
      <c r="I25" s="88"/>
      <c r="J25" s="89"/>
      <c r="K25" s="88"/>
    </row>
    <row r="26" spans="1:11" x14ac:dyDescent="0.2">
      <c r="D26">
        <f>SUM(D7:D25)</f>
        <v>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topLeftCell="A3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425781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10.42578125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9.28515625" style="38" customWidth="1"/>
    <col min="38" max="38" width="1.5703125" style="38" customWidth="1"/>
    <col min="39" max="39" width="9.85546875" style="38" customWidth="1"/>
    <col min="40" max="40" width="1.5703125" style="38" customWidth="1"/>
    <col min="41" max="41" width="9.8554687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60</v>
      </c>
    </row>
    <row r="2" spans="1:43" hidden="1" x14ac:dyDescent="0.2">
      <c r="A2" s="38" t="s">
        <v>2</v>
      </c>
      <c r="B2" s="38" t="s">
        <v>61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566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Enron Global Markets - Alan Aronowitz (105658)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192456.11</v>
      </c>
      <c r="D11" s="57">
        <v>101098</v>
      </c>
      <c r="F11" s="57">
        <v>-91358.11</v>
      </c>
      <c r="G11" s="57">
        <v>1</v>
      </c>
      <c r="H11" s="58">
        <v>451647.67</v>
      </c>
      <c r="J11" s="57">
        <v>202196</v>
      </c>
      <c r="L11" s="57">
        <v>-249451.67</v>
      </c>
      <c r="N11" s="56" t="s">
        <v>30</v>
      </c>
      <c r="O11" s="57">
        <v>259191.56</v>
      </c>
      <c r="Q11" s="57">
        <v>192456.11</v>
      </c>
      <c r="S11" s="57">
        <v>101098</v>
      </c>
      <c r="U11" s="57">
        <v>101098</v>
      </c>
      <c r="W11" s="57">
        <v>101098</v>
      </c>
      <c r="Y11" s="57">
        <v>101098</v>
      </c>
      <c r="AA11" s="57">
        <v>101098</v>
      </c>
      <c r="AC11" s="57">
        <v>101098</v>
      </c>
      <c r="AE11" s="57">
        <v>101098</v>
      </c>
      <c r="AG11" s="57">
        <v>101098</v>
      </c>
      <c r="AI11" s="57">
        <v>101098</v>
      </c>
      <c r="AK11" s="57">
        <v>101098</v>
      </c>
      <c r="AM11" s="59">
        <v>1462627.67</v>
      </c>
      <c r="AO11" s="60">
        <v>1213176</v>
      </c>
      <c r="AQ11" s="60">
        <v>-249451.67</v>
      </c>
    </row>
    <row r="12" spans="1:43" s="57" customFormat="1" ht="12" customHeight="1" x14ac:dyDescent="0.2">
      <c r="A12" s="56" t="s">
        <v>31</v>
      </c>
      <c r="B12" s="57">
        <v>19283.11</v>
      </c>
      <c r="D12" s="57">
        <v>13352</v>
      </c>
      <c r="F12" s="57">
        <v>-5931.11</v>
      </c>
      <c r="G12" s="57">
        <v>1</v>
      </c>
      <c r="H12" s="58">
        <v>50842.01</v>
      </c>
      <c r="J12" s="57">
        <v>26704</v>
      </c>
      <c r="L12" s="57">
        <v>-24138.01</v>
      </c>
      <c r="N12" s="56" t="s">
        <v>31</v>
      </c>
      <c r="O12" s="57">
        <v>31558.9</v>
      </c>
      <c r="Q12" s="57">
        <v>19283.11</v>
      </c>
      <c r="S12" s="57">
        <v>13352</v>
      </c>
      <c r="U12" s="57">
        <v>13352</v>
      </c>
      <c r="W12" s="57">
        <v>13352</v>
      </c>
      <c r="Y12" s="57">
        <v>13352</v>
      </c>
      <c r="AA12" s="57">
        <v>13352</v>
      </c>
      <c r="AC12" s="57">
        <v>13352</v>
      </c>
      <c r="AE12" s="57">
        <v>13352</v>
      </c>
      <c r="AG12" s="57">
        <v>13352</v>
      </c>
      <c r="AI12" s="57">
        <v>13352</v>
      </c>
      <c r="AK12" s="57">
        <v>13352</v>
      </c>
      <c r="AM12" s="59">
        <v>184362.01</v>
      </c>
      <c r="AO12" s="60">
        <v>160224</v>
      </c>
      <c r="AQ12" s="60">
        <v>-24138.01</v>
      </c>
    </row>
    <row r="13" spans="1:43" s="57" customFormat="1" ht="12" customHeight="1" x14ac:dyDescent="0.2">
      <c r="A13" s="56" t="s">
        <v>32</v>
      </c>
      <c r="B13" s="57">
        <v>48538.32</v>
      </c>
      <c r="D13" s="57">
        <v>6467</v>
      </c>
      <c r="F13" s="57">
        <v>-42071.32</v>
      </c>
      <c r="G13" s="57">
        <v>2</v>
      </c>
      <c r="H13" s="58">
        <v>78788.81</v>
      </c>
      <c r="J13" s="57">
        <v>12934</v>
      </c>
      <c r="L13" s="57">
        <v>-65854.81</v>
      </c>
      <c r="N13" s="56" t="s">
        <v>32</v>
      </c>
      <c r="O13" s="57">
        <v>30250.49</v>
      </c>
      <c r="Q13" s="57">
        <v>48538.32</v>
      </c>
      <c r="S13" s="57">
        <v>6467</v>
      </c>
      <c r="U13" s="57">
        <v>6467</v>
      </c>
      <c r="W13" s="57">
        <v>6467</v>
      </c>
      <c r="Y13" s="57">
        <v>6467</v>
      </c>
      <c r="AA13" s="57">
        <v>6467</v>
      </c>
      <c r="AC13" s="57">
        <v>6467</v>
      </c>
      <c r="AE13" s="57">
        <v>6467</v>
      </c>
      <c r="AG13" s="57">
        <v>6467</v>
      </c>
      <c r="AI13" s="57">
        <v>6467</v>
      </c>
      <c r="AK13" s="57">
        <v>6467</v>
      </c>
      <c r="AM13" s="59">
        <v>143458.81</v>
      </c>
      <c r="AO13" s="60">
        <v>77604</v>
      </c>
      <c r="AQ13" s="60">
        <v>-65854.81</v>
      </c>
    </row>
    <row r="14" spans="1:43" s="57" customFormat="1" ht="12" customHeight="1" x14ac:dyDescent="0.2">
      <c r="A14" s="56" t="s">
        <v>33</v>
      </c>
      <c r="B14" s="57">
        <v>20390.45</v>
      </c>
      <c r="D14" s="57">
        <v>12290</v>
      </c>
      <c r="F14" s="57">
        <v>-8100.45</v>
      </c>
      <c r="G14" s="57">
        <v>3</v>
      </c>
      <c r="H14" s="58">
        <v>24437.96</v>
      </c>
      <c r="J14" s="57">
        <v>24580</v>
      </c>
      <c r="L14" s="57">
        <v>142.04000000000087</v>
      </c>
      <c r="N14" s="56" t="s">
        <v>33</v>
      </c>
      <c r="O14" s="57">
        <v>4047.51</v>
      </c>
      <c r="Q14" s="57">
        <v>20390.45</v>
      </c>
      <c r="S14" s="57">
        <v>12290</v>
      </c>
      <c r="U14" s="57">
        <v>12290</v>
      </c>
      <c r="W14" s="57">
        <v>12290</v>
      </c>
      <c r="Y14" s="57">
        <v>12290</v>
      </c>
      <c r="AA14" s="57">
        <v>12290</v>
      </c>
      <c r="AC14" s="57">
        <v>12290</v>
      </c>
      <c r="AE14" s="57">
        <v>12290</v>
      </c>
      <c r="AG14" s="57">
        <v>12290</v>
      </c>
      <c r="AI14" s="57">
        <v>12290</v>
      </c>
      <c r="AK14" s="57">
        <v>12290</v>
      </c>
      <c r="AM14" s="59">
        <v>147337.96</v>
      </c>
      <c r="AO14" s="60">
        <v>147480</v>
      </c>
      <c r="AQ14" s="60">
        <v>142.04000000000815</v>
      </c>
    </row>
    <row r="15" spans="1:43" s="57" customFormat="1" ht="12" customHeight="1" x14ac:dyDescent="0.2">
      <c r="A15" s="56" t="s">
        <v>34</v>
      </c>
      <c r="B15" s="57">
        <v>452.86</v>
      </c>
      <c r="D15" s="57">
        <v>0</v>
      </c>
      <c r="F15" s="57">
        <v>-452.86</v>
      </c>
      <c r="H15" s="58">
        <v>2395.27</v>
      </c>
      <c r="J15" s="57">
        <v>0</v>
      </c>
      <c r="L15" s="57">
        <v>-2395.27</v>
      </c>
      <c r="N15" s="56" t="s">
        <v>34</v>
      </c>
      <c r="O15" s="57">
        <v>1942.41</v>
      </c>
      <c r="Q15" s="57">
        <v>452.86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2395.27</v>
      </c>
      <c r="AO15" s="60">
        <v>0</v>
      </c>
      <c r="AQ15" s="60">
        <v>-2395.27</v>
      </c>
    </row>
    <row r="16" spans="1:43" s="57" customFormat="1" ht="12" customHeight="1" x14ac:dyDescent="0.2">
      <c r="A16" s="56" t="s">
        <v>35</v>
      </c>
      <c r="B16" s="57">
        <v>2388.0500000000002</v>
      </c>
      <c r="D16" s="57">
        <v>1485</v>
      </c>
      <c r="F16" s="57">
        <v>-903.05</v>
      </c>
      <c r="H16" s="58">
        <v>3511.93</v>
      </c>
      <c r="J16" s="57">
        <v>2970</v>
      </c>
      <c r="L16" s="57">
        <v>-541.93000000000075</v>
      </c>
      <c r="N16" s="56" t="s">
        <v>35</v>
      </c>
      <c r="O16" s="57">
        <v>1123.8800000000001</v>
      </c>
      <c r="Q16" s="57">
        <v>2388.0500000000002</v>
      </c>
      <c r="S16" s="57">
        <v>1485</v>
      </c>
      <c r="U16" s="57">
        <v>1485</v>
      </c>
      <c r="W16" s="57">
        <v>1485</v>
      </c>
      <c r="Y16" s="57">
        <v>1485</v>
      </c>
      <c r="AA16" s="57">
        <v>1485</v>
      </c>
      <c r="AC16" s="57">
        <v>1485</v>
      </c>
      <c r="AE16" s="57">
        <v>1485</v>
      </c>
      <c r="AG16" s="57">
        <v>1485</v>
      </c>
      <c r="AI16" s="57">
        <v>1485</v>
      </c>
      <c r="AK16" s="57">
        <v>1485</v>
      </c>
      <c r="AM16" s="59">
        <v>18361.93</v>
      </c>
      <c r="AO16" s="60">
        <v>17820</v>
      </c>
      <c r="AQ16" s="60">
        <v>-541.92999999999995</v>
      </c>
    </row>
    <row r="17" spans="1:43" s="57" customFormat="1" ht="12" customHeight="1" x14ac:dyDescent="0.2">
      <c r="A17" s="56" t="s">
        <v>36</v>
      </c>
      <c r="B17" s="57">
        <v>213899.76</v>
      </c>
      <c r="D17" s="57">
        <v>174863</v>
      </c>
      <c r="F17" s="57">
        <v>-39036.76</v>
      </c>
      <c r="H17" s="58">
        <v>-29926.38</v>
      </c>
      <c r="J17" s="57">
        <v>349726</v>
      </c>
      <c r="L17" s="57">
        <v>379652.38</v>
      </c>
      <c r="N17" s="56" t="s">
        <v>36</v>
      </c>
      <c r="O17" s="57">
        <v>-243826.14</v>
      </c>
      <c r="Q17" s="57">
        <v>213899.76</v>
      </c>
      <c r="S17" s="57">
        <v>174863</v>
      </c>
      <c r="U17" s="57">
        <v>174863</v>
      </c>
      <c r="W17" s="57">
        <v>174863</v>
      </c>
      <c r="Y17" s="57">
        <v>174863</v>
      </c>
      <c r="AA17" s="57">
        <v>174863</v>
      </c>
      <c r="AC17" s="57">
        <v>174863</v>
      </c>
      <c r="AE17" s="57">
        <v>174863</v>
      </c>
      <c r="AG17" s="57">
        <v>306519</v>
      </c>
      <c r="AI17" s="57">
        <v>306519</v>
      </c>
      <c r="AK17" s="57">
        <v>796951</v>
      </c>
      <c r="AM17" s="59">
        <v>2604103.62</v>
      </c>
      <c r="AO17" s="60">
        <v>2983756</v>
      </c>
      <c r="AQ17" s="60">
        <v>379652.38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-1273.95</v>
      </c>
      <c r="D19" s="57">
        <v>64</v>
      </c>
      <c r="F19" s="57">
        <v>1337.95</v>
      </c>
      <c r="H19" s="58">
        <v>-7471.31</v>
      </c>
      <c r="J19" s="57">
        <v>128</v>
      </c>
      <c r="L19" s="57">
        <v>7599.31</v>
      </c>
      <c r="N19" s="56" t="s">
        <v>38</v>
      </c>
      <c r="O19" s="57">
        <v>-6197.36</v>
      </c>
      <c r="Q19" s="57">
        <v>-1273.95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-6831.31</v>
      </c>
      <c r="AO19" s="60">
        <v>768</v>
      </c>
      <c r="AQ19" s="60">
        <v>7599.31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283.95</v>
      </c>
      <c r="D22" s="57">
        <v>0</v>
      </c>
      <c r="F22" s="57">
        <v>-283.95</v>
      </c>
      <c r="H22" s="58">
        <v>729.33</v>
      </c>
      <c r="J22" s="57">
        <v>0</v>
      </c>
      <c r="L22" s="57">
        <v>-729.33</v>
      </c>
      <c r="N22" s="56" t="s">
        <v>41</v>
      </c>
      <c r="O22" s="57">
        <v>445.38</v>
      </c>
      <c r="Q22" s="57">
        <v>283.95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729.33</v>
      </c>
      <c r="AO22" s="60">
        <v>0</v>
      </c>
      <c r="AQ22" s="60">
        <v>-729.33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-41.19</v>
      </c>
      <c r="D24" s="57">
        <v>0</v>
      </c>
      <c r="F24" s="57">
        <v>41.19</v>
      </c>
      <c r="H24" s="58">
        <v>0</v>
      </c>
      <c r="J24" s="57">
        <v>0</v>
      </c>
      <c r="L24" s="57">
        <v>0</v>
      </c>
      <c r="N24" s="56" t="s">
        <v>43</v>
      </c>
      <c r="O24" s="57">
        <v>41.19</v>
      </c>
      <c r="Q24" s="57">
        <v>-41.19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2373.56</v>
      </c>
      <c r="D26" s="57">
        <v>1374</v>
      </c>
      <c r="F26" s="57">
        <v>-999.56</v>
      </c>
      <c r="H26" s="58">
        <v>2373.56</v>
      </c>
      <c r="J26" s="57">
        <v>2748</v>
      </c>
      <c r="L26" s="57">
        <v>374.44</v>
      </c>
      <c r="N26" s="56" t="s">
        <v>45</v>
      </c>
      <c r="O26" s="57">
        <v>0</v>
      </c>
      <c r="Q26" s="57">
        <v>2373.56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16113.56</v>
      </c>
      <c r="AO26" s="60">
        <v>16488</v>
      </c>
      <c r="AQ26" s="60">
        <v>374.44000000000051</v>
      </c>
    </row>
    <row r="27" spans="1:43" s="57" customFormat="1" ht="12" customHeight="1" x14ac:dyDescent="0.2">
      <c r="A27" s="56" t="s">
        <v>46</v>
      </c>
      <c r="B27" s="61">
        <v>29235.98</v>
      </c>
      <c r="D27" s="61">
        <v>11433</v>
      </c>
      <c r="F27" s="61">
        <v>-17802.98</v>
      </c>
      <c r="G27" s="57">
        <v>4</v>
      </c>
      <c r="H27" s="62">
        <v>35704.120000000003</v>
      </c>
      <c r="J27" s="61">
        <v>22866</v>
      </c>
      <c r="L27" s="61">
        <v>-12838.12</v>
      </c>
      <c r="N27" s="56" t="s">
        <v>46</v>
      </c>
      <c r="O27" s="61">
        <v>6468.14</v>
      </c>
      <c r="Q27" s="61">
        <v>29235.98</v>
      </c>
      <c r="S27" s="61">
        <v>11433</v>
      </c>
      <c r="U27" s="61">
        <v>11433</v>
      </c>
      <c r="W27" s="61">
        <v>11433</v>
      </c>
      <c r="Y27" s="61">
        <v>11433</v>
      </c>
      <c r="AA27" s="61">
        <v>11433</v>
      </c>
      <c r="AC27" s="61">
        <v>11433</v>
      </c>
      <c r="AE27" s="61">
        <v>11433</v>
      </c>
      <c r="AG27" s="61">
        <v>11433</v>
      </c>
      <c r="AI27" s="61">
        <v>11433</v>
      </c>
      <c r="AK27" s="61">
        <v>11433</v>
      </c>
      <c r="AM27" s="63">
        <v>150034.12</v>
      </c>
      <c r="AO27" s="64">
        <v>137196</v>
      </c>
      <c r="AQ27" s="64">
        <v>-12838.12</v>
      </c>
    </row>
    <row r="28" spans="1:43" s="57" customFormat="1" ht="12" customHeight="1" x14ac:dyDescent="0.2">
      <c r="A28" s="65" t="s">
        <v>47</v>
      </c>
      <c r="B28" s="57">
        <v>527987.01</v>
      </c>
      <c r="D28" s="57">
        <v>322426</v>
      </c>
      <c r="F28" s="57">
        <v>-205561.01</v>
      </c>
      <c r="H28" s="66">
        <v>613032.97</v>
      </c>
      <c r="J28" s="57">
        <v>644852</v>
      </c>
      <c r="L28" s="57">
        <v>31819.030000000377</v>
      </c>
      <c r="N28" s="65" t="s">
        <v>47</v>
      </c>
      <c r="O28" s="57">
        <v>85045.959999999672</v>
      </c>
      <c r="P28" s="67"/>
      <c r="Q28" s="57">
        <v>527987.01</v>
      </c>
      <c r="R28" s="67"/>
      <c r="S28" s="57">
        <v>322426</v>
      </c>
      <c r="T28" s="67"/>
      <c r="U28" s="57">
        <v>322426</v>
      </c>
      <c r="V28" s="67"/>
      <c r="W28" s="57">
        <v>322426</v>
      </c>
      <c r="X28" s="67"/>
      <c r="Y28" s="57">
        <v>322426</v>
      </c>
      <c r="Z28" s="67"/>
      <c r="AA28" s="57">
        <v>322426</v>
      </c>
      <c r="AB28" s="67"/>
      <c r="AC28" s="57">
        <v>322426</v>
      </c>
      <c r="AD28" s="67"/>
      <c r="AE28" s="57">
        <v>322426</v>
      </c>
      <c r="AF28" s="67"/>
      <c r="AG28" s="57">
        <v>454082</v>
      </c>
      <c r="AH28" s="67"/>
      <c r="AI28" s="57">
        <v>454082</v>
      </c>
      <c r="AJ28" s="67"/>
      <c r="AK28" s="57">
        <v>944514</v>
      </c>
      <c r="AL28" s="67"/>
      <c r="AM28" s="59">
        <v>4722692.97</v>
      </c>
      <c r="AO28" s="60">
        <v>4754512</v>
      </c>
      <c r="AQ28" s="60">
        <v>31819.030000000261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-289189.23</v>
      </c>
      <c r="D30" s="68">
        <v>-408970.53</v>
      </c>
      <c r="F30" s="68">
        <v>-119781.3</v>
      </c>
      <c r="H30" s="58">
        <v>-516390.74</v>
      </c>
      <c r="J30" s="68">
        <v>-817941.06</v>
      </c>
      <c r="L30" s="68">
        <v>-301550.32</v>
      </c>
      <c r="N30" s="56" t="s">
        <v>48</v>
      </c>
      <c r="O30" s="68">
        <v>-227201.51</v>
      </c>
      <c r="P30" s="68"/>
      <c r="Q30" s="68">
        <v>-289189.23</v>
      </c>
      <c r="R30" s="68"/>
      <c r="S30" s="68">
        <v>-408970.53</v>
      </c>
      <c r="T30" s="68"/>
      <c r="U30" s="68">
        <v>-408970.53</v>
      </c>
      <c r="V30" s="68"/>
      <c r="W30" s="68">
        <v>-408970.53</v>
      </c>
      <c r="X30" s="68"/>
      <c r="Y30" s="68">
        <v>-408970.53</v>
      </c>
      <c r="Z30" s="68"/>
      <c r="AA30" s="68">
        <v>-408970.53</v>
      </c>
      <c r="AB30" s="68"/>
      <c r="AC30" s="68">
        <v>-408970.53</v>
      </c>
      <c r="AD30" s="68"/>
      <c r="AE30" s="68">
        <v>-408970.53</v>
      </c>
      <c r="AF30" s="68"/>
      <c r="AG30" s="68">
        <v>-531578.31000000006</v>
      </c>
      <c r="AH30" s="68"/>
      <c r="AI30" s="68">
        <v>-531578.31000000006</v>
      </c>
      <c r="AJ30" s="68"/>
      <c r="AK30" s="68">
        <v>-1022009.77</v>
      </c>
      <c r="AL30" s="68"/>
      <c r="AM30" s="69">
        <v>-5464350.8400000017</v>
      </c>
      <c r="AO30" s="70">
        <v>-5765901.1600000001</v>
      </c>
      <c r="AQ30" s="60">
        <v>-301550.31999999844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238797.78</v>
      </c>
      <c r="C33" s="67"/>
      <c r="D33" s="67">
        <v>-86544.53</v>
      </c>
      <c r="E33" s="67"/>
      <c r="F33" s="67">
        <v>-325342.31</v>
      </c>
      <c r="G33" s="67"/>
      <c r="H33" s="67">
        <v>96642.22999999969</v>
      </c>
      <c r="I33" s="67"/>
      <c r="J33" s="67">
        <v>-173089.06</v>
      </c>
      <c r="K33" s="67"/>
      <c r="L33" s="67">
        <v>-269731.28999999998</v>
      </c>
      <c r="N33" s="73" t="s">
        <v>50</v>
      </c>
      <c r="O33" s="67">
        <v>-142155.54999999999</v>
      </c>
      <c r="P33" s="67"/>
      <c r="Q33" s="67">
        <v>238797.78</v>
      </c>
      <c r="R33" s="67"/>
      <c r="S33" s="67">
        <v>-86544.53</v>
      </c>
      <c r="T33" s="67"/>
      <c r="U33" s="67">
        <v>-86544.53</v>
      </c>
      <c r="V33" s="67"/>
      <c r="W33" s="67">
        <v>-86544.53</v>
      </c>
      <c r="X33" s="67"/>
      <c r="Y33" s="67">
        <v>-86544.53</v>
      </c>
      <c r="Z33" s="67"/>
      <c r="AA33" s="67">
        <v>-86544.53</v>
      </c>
      <c r="AB33" s="67"/>
      <c r="AC33" s="67">
        <v>-86544.53</v>
      </c>
      <c r="AD33" s="67"/>
      <c r="AE33" s="67">
        <v>-86544.53</v>
      </c>
      <c r="AF33" s="67"/>
      <c r="AG33" s="67">
        <v>-77496.310000000056</v>
      </c>
      <c r="AH33" s="67"/>
      <c r="AI33" s="67">
        <v>-77496.310000000056</v>
      </c>
      <c r="AJ33" s="67"/>
      <c r="AK33" s="67">
        <v>-77495.77</v>
      </c>
      <c r="AL33" s="67"/>
      <c r="AM33" s="59">
        <v>-741657.87000000197</v>
      </c>
      <c r="AO33" s="60">
        <v>-1011389.16</v>
      </c>
      <c r="AQ33" s="60">
        <v>-269731.28999999817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19</v>
      </c>
      <c r="D35" s="57">
        <v>10</v>
      </c>
      <c r="F35" s="57">
        <f>+D35-B35</f>
        <v>-9</v>
      </c>
      <c r="H35" s="57">
        <v>22</v>
      </c>
      <c r="J35" s="57">
        <v>10</v>
      </c>
      <c r="L35" s="57">
        <f>+J35-H35</f>
        <v>-12</v>
      </c>
      <c r="N35" s="74" t="s">
        <v>51</v>
      </c>
      <c r="O35" s="57">
        <v>25</v>
      </c>
      <c r="Q35" s="57">
        <v>19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f>SUM(O35:AK35)/12</f>
        <v>12</v>
      </c>
      <c r="AO35" s="60">
        <v>10</v>
      </c>
      <c r="AQ35" s="60">
        <v>-2.0833333333333339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502</v>
      </c>
    </row>
    <row r="41" spans="1:43" x14ac:dyDescent="0.2">
      <c r="A41" s="38" t="s">
        <v>503</v>
      </c>
    </row>
    <row r="42" spans="1:43" x14ac:dyDescent="0.2">
      <c r="A42" s="38" t="s">
        <v>504</v>
      </c>
    </row>
    <row r="43" spans="1:43" x14ac:dyDescent="0.2">
      <c r="A43" s="38" t="s">
        <v>505</v>
      </c>
    </row>
    <row r="44" spans="1:43" x14ac:dyDescent="0.2">
      <c r="A44" s="38" t="s">
        <v>506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4" priority="1" stopIfTrue="1" operator="lessThan">
      <formula>0</formula>
    </cfRule>
  </conditionalFormatting>
  <pageMargins left="0.77" right="0.75" top="1.18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6"/>
  <sheetViews>
    <sheetView topLeftCell="I188" workbookViewId="0">
      <selection activeCell="N3" sqref="N3:AQ36"/>
    </sheetView>
  </sheetViews>
  <sheetFormatPr defaultRowHeight="12.75" x14ac:dyDescent="0.2"/>
  <cols>
    <col min="1" max="1" width="4.140625" customWidth="1"/>
    <col min="2" max="2" width="11.28515625" customWidth="1"/>
    <col min="3" max="3" width="7.28515625" customWidth="1"/>
    <col min="4" max="4" width="11.28515625" customWidth="1"/>
    <col min="5" max="5" width="4.85546875" customWidth="1"/>
    <col min="7" max="7" width="15.140625" customWidth="1"/>
    <col min="8" max="8" width="13.140625" customWidth="1"/>
    <col min="9" max="9" width="53.28515625" customWidth="1"/>
    <col min="10" max="10" width="12.140625" customWidth="1"/>
    <col min="11" max="11" width="39.85546875" customWidth="1"/>
    <col min="12" max="12" width="14.4257812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105658</v>
      </c>
      <c r="E2" t="s">
        <v>60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90930.46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4347.3500000000004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368.87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I11" s="82"/>
      <c r="J11">
        <v>30016000</v>
      </c>
      <c r="K11" t="s">
        <v>82</v>
      </c>
      <c r="L11" s="77">
        <v>7292.01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434.04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1615.38</v>
      </c>
    </row>
    <row r="14" spans="1:12" x14ac:dyDescent="0.2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1615.38</v>
      </c>
    </row>
    <row r="15" spans="1:12" x14ac:dyDescent="0.2">
      <c r="B15" s="76">
        <v>36948</v>
      </c>
      <c r="C15">
        <v>413</v>
      </c>
      <c r="D15">
        <v>52000500</v>
      </c>
      <c r="F15" t="s">
        <v>30</v>
      </c>
      <c r="H15">
        <v>100000630</v>
      </c>
      <c r="I15" t="s">
        <v>283</v>
      </c>
      <c r="J15">
        <v>20023000</v>
      </c>
      <c r="K15" t="s">
        <v>83</v>
      </c>
      <c r="L15" s="77">
        <v>51498.3</v>
      </c>
    </row>
    <row r="16" spans="1:12" x14ac:dyDescent="0.2">
      <c r="B16" s="76">
        <v>36948</v>
      </c>
      <c r="C16">
        <v>413</v>
      </c>
      <c r="D16">
        <v>52000500</v>
      </c>
      <c r="F16" t="s">
        <v>30</v>
      </c>
      <c r="H16">
        <v>100000620</v>
      </c>
      <c r="I16" t="s">
        <v>284</v>
      </c>
      <c r="J16">
        <v>52001000</v>
      </c>
      <c r="K16" t="s">
        <v>181</v>
      </c>
      <c r="L16" s="77">
        <v>17930.419999999998</v>
      </c>
    </row>
    <row r="17" spans="2:12" x14ac:dyDescent="0.2">
      <c r="B17" s="76">
        <v>36934</v>
      </c>
      <c r="C17">
        <v>413</v>
      </c>
      <c r="D17">
        <v>52000500</v>
      </c>
      <c r="F17" t="s">
        <v>30</v>
      </c>
      <c r="H17">
        <v>100007362</v>
      </c>
      <c r="J17">
        <v>20023000</v>
      </c>
      <c r="K17" t="s">
        <v>83</v>
      </c>
      <c r="L17" s="77">
        <v>1000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100000905</v>
      </c>
      <c r="J18">
        <v>52000500</v>
      </c>
      <c r="K18" t="s">
        <v>30</v>
      </c>
      <c r="L18" s="77">
        <v>179.12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90.29</v>
      </c>
    </row>
    <row r="20" spans="2:12" x14ac:dyDescent="0.2">
      <c r="B20" s="76">
        <v>36937</v>
      </c>
      <c r="C20">
        <v>413</v>
      </c>
      <c r="D20">
        <v>52000500</v>
      </c>
      <c r="F20" t="s">
        <v>30</v>
      </c>
      <c r="H20">
        <v>100007243</v>
      </c>
      <c r="J20">
        <v>30016000</v>
      </c>
      <c r="K20" t="s">
        <v>82</v>
      </c>
      <c r="L20" s="77">
        <v>3230.4</v>
      </c>
    </row>
    <row r="21" spans="2:12" x14ac:dyDescent="0.2">
      <c r="B21" s="76">
        <v>36937</v>
      </c>
      <c r="C21">
        <v>413</v>
      </c>
      <c r="D21">
        <v>52000500</v>
      </c>
      <c r="F21" t="s">
        <v>30</v>
      </c>
      <c r="H21">
        <v>100007243</v>
      </c>
      <c r="J21">
        <v>30016000</v>
      </c>
      <c r="K21" t="s">
        <v>82</v>
      </c>
      <c r="L21" s="77">
        <v>633.11</v>
      </c>
    </row>
    <row r="22" spans="2:12" x14ac:dyDescent="0.2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170.43</v>
      </c>
    </row>
    <row r="23" spans="2:12" x14ac:dyDescent="0.2">
      <c r="B23" s="76">
        <v>36950</v>
      </c>
      <c r="C23">
        <v>413</v>
      </c>
      <c r="D23">
        <v>52000500</v>
      </c>
      <c r="F23" t="s">
        <v>30</v>
      </c>
      <c r="H23">
        <v>100000905</v>
      </c>
      <c r="J23">
        <v>52001000</v>
      </c>
      <c r="K23" t="s">
        <v>181</v>
      </c>
      <c r="L23" s="77">
        <v>-2615.85</v>
      </c>
    </row>
    <row r="24" spans="2:12" x14ac:dyDescent="0.2">
      <c r="B24" s="76">
        <v>36950</v>
      </c>
      <c r="C24">
        <v>413</v>
      </c>
      <c r="D24">
        <v>52000500</v>
      </c>
      <c r="F24" t="s">
        <v>30</v>
      </c>
      <c r="H24">
        <v>100000905</v>
      </c>
      <c r="J24">
        <v>52001000</v>
      </c>
      <c r="K24" t="s">
        <v>181</v>
      </c>
      <c r="L24" s="77">
        <v>-179.12</v>
      </c>
    </row>
    <row r="25" spans="2:12" x14ac:dyDescent="0.2">
      <c r="B25" s="76">
        <v>36950</v>
      </c>
      <c r="C25">
        <v>413</v>
      </c>
      <c r="D25">
        <v>52000500</v>
      </c>
      <c r="F25" t="s">
        <v>30</v>
      </c>
      <c r="H25">
        <v>100000905</v>
      </c>
      <c r="J25">
        <v>52001000</v>
      </c>
      <c r="K25" t="s">
        <v>181</v>
      </c>
      <c r="L25" s="77">
        <v>-74.400000000000006</v>
      </c>
    </row>
    <row r="26" spans="2:12" x14ac:dyDescent="0.2">
      <c r="B26" s="76">
        <v>36937</v>
      </c>
      <c r="C26">
        <v>413</v>
      </c>
      <c r="D26">
        <v>52000500</v>
      </c>
      <c r="F26" t="s">
        <v>30</v>
      </c>
      <c r="H26">
        <v>100007243</v>
      </c>
      <c r="J26">
        <v>30400000</v>
      </c>
      <c r="K26" t="s">
        <v>87</v>
      </c>
      <c r="L26" s="77">
        <v>-5240.55</v>
      </c>
    </row>
    <row r="27" spans="2:12" x14ac:dyDescent="0.2">
      <c r="B27" s="76">
        <v>36950</v>
      </c>
      <c r="C27">
        <v>413</v>
      </c>
      <c r="D27">
        <v>52000500</v>
      </c>
      <c r="F27" t="s">
        <v>30</v>
      </c>
      <c r="H27">
        <v>100000660</v>
      </c>
      <c r="I27" t="s">
        <v>285</v>
      </c>
      <c r="J27">
        <v>52001000</v>
      </c>
      <c r="K27" t="s">
        <v>181</v>
      </c>
      <c r="L27" s="77">
        <v>-17930.419999999998</v>
      </c>
    </row>
    <row r="28" spans="2:12" x14ac:dyDescent="0.2">
      <c r="B28" s="76">
        <v>36950</v>
      </c>
      <c r="C28">
        <v>413</v>
      </c>
      <c r="D28">
        <v>52000500</v>
      </c>
      <c r="F28" t="s">
        <v>30</v>
      </c>
      <c r="H28">
        <v>100000659</v>
      </c>
      <c r="I28" t="s">
        <v>286</v>
      </c>
      <c r="J28">
        <v>20023000</v>
      </c>
      <c r="K28" t="s">
        <v>83</v>
      </c>
      <c r="L28" s="77">
        <v>-51498.3</v>
      </c>
    </row>
    <row r="29" spans="2:12" x14ac:dyDescent="0.2">
      <c r="B29" s="76">
        <v>36950</v>
      </c>
      <c r="C29">
        <v>413</v>
      </c>
      <c r="D29">
        <v>52000500</v>
      </c>
      <c r="F29" t="s">
        <v>30</v>
      </c>
      <c r="H29">
        <v>100009100</v>
      </c>
      <c r="J29">
        <v>25142000</v>
      </c>
      <c r="K29" t="s">
        <v>86</v>
      </c>
      <c r="L29" s="77">
        <v>-8272.9699999999993</v>
      </c>
    </row>
    <row r="30" spans="2:12" x14ac:dyDescent="0.2">
      <c r="B30" s="76">
        <v>36950</v>
      </c>
      <c r="C30">
        <v>413</v>
      </c>
      <c r="D30">
        <v>52000500</v>
      </c>
      <c r="F30" t="s">
        <v>30</v>
      </c>
      <c r="H30">
        <v>100009100</v>
      </c>
      <c r="J30">
        <v>30016000</v>
      </c>
      <c r="K30" t="s">
        <v>82</v>
      </c>
      <c r="L30" s="77">
        <v>72.28</v>
      </c>
    </row>
    <row r="31" spans="2:12" x14ac:dyDescent="0.2">
      <c r="B31" s="76">
        <v>36950</v>
      </c>
      <c r="C31">
        <v>413</v>
      </c>
      <c r="D31">
        <v>52000500</v>
      </c>
      <c r="F31" t="s">
        <v>30</v>
      </c>
      <c r="H31">
        <v>100009100</v>
      </c>
      <c r="J31">
        <v>30016000</v>
      </c>
      <c r="K31" t="s">
        <v>82</v>
      </c>
      <c r="L31" s="77">
        <v>407.09</v>
      </c>
    </row>
    <row r="32" spans="2:12" x14ac:dyDescent="0.2">
      <c r="B32" s="76">
        <v>36950</v>
      </c>
      <c r="C32">
        <v>413</v>
      </c>
      <c r="D32">
        <v>52000500</v>
      </c>
      <c r="F32" t="s">
        <v>30</v>
      </c>
      <c r="H32">
        <v>100009100</v>
      </c>
      <c r="J32">
        <v>30016000</v>
      </c>
      <c r="K32" t="s">
        <v>82</v>
      </c>
      <c r="L32" s="77">
        <v>7556.76</v>
      </c>
    </row>
    <row r="33" spans="2:12" x14ac:dyDescent="0.2">
      <c r="B33" s="76">
        <v>36950</v>
      </c>
      <c r="C33">
        <v>413</v>
      </c>
      <c r="D33">
        <v>52000500</v>
      </c>
      <c r="F33" t="s">
        <v>30</v>
      </c>
      <c r="H33">
        <v>100009100</v>
      </c>
      <c r="J33">
        <v>30016000</v>
      </c>
      <c r="K33" t="s">
        <v>82</v>
      </c>
      <c r="L33" s="77">
        <v>72832.039999999994</v>
      </c>
    </row>
    <row r="34" spans="2:12" x14ac:dyDescent="0.2">
      <c r="B34" s="76">
        <v>36950</v>
      </c>
      <c r="C34">
        <v>413</v>
      </c>
      <c r="D34">
        <v>52000500</v>
      </c>
      <c r="F34" t="s">
        <v>30</v>
      </c>
      <c r="H34">
        <v>100000653</v>
      </c>
      <c r="I34" t="s">
        <v>284</v>
      </c>
      <c r="J34">
        <v>52001000</v>
      </c>
      <c r="K34" t="s">
        <v>181</v>
      </c>
      <c r="L34" s="77">
        <v>10298.34</v>
      </c>
    </row>
    <row r="35" spans="2:12" x14ac:dyDescent="0.2">
      <c r="B35" s="76">
        <v>36950</v>
      </c>
      <c r="C35">
        <v>413</v>
      </c>
      <c r="D35">
        <v>52000500</v>
      </c>
      <c r="F35" t="s">
        <v>30</v>
      </c>
      <c r="H35">
        <v>100009100</v>
      </c>
      <c r="J35">
        <v>30016000</v>
      </c>
      <c r="K35" t="s">
        <v>82</v>
      </c>
      <c r="L35" s="77">
        <v>473.5</v>
      </c>
    </row>
    <row r="36" spans="2:12" ht="13.5" thickBot="1" x14ac:dyDescent="0.25">
      <c r="B36" s="76">
        <v>36950</v>
      </c>
      <c r="C36">
        <v>413</v>
      </c>
      <c r="D36">
        <v>52000500</v>
      </c>
      <c r="F36" t="s">
        <v>30</v>
      </c>
      <c r="H36">
        <v>100009100</v>
      </c>
      <c r="J36">
        <v>30016000</v>
      </c>
      <c r="K36" t="s">
        <v>82</v>
      </c>
      <c r="L36" s="77">
        <v>7292.01</v>
      </c>
    </row>
    <row r="37" spans="2:12" ht="13.5" thickBot="1" x14ac:dyDescent="0.25">
      <c r="B37" t="s">
        <v>88</v>
      </c>
      <c r="D37">
        <v>52000500</v>
      </c>
      <c r="L37" s="78">
        <v>194455.97</v>
      </c>
    </row>
    <row r="38" spans="2:12" x14ac:dyDescent="0.2">
      <c r="B38" s="76">
        <v>36937</v>
      </c>
      <c r="C38">
        <v>413</v>
      </c>
      <c r="D38">
        <v>52001000</v>
      </c>
      <c r="F38" t="s">
        <v>89</v>
      </c>
      <c r="H38">
        <v>100007243</v>
      </c>
      <c r="J38">
        <v>30016000</v>
      </c>
      <c r="K38" t="s">
        <v>82</v>
      </c>
      <c r="L38" s="77">
        <v>220.33</v>
      </c>
    </row>
    <row r="39" spans="2:12" x14ac:dyDescent="0.2">
      <c r="B39" s="76">
        <v>36950</v>
      </c>
      <c r="C39">
        <v>413</v>
      </c>
      <c r="D39">
        <v>52001000</v>
      </c>
      <c r="F39" t="s">
        <v>89</v>
      </c>
      <c r="H39">
        <v>100000660</v>
      </c>
      <c r="I39" t="s">
        <v>285</v>
      </c>
      <c r="J39">
        <v>52000500</v>
      </c>
      <c r="K39" t="s">
        <v>30</v>
      </c>
      <c r="L39" s="77">
        <v>40.31</v>
      </c>
    </row>
    <row r="40" spans="2:12" x14ac:dyDescent="0.2">
      <c r="B40" s="76">
        <v>36950</v>
      </c>
      <c r="C40">
        <v>413</v>
      </c>
      <c r="D40">
        <v>52001000</v>
      </c>
      <c r="F40" t="s">
        <v>89</v>
      </c>
      <c r="H40">
        <v>100000660</v>
      </c>
      <c r="I40" t="s">
        <v>285</v>
      </c>
      <c r="J40">
        <v>52000500</v>
      </c>
      <c r="K40" t="s">
        <v>30</v>
      </c>
      <c r="L40" s="77">
        <v>40</v>
      </c>
    </row>
    <row r="41" spans="2:12" x14ac:dyDescent="0.2">
      <c r="B41" s="76">
        <v>36950</v>
      </c>
      <c r="C41">
        <v>413</v>
      </c>
      <c r="D41">
        <v>52001000</v>
      </c>
      <c r="F41" t="s">
        <v>89</v>
      </c>
      <c r="H41">
        <v>100009100</v>
      </c>
      <c r="J41">
        <v>30016000</v>
      </c>
      <c r="K41" t="s">
        <v>82</v>
      </c>
      <c r="L41" s="77">
        <v>212.5</v>
      </c>
    </row>
    <row r="42" spans="2:12" x14ac:dyDescent="0.2">
      <c r="B42" s="76">
        <v>36950</v>
      </c>
      <c r="C42">
        <v>413</v>
      </c>
      <c r="D42">
        <v>52001000</v>
      </c>
      <c r="F42" t="s">
        <v>89</v>
      </c>
      <c r="H42">
        <v>100009100</v>
      </c>
      <c r="J42">
        <v>30016000</v>
      </c>
      <c r="K42" t="s">
        <v>82</v>
      </c>
      <c r="L42" s="77">
        <v>220.33</v>
      </c>
    </row>
    <row r="43" spans="2:12" x14ac:dyDescent="0.2">
      <c r="B43" s="76">
        <v>36937</v>
      </c>
      <c r="C43">
        <v>413</v>
      </c>
      <c r="D43">
        <v>52001000</v>
      </c>
      <c r="F43" t="s">
        <v>89</v>
      </c>
      <c r="H43">
        <v>100007243</v>
      </c>
      <c r="J43">
        <v>30016000</v>
      </c>
      <c r="K43" t="s">
        <v>82</v>
      </c>
      <c r="L43" s="77">
        <v>8838.48</v>
      </c>
    </row>
    <row r="44" spans="2:12" x14ac:dyDescent="0.2">
      <c r="B44" s="76">
        <v>36937</v>
      </c>
      <c r="C44">
        <v>413</v>
      </c>
      <c r="D44">
        <v>52001000</v>
      </c>
      <c r="F44" t="s">
        <v>89</v>
      </c>
      <c r="H44">
        <v>100007243</v>
      </c>
      <c r="J44">
        <v>30016000</v>
      </c>
      <c r="K44" t="s">
        <v>82</v>
      </c>
      <c r="L44" s="77">
        <v>2064.34</v>
      </c>
    </row>
    <row r="45" spans="2:12" x14ac:dyDescent="0.2">
      <c r="B45" s="76">
        <v>36937</v>
      </c>
      <c r="C45">
        <v>413</v>
      </c>
      <c r="D45">
        <v>52001000</v>
      </c>
      <c r="F45" t="s">
        <v>89</v>
      </c>
      <c r="H45">
        <v>100007243</v>
      </c>
      <c r="J45">
        <v>30016000</v>
      </c>
      <c r="K45" t="s">
        <v>82</v>
      </c>
      <c r="L45" s="77">
        <v>3716.75</v>
      </c>
    </row>
    <row r="46" spans="2:12" x14ac:dyDescent="0.2">
      <c r="B46" s="76">
        <v>36937</v>
      </c>
      <c r="C46">
        <v>413</v>
      </c>
      <c r="D46">
        <v>52001000</v>
      </c>
      <c r="F46" t="s">
        <v>89</v>
      </c>
      <c r="H46">
        <v>100007243</v>
      </c>
      <c r="J46">
        <v>30016000</v>
      </c>
      <c r="K46" t="s">
        <v>82</v>
      </c>
      <c r="L46" s="77">
        <v>673.05</v>
      </c>
    </row>
    <row r="47" spans="2:12" x14ac:dyDescent="0.2">
      <c r="B47" s="76">
        <v>36937</v>
      </c>
      <c r="C47">
        <v>413</v>
      </c>
      <c r="D47">
        <v>52001000</v>
      </c>
      <c r="F47" t="s">
        <v>89</v>
      </c>
      <c r="H47">
        <v>100007243</v>
      </c>
      <c r="J47">
        <v>30016000</v>
      </c>
      <c r="K47" t="s">
        <v>82</v>
      </c>
      <c r="L47" s="77">
        <v>212.5</v>
      </c>
    </row>
    <row r="48" spans="2:12" x14ac:dyDescent="0.2">
      <c r="B48" s="76">
        <v>36950</v>
      </c>
      <c r="C48">
        <v>413</v>
      </c>
      <c r="D48">
        <v>52001000</v>
      </c>
      <c r="F48" t="s">
        <v>89</v>
      </c>
      <c r="H48">
        <v>100000905</v>
      </c>
      <c r="J48">
        <v>52001000</v>
      </c>
      <c r="K48" t="s">
        <v>181</v>
      </c>
      <c r="L48" s="77">
        <v>-492.87</v>
      </c>
    </row>
    <row r="49" spans="2:12" x14ac:dyDescent="0.2">
      <c r="B49" s="76">
        <v>36950</v>
      </c>
      <c r="C49">
        <v>413</v>
      </c>
      <c r="D49">
        <v>52001000</v>
      </c>
      <c r="F49" t="s">
        <v>89</v>
      </c>
      <c r="H49">
        <v>100000905</v>
      </c>
      <c r="J49">
        <v>52001000</v>
      </c>
      <c r="K49" t="s">
        <v>181</v>
      </c>
      <c r="L49" s="77">
        <v>-233.62</v>
      </c>
    </row>
    <row r="50" spans="2:12" x14ac:dyDescent="0.2">
      <c r="B50" s="76">
        <v>36950</v>
      </c>
      <c r="C50">
        <v>413</v>
      </c>
      <c r="D50">
        <v>52001000</v>
      </c>
      <c r="F50" t="s">
        <v>89</v>
      </c>
      <c r="H50">
        <v>100009100</v>
      </c>
      <c r="J50">
        <v>25142000</v>
      </c>
      <c r="K50" t="s">
        <v>86</v>
      </c>
      <c r="L50" s="77">
        <v>-643.66</v>
      </c>
    </row>
    <row r="51" spans="2:12" x14ac:dyDescent="0.2">
      <c r="B51" s="76">
        <v>36950</v>
      </c>
      <c r="C51">
        <v>413</v>
      </c>
      <c r="D51">
        <v>52001000</v>
      </c>
      <c r="F51" t="s">
        <v>89</v>
      </c>
      <c r="H51">
        <v>100000653</v>
      </c>
      <c r="I51" t="s">
        <v>287</v>
      </c>
      <c r="J51">
        <v>52000500</v>
      </c>
      <c r="K51" t="s">
        <v>30</v>
      </c>
      <c r="L51" s="77">
        <v>-23.15</v>
      </c>
    </row>
    <row r="52" spans="2:12" x14ac:dyDescent="0.2">
      <c r="B52" s="76">
        <v>36950</v>
      </c>
      <c r="C52">
        <v>413</v>
      </c>
      <c r="D52">
        <v>52001000</v>
      </c>
      <c r="F52" t="s">
        <v>89</v>
      </c>
      <c r="H52">
        <v>100000653</v>
      </c>
      <c r="I52" t="s">
        <v>288</v>
      </c>
      <c r="J52">
        <v>52000500</v>
      </c>
      <c r="K52" t="s">
        <v>30</v>
      </c>
      <c r="L52" s="77">
        <v>-22.97</v>
      </c>
    </row>
    <row r="53" spans="2:12" x14ac:dyDescent="0.2">
      <c r="B53" s="76">
        <v>36950</v>
      </c>
      <c r="C53">
        <v>413</v>
      </c>
      <c r="D53">
        <v>52001000</v>
      </c>
      <c r="F53" t="s">
        <v>89</v>
      </c>
      <c r="H53">
        <v>100009100</v>
      </c>
      <c r="J53">
        <v>30016000</v>
      </c>
      <c r="K53" t="s">
        <v>82</v>
      </c>
      <c r="L53" s="77">
        <v>2695.51</v>
      </c>
    </row>
    <row r="54" spans="2:12" x14ac:dyDescent="0.2">
      <c r="B54" s="76">
        <v>36950</v>
      </c>
      <c r="C54">
        <v>413</v>
      </c>
      <c r="D54">
        <v>52001000</v>
      </c>
      <c r="F54" t="s">
        <v>89</v>
      </c>
      <c r="H54">
        <v>100009100</v>
      </c>
      <c r="J54">
        <v>30016000</v>
      </c>
      <c r="K54" t="s">
        <v>82</v>
      </c>
      <c r="L54" s="77">
        <v>1785.4</v>
      </c>
    </row>
    <row r="55" spans="2:12" x14ac:dyDescent="0.2">
      <c r="B55" s="76">
        <v>36944</v>
      </c>
      <c r="C55">
        <v>413</v>
      </c>
      <c r="D55">
        <v>52001000</v>
      </c>
      <c r="F55" t="s">
        <v>89</v>
      </c>
      <c r="H55">
        <v>100000599</v>
      </c>
      <c r="I55" t="s">
        <v>289</v>
      </c>
      <c r="J55">
        <v>20023000</v>
      </c>
      <c r="K55" t="s">
        <v>83</v>
      </c>
      <c r="L55" s="77">
        <v>60.19</v>
      </c>
    </row>
    <row r="56" spans="2:12" x14ac:dyDescent="0.2">
      <c r="B56" s="76">
        <v>36948</v>
      </c>
      <c r="C56">
        <v>413</v>
      </c>
      <c r="D56">
        <v>52001000</v>
      </c>
      <c r="F56" t="s">
        <v>89</v>
      </c>
      <c r="H56">
        <v>100000620</v>
      </c>
      <c r="I56" t="s">
        <v>290</v>
      </c>
      <c r="J56">
        <v>52000500</v>
      </c>
      <c r="K56" t="s">
        <v>30</v>
      </c>
      <c r="L56" s="77">
        <v>-40.31</v>
      </c>
    </row>
    <row r="57" spans="2:12" ht="13.5" thickBot="1" x14ac:dyDescent="0.25">
      <c r="B57" s="76">
        <v>36948</v>
      </c>
      <c r="C57">
        <v>413</v>
      </c>
      <c r="D57">
        <v>52001000</v>
      </c>
      <c r="F57" t="s">
        <v>89</v>
      </c>
      <c r="H57">
        <v>100000620</v>
      </c>
      <c r="I57" t="s">
        <v>291</v>
      </c>
      <c r="J57">
        <v>52000500</v>
      </c>
      <c r="K57" t="s">
        <v>30</v>
      </c>
      <c r="L57" s="77">
        <v>-40</v>
      </c>
    </row>
    <row r="58" spans="2:12" ht="13.5" thickBot="1" x14ac:dyDescent="0.25">
      <c r="B58" t="s">
        <v>88</v>
      </c>
      <c r="D58">
        <v>52001000</v>
      </c>
      <c r="L58" s="78">
        <v>19283.11</v>
      </c>
    </row>
    <row r="59" spans="2:12" x14ac:dyDescent="0.2">
      <c r="B59" s="76">
        <v>36950</v>
      </c>
      <c r="C59">
        <v>413</v>
      </c>
      <c r="D59">
        <v>52002000</v>
      </c>
      <c r="F59" t="s">
        <v>91</v>
      </c>
      <c r="H59">
        <v>100012188</v>
      </c>
      <c r="I59" t="s">
        <v>92</v>
      </c>
      <c r="J59">
        <v>52002000</v>
      </c>
      <c r="K59" t="s">
        <v>91</v>
      </c>
      <c r="L59" s="77">
        <v>100</v>
      </c>
    </row>
    <row r="60" spans="2:12" x14ac:dyDescent="0.2">
      <c r="B60" s="76">
        <v>36938</v>
      </c>
      <c r="C60">
        <v>413</v>
      </c>
      <c r="D60">
        <v>52002000</v>
      </c>
      <c r="F60" t="s">
        <v>91</v>
      </c>
      <c r="H60">
        <v>100008706</v>
      </c>
      <c r="I60" t="s">
        <v>292</v>
      </c>
      <c r="J60">
        <v>5000036432</v>
      </c>
      <c r="K60" t="s">
        <v>293</v>
      </c>
      <c r="L60" s="77">
        <v>270</v>
      </c>
    </row>
    <row r="61" spans="2:12" ht="13.5" thickBot="1" x14ac:dyDescent="0.25">
      <c r="B61" s="76">
        <v>36950</v>
      </c>
      <c r="C61">
        <v>413</v>
      </c>
      <c r="D61">
        <v>52002000</v>
      </c>
      <c r="F61" t="s">
        <v>91</v>
      </c>
      <c r="H61">
        <v>100012378</v>
      </c>
      <c r="I61" t="s">
        <v>92</v>
      </c>
      <c r="J61">
        <v>52002000</v>
      </c>
      <c r="K61" t="s">
        <v>91</v>
      </c>
      <c r="L61" s="77">
        <v>50</v>
      </c>
    </row>
    <row r="62" spans="2:12" ht="13.5" thickBot="1" x14ac:dyDescent="0.25">
      <c r="B62" t="s">
        <v>88</v>
      </c>
      <c r="D62">
        <v>52002000</v>
      </c>
      <c r="L62" s="78">
        <v>420</v>
      </c>
    </row>
    <row r="63" spans="2:12" x14ac:dyDescent="0.2">
      <c r="B63" s="76">
        <v>36928</v>
      </c>
      <c r="C63">
        <v>413</v>
      </c>
      <c r="D63">
        <v>52003000</v>
      </c>
      <c r="F63" t="s">
        <v>93</v>
      </c>
      <c r="H63">
        <v>100006144</v>
      </c>
      <c r="I63" t="s">
        <v>94</v>
      </c>
      <c r="J63">
        <v>6000008853</v>
      </c>
      <c r="K63" t="s">
        <v>294</v>
      </c>
      <c r="L63" s="77">
        <v>41.73</v>
      </c>
    </row>
    <row r="64" spans="2:12" ht="13.5" thickBot="1" x14ac:dyDescent="0.25">
      <c r="B64" s="76">
        <v>36936</v>
      </c>
      <c r="C64">
        <v>413</v>
      </c>
      <c r="D64">
        <v>52003000</v>
      </c>
      <c r="F64" t="s">
        <v>93</v>
      </c>
      <c r="H64">
        <v>100000544</v>
      </c>
      <c r="I64" t="s">
        <v>295</v>
      </c>
      <c r="J64">
        <v>20023000</v>
      </c>
      <c r="K64" t="s">
        <v>83</v>
      </c>
      <c r="L64" s="77">
        <v>52.19</v>
      </c>
    </row>
    <row r="65" spans="2:12" ht="13.5" thickBot="1" x14ac:dyDescent="0.25">
      <c r="B65" t="s">
        <v>88</v>
      </c>
      <c r="D65">
        <v>52003000</v>
      </c>
      <c r="L65" s="78">
        <v>93.92</v>
      </c>
    </row>
    <row r="66" spans="2:12" x14ac:dyDescent="0.2">
      <c r="B66" s="76">
        <v>36950</v>
      </c>
      <c r="C66">
        <v>413</v>
      </c>
      <c r="D66">
        <v>52003500</v>
      </c>
      <c r="F66" t="s">
        <v>96</v>
      </c>
      <c r="H66">
        <v>100009846</v>
      </c>
      <c r="I66" t="s">
        <v>296</v>
      </c>
      <c r="J66">
        <v>6000011493</v>
      </c>
      <c r="K66" t="s">
        <v>297</v>
      </c>
      <c r="L66" s="77">
        <v>45.98</v>
      </c>
    </row>
    <row r="67" spans="2:12" x14ac:dyDescent="0.2">
      <c r="B67" s="76">
        <v>36949</v>
      </c>
      <c r="C67">
        <v>413</v>
      </c>
      <c r="D67">
        <v>52003500</v>
      </c>
      <c r="F67" t="s">
        <v>96</v>
      </c>
      <c r="H67">
        <v>100009665</v>
      </c>
      <c r="I67" t="s">
        <v>94</v>
      </c>
      <c r="J67">
        <v>6000010182</v>
      </c>
      <c r="K67" t="s">
        <v>298</v>
      </c>
      <c r="L67" s="77">
        <v>84.65</v>
      </c>
    </row>
    <row r="68" spans="2:12" x14ac:dyDescent="0.2">
      <c r="B68" s="76">
        <v>36938</v>
      </c>
      <c r="C68">
        <v>413</v>
      </c>
      <c r="D68">
        <v>52003500</v>
      </c>
      <c r="F68" t="s">
        <v>96</v>
      </c>
      <c r="H68">
        <v>100008560</v>
      </c>
      <c r="I68" t="s">
        <v>296</v>
      </c>
      <c r="J68">
        <v>6000011493</v>
      </c>
      <c r="K68" t="s">
        <v>297</v>
      </c>
      <c r="L68" s="77">
        <v>69.36</v>
      </c>
    </row>
    <row r="69" spans="2:12" x14ac:dyDescent="0.2">
      <c r="B69" s="76">
        <v>36945</v>
      </c>
      <c r="C69">
        <v>413</v>
      </c>
      <c r="D69">
        <v>52003500</v>
      </c>
      <c r="F69" t="s">
        <v>96</v>
      </c>
      <c r="H69">
        <v>100009367</v>
      </c>
      <c r="I69" t="s">
        <v>94</v>
      </c>
      <c r="J69">
        <v>6000008853</v>
      </c>
      <c r="K69" t="s">
        <v>294</v>
      </c>
      <c r="L69" s="77">
        <v>279.25</v>
      </c>
    </row>
    <row r="70" spans="2:12" ht="13.5" thickBot="1" x14ac:dyDescent="0.25">
      <c r="B70" s="76">
        <v>36927</v>
      </c>
      <c r="C70">
        <v>413</v>
      </c>
      <c r="D70">
        <v>52003500</v>
      </c>
      <c r="F70" t="s">
        <v>96</v>
      </c>
      <c r="H70">
        <v>100005918</v>
      </c>
      <c r="J70">
        <v>5000008190</v>
      </c>
      <c r="K70" t="s">
        <v>250</v>
      </c>
      <c r="L70" s="77">
        <v>107.18</v>
      </c>
    </row>
    <row r="71" spans="2:12" ht="13.5" thickBot="1" x14ac:dyDescent="0.25">
      <c r="B71" t="s">
        <v>88</v>
      </c>
      <c r="D71">
        <v>52003500</v>
      </c>
      <c r="L71" s="78">
        <v>586.41999999999996</v>
      </c>
    </row>
    <row r="72" spans="2:12" x14ac:dyDescent="0.2">
      <c r="B72" s="76">
        <v>36937</v>
      </c>
      <c r="C72">
        <v>413</v>
      </c>
      <c r="D72">
        <v>52004000</v>
      </c>
      <c r="F72" t="s">
        <v>151</v>
      </c>
      <c r="H72">
        <v>100008444</v>
      </c>
      <c r="I72" t="s">
        <v>299</v>
      </c>
      <c r="J72">
        <v>5500004416</v>
      </c>
      <c r="K72" t="s">
        <v>300</v>
      </c>
      <c r="L72" s="77">
        <v>697.72</v>
      </c>
    </row>
    <row r="73" spans="2:12" ht="13.5" thickBot="1" x14ac:dyDescent="0.25">
      <c r="B73" s="76">
        <v>36950</v>
      </c>
      <c r="C73">
        <v>413</v>
      </c>
      <c r="D73">
        <v>52004000</v>
      </c>
      <c r="F73" t="s">
        <v>151</v>
      </c>
      <c r="H73">
        <v>100012382</v>
      </c>
      <c r="I73" t="s">
        <v>301</v>
      </c>
      <c r="J73">
        <v>10255149</v>
      </c>
      <c r="K73" t="s">
        <v>166</v>
      </c>
      <c r="L73" s="77">
        <v>-94</v>
      </c>
    </row>
    <row r="74" spans="2:12" ht="13.5" thickBot="1" x14ac:dyDescent="0.25">
      <c r="B74" t="s">
        <v>88</v>
      </c>
      <c r="D74">
        <v>52004000</v>
      </c>
      <c r="L74" s="78">
        <v>603.72</v>
      </c>
    </row>
    <row r="75" spans="2:12" x14ac:dyDescent="0.2">
      <c r="B75" s="76">
        <v>36931</v>
      </c>
      <c r="C75">
        <v>413</v>
      </c>
      <c r="D75">
        <v>52004500</v>
      </c>
      <c r="F75" t="s">
        <v>98</v>
      </c>
      <c r="H75">
        <v>100007298</v>
      </c>
      <c r="I75" t="s">
        <v>302</v>
      </c>
      <c r="J75">
        <v>5000004310</v>
      </c>
      <c r="K75" t="s">
        <v>303</v>
      </c>
      <c r="L75" s="77">
        <v>378.1</v>
      </c>
    </row>
    <row r="76" spans="2:12" x14ac:dyDescent="0.2">
      <c r="B76" s="76">
        <v>36938</v>
      </c>
      <c r="C76">
        <v>413</v>
      </c>
      <c r="D76">
        <v>52004500</v>
      </c>
      <c r="F76" t="s">
        <v>98</v>
      </c>
      <c r="H76">
        <v>100008560</v>
      </c>
      <c r="I76" t="s">
        <v>304</v>
      </c>
      <c r="J76">
        <v>6000011493</v>
      </c>
      <c r="K76" t="s">
        <v>297</v>
      </c>
      <c r="L76" s="77">
        <v>2951.43</v>
      </c>
    </row>
    <row r="77" spans="2:12" x14ac:dyDescent="0.2">
      <c r="B77" s="76">
        <v>36934</v>
      </c>
      <c r="C77">
        <v>413</v>
      </c>
      <c r="D77">
        <v>52004500</v>
      </c>
      <c r="F77" t="s">
        <v>98</v>
      </c>
      <c r="H77">
        <v>100008054</v>
      </c>
      <c r="I77" t="s">
        <v>305</v>
      </c>
      <c r="J77">
        <v>5000068795</v>
      </c>
      <c r="K77" t="s">
        <v>306</v>
      </c>
      <c r="L77" s="77">
        <v>350.84</v>
      </c>
    </row>
    <row r="78" spans="2:12" x14ac:dyDescent="0.2">
      <c r="B78" s="76">
        <v>36949</v>
      </c>
      <c r="C78">
        <v>413</v>
      </c>
      <c r="D78">
        <v>52004500</v>
      </c>
      <c r="F78" t="s">
        <v>98</v>
      </c>
      <c r="H78">
        <v>100009665</v>
      </c>
      <c r="I78" t="s">
        <v>307</v>
      </c>
      <c r="J78">
        <v>6000010182</v>
      </c>
      <c r="K78" t="s">
        <v>298</v>
      </c>
      <c r="L78" s="77">
        <v>2880.38</v>
      </c>
    </row>
    <row r="79" spans="2:12" x14ac:dyDescent="0.2">
      <c r="B79" s="76">
        <v>36950</v>
      </c>
      <c r="C79">
        <v>413</v>
      </c>
      <c r="D79">
        <v>52004500</v>
      </c>
      <c r="F79" t="s">
        <v>98</v>
      </c>
      <c r="H79">
        <v>100012390</v>
      </c>
      <c r="I79" t="s">
        <v>308</v>
      </c>
      <c r="J79">
        <v>10255149</v>
      </c>
      <c r="K79" t="s">
        <v>166</v>
      </c>
      <c r="L79" s="77">
        <v>-2335.52</v>
      </c>
    </row>
    <row r="80" spans="2:12" x14ac:dyDescent="0.2">
      <c r="B80" s="76">
        <v>36928</v>
      </c>
      <c r="C80">
        <v>413</v>
      </c>
      <c r="D80">
        <v>52004500</v>
      </c>
      <c r="F80" t="s">
        <v>98</v>
      </c>
      <c r="H80">
        <v>100006144</v>
      </c>
      <c r="I80" t="s">
        <v>309</v>
      </c>
      <c r="J80">
        <v>6000008853</v>
      </c>
      <c r="K80" t="s">
        <v>294</v>
      </c>
      <c r="L80" s="77">
        <v>9880.08</v>
      </c>
    </row>
    <row r="81" spans="2:12" x14ac:dyDescent="0.2">
      <c r="B81" s="76">
        <v>36928</v>
      </c>
      <c r="C81">
        <v>413</v>
      </c>
      <c r="D81">
        <v>52004500</v>
      </c>
      <c r="F81" t="s">
        <v>98</v>
      </c>
      <c r="H81">
        <v>100013279</v>
      </c>
      <c r="I81" t="s">
        <v>310</v>
      </c>
      <c r="J81">
        <v>20022500</v>
      </c>
      <c r="K81" t="s">
        <v>183</v>
      </c>
      <c r="L81" s="77">
        <v>1658.18</v>
      </c>
    </row>
    <row r="82" spans="2:12" ht="13.5" thickBot="1" x14ac:dyDescent="0.25">
      <c r="B82" s="76">
        <v>36945</v>
      </c>
      <c r="C82">
        <v>413</v>
      </c>
      <c r="D82">
        <v>52004500</v>
      </c>
      <c r="F82" t="s">
        <v>98</v>
      </c>
      <c r="H82">
        <v>100009367</v>
      </c>
      <c r="I82" t="s">
        <v>311</v>
      </c>
      <c r="J82">
        <v>6000008853</v>
      </c>
      <c r="K82" t="s">
        <v>294</v>
      </c>
      <c r="L82" s="77">
        <v>2922.9</v>
      </c>
    </row>
    <row r="83" spans="2:12" ht="13.5" thickBot="1" x14ac:dyDescent="0.25">
      <c r="B83" t="s">
        <v>88</v>
      </c>
      <c r="D83">
        <v>52004500</v>
      </c>
      <c r="L83" s="78">
        <v>18686.39</v>
      </c>
    </row>
    <row r="84" spans="2:12" x14ac:dyDescent="0.2">
      <c r="B84" s="76">
        <v>36923</v>
      </c>
      <c r="C84">
        <v>413</v>
      </c>
      <c r="D84">
        <v>52502000</v>
      </c>
      <c r="F84" t="s">
        <v>45</v>
      </c>
      <c r="H84">
        <v>100014166</v>
      </c>
      <c r="I84" t="s">
        <v>102</v>
      </c>
      <c r="J84">
        <v>20023000</v>
      </c>
      <c r="K84" t="s">
        <v>83</v>
      </c>
      <c r="L84" s="77">
        <v>5.15</v>
      </c>
    </row>
    <row r="85" spans="2:12" x14ac:dyDescent="0.2">
      <c r="B85" s="76">
        <v>36950</v>
      </c>
      <c r="C85">
        <v>413</v>
      </c>
      <c r="D85">
        <v>52502000</v>
      </c>
      <c r="F85" t="s">
        <v>45</v>
      </c>
      <c r="H85">
        <v>100015847</v>
      </c>
      <c r="I85" t="s">
        <v>103</v>
      </c>
      <c r="J85">
        <v>20023000</v>
      </c>
      <c r="K85" t="s">
        <v>83</v>
      </c>
      <c r="L85" s="77">
        <v>67.78</v>
      </c>
    </row>
    <row r="86" spans="2:12" x14ac:dyDescent="0.2">
      <c r="B86" s="76">
        <v>36950</v>
      </c>
      <c r="C86">
        <v>413</v>
      </c>
      <c r="D86">
        <v>52502000</v>
      </c>
      <c r="F86" t="s">
        <v>45</v>
      </c>
      <c r="H86">
        <v>100015848</v>
      </c>
      <c r="I86" t="s">
        <v>104</v>
      </c>
      <c r="J86">
        <v>20023000</v>
      </c>
      <c r="K86" t="s">
        <v>83</v>
      </c>
      <c r="L86" s="77">
        <v>159.80000000000001</v>
      </c>
    </row>
    <row r="87" spans="2:12" x14ac:dyDescent="0.2">
      <c r="B87" s="76">
        <v>36950</v>
      </c>
      <c r="C87">
        <v>413</v>
      </c>
      <c r="D87">
        <v>52502000</v>
      </c>
      <c r="F87" t="s">
        <v>45</v>
      </c>
      <c r="H87">
        <v>100015849</v>
      </c>
      <c r="I87" t="s">
        <v>102</v>
      </c>
      <c r="J87">
        <v>20023000</v>
      </c>
      <c r="K87" t="s">
        <v>83</v>
      </c>
      <c r="L87" s="77">
        <v>1272.06</v>
      </c>
    </row>
    <row r="88" spans="2:12" x14ac:dyDescent="0.2">
      <c r="B88" s="76">
        <v>36950</v>
      </c>
      <c r="C88">
        <v>413</v>
      </c>
      <c r="D88">
        <v>52502000</v>
      </c>
      <c r="F88" t="s">
        <v>45</v>
      </c>
      <c r="H88">
        <v>100015850</v>
      </c>
      <c r="I88" t="s">
        <v>105</v>
      </c>
      <c r="J88">
        <v>20023000</v>
      </c>
      <c r="K88" t="s">
        <v>83</v>
      </c>
      <c r="L88" s="77">
        <v>275</v>
      </c>
    </row>
    <row r="89" spans="2:12" x14ac:dyDescent="0.2">
      <c r="B89" s="76">
        <v>36923</v>
      </c>
      <c r="C89">
        <v>413</v>
      </c>
      <c r="D89">
        <v>52502000</v>
      </c>
      <c r="F89" t="s">
        <v>45</v>
      </c>
      <c r="H89">
        <v>100012174</v>
      </c>
      <c r="I89" t="s">
        <v>103</v>
      </c>
      <c r="J89">
        <v>20023000</v>
      </c>
      <c r="K89" t="s">
        <v>83</v>
      </c>
      <c r="L89" s="77">
        <v>0.39</v>
      </c>
    </row>
    <row r="90" spans="2:12" x14ac:dyDescent="0.2">
      <c r="B90" s="76">
        <v>36923</v>
      </c>
      <c r="C90">
        <v>413</v>
      </c>
      <c r="D90">
        <v>52502000</v>
      </c>
      <c r="F90" t="s">
        <v>45</v>
      </c>
      <c r="H90">
        <v>100013121</v>
      </c>
      <c r="I90" t="s">
        <v>103</v>
      </c>
      <c r="J90">
        <v>20023000</v>
      </c>
      <c r="K90" t="s">
        <v>83</v>
      </c>
      <c r="L90" s="77">
        <v>19.63</v>
      </c>
    </row>
    <row r="91" spans="2:12" x14ac:dyDescent="0.2">
      <c r="B91" s="76">
        <v>36923</v>
      </c>
      <c r="C91">
        <v>413</v>
      </c>
      <c r="D91">
        <v>52502000</v>
      </c>
      <c r="F91" t="s">
        <v>45</v>
      </c>
      <c r="H91">
        <v>100013503</v>
      </c>
      <c r="I91" t="s">
        <v>102</v>
      </c>
      <c r="J91">
        <v>20023000</v>
      </c>
      <c r="K91" t="s">
        <v>83</v>
      </c>
      <c r="L91" s="77">
        <v>257.56</v>
      </c>
    </row>
    <row r="92" spans="2:12" x14ac:dyDescent="0.2">
      <c r="B92" s="76">
        <v>36923</v>
      </c>
      <c r="C92">
        <v>413</v>
      </c>
      <c r="D92">
        <v>52502000</v>
      </c>
      <c r="F92" t="s">
        <v>45</v>
      </c>
      <c r="H92">
        <v>100013542</v>
      </c>
      <c r="I92" t="s">
        <v>105</v>
      </c>
      <c r="J92">
        <v>20023000</v>
      </c>
      <c r="K92" t="s">
        <v>83</v>
      </c>
      <c r="L92" s="77">
        <v>275</v>
      </c>
    </row>
    <row r="93" spans="2:12" ht="13.5" thickBot="1" x14ac:dyDescent="0.25">
      <c r="B93" s="76">
        <v>36923</v>
      </c>
      <c r="C93">
        <v>413</v>
      </c>
      <c r="D93">
        <v>52502000</v>
      </c>
      <c r="F93" t="s">
        <v>45</v>
      </c>
      <c r="H93">
        <v>100014020</v>
      </c>
      <c r="I93" t="s">
        <v>104</v>
      </c>
      <c r="J93">
        <v>20023000</v>
      </c>
      <c r="K93" t="s">
        <v>83</v>
      </c>
      <c r="L93" s="77">
        <v>41.19</v>
      </c>
    </row>
    <row r="94" spans="2:12" ht="13.5" thickBot="1" x14ac:dyDescent="0.25">
      <c r="B94" t="s">
        <v>88</v>
      </c>
      <c r="D94">
        <v>52502000</v>
      </c>
      <c r="L94" s="78">
        <v>2373.56</v>
      </c>
    </row>
    <row r="95" spans="2:12" ht="13.5" thickBot="1" x14ac:dyDescent="0.25">
      <c r="B95" s="76">
        <v>36923</v>
      </c>
      <c r="C95">
        <v>413</v>
      </c>
      <c r="D95">
        <v>52502500</v>
      </c>
      <c r="F95" t="s">
        <v>46</v>
      </c>
      <c r="H95">
        <v>100005288</v>
      </c>
      <c r="I95" t="s">
        <v>106</v>
      </c>
      <c r="J95">
        <v>20023000</v>
      </c>
      <c r="K95" t="s">
        <v>83</v>
      </c>
      <c r="L95" s="77">
        <v>29235.98</v>
      </c>
    </row>
    <row r="96" spans="2:12" ht="13.5" thickBot="1" x14ac:dyDescent="0.25">
      <c r="B96" t="s">
        <v>88</v>
      </c>
      <c r="D96">
        <v>52502500</v>
      </c>
      <c r="L96" s="78">
        <v>29235.98</v>
      </c>
    </row>
    <row r="97" spans="2:12" x14ac:dyDescent="0.2">
      <c r="B97" s="76">
        <v>36949</v>
      </c>
      <c r="C97">
        <v>413</v>
      </c>
      <c r="D97">
        <v>52503000</v>
      </c>
      <c r="F97" t="s">
        <v>48</v>
      </c>
      <c r="H97">
        <v>100009665</v>
      </c>
      <c r="I97" t="s">
        <v>154</v>
      </c>
      <c r="J97">
        <v>6000010182</v>
      </c>
      <c r="K97" t="s">
        <v>298</v>
      </c>
      <c r="L97" s="77">
        <v>42.83</v>
      </c>
    </row>
    <row r="98" spans="2:12" ht="13.5" thickBot="1" x14ac:dyDescent="0.25">
      <c r="B98" s="76">
        <v>36945</v>
      </c>
      <c r="C98">
        <v>413</v>
      </c>
      <c r="D98">
        <v>52503000</v>
      </c>
      <c r="F98" t="s">
        <v>48</v>
      </c>
      <c r="H98">
        <v>100009367</v>
      </c>
      <c r="I98" t="s">
        <v>312</v>
      </c>
      <c r="J98">
        <v>6000008853</v>
      </c>
      <c r="K98" t="s">
        <v>294</v>
      </c>
      <c r="L98" s="77">
        <v>57.71</v>
      </c>
    </row>
    <row r="99" spans="2:12" ht="13.5" thickBot="1" x14ac:dyDescent="0.25">
      <c r="B99" t="s">
        <v>88</v>
      </c>
      <c r="D99">
        <v>52503000</v>
      </c>
      <c r="L99" s="78">
        <v>100.54</v>
      </c>
    </row>
    <row r="100" spans="2:12" x14ac:dyDescent="0.2">
      <c r="B100" s="76">
        <v>36944</v>
      </c>
      <c r="C100">
        <v>413</v>
      </c>
      <c r="D100">
        <v>52503500</v>
      </c>
      <c r="F100" t="s">
        <v>107</v>
      </c>
      <c r="H100">
        <v>100000600</v>
      </c>
      <c r="I100" t="s">
        <v>313</v>
      </c>
      <c r="J100">
        <v>20023000</v>
      </c>
      <c r="K100" t="s">
        <v>83</v>
      </c>
      <c r="L100" s="77">
        <v>297.92</v>
      </c>
    </row>
    <row r="101" spans="2:12" x14ac:dyDescent="0.2">
      <c r="B101" s="76">
        <v>36928</v>
      </c>
      <c r="C101">
        <v>413</v>
      </c>
      <c r="D101">
        <v>52503500</v>
      </c>
      <c r="F101" t="s">
        <v>107</v>
      </c>
      <c r="H101">
        <v>100006144</v>
      </c>
      <c r="I101" t="s">
        <v>228</v>
      </c>
      <c r="J101">
        <v>6000008853</v>
      </c>
      <c r="K101" t="s">
        <v>294</v>
      </c>
      <c r="L101" s="77">
        <v>242.62</v>
      </c>
    </row>
    <row r="102" spans="2:12" x14ac:dyDescent="0.2">
      <c r="B102" s="76">
        <v>36928</v>
      </c>
      <c r="C102">
        <v>413</v>
      </c>
      <c r="D102">
        <v>52503500</v>
      </c>
      <c r="F102" t="s">
        <v>107</v>
      </c>
      <c r="H102">
        <v>100006218</v>
      </c>
      <c r="I102" t="s">
        <v>314</v>
      </c>
      <c r="J102">
        <v>6000009819</v>
      </c>
      <c r="K102" t="s">
        <v>315</v>
      </c>
      <c r="L102" s="77">
        <v>78.900000000000006</v>
      </c>
    </row>
    <row r="103" spans="2:12" x14ac:dyDescent="0.2">
      <c r="B103" s="76">
        <v>36938</v>
      </c>
      <c r="C103">
        <v>413</v>
      </c>
      <c r="D103">
        <v>52503500</v>
      </c>
      <c r="F103" t="s">
        <v>107</v>
      </c>
      <c r="H103">
        <v>100008562</v>
      </c>
      <c r="I103" t="s">
        <v>316</v>
      </c>
      <c r="J103">
        <v>6000013591</v>
      </c>
      <c r="K103" t="s">
        <v>317</v>
      </c>
      <c r="L103" s="77">
        <v>139.07</v>
      </c>
    </row>
    <row r="104" spans="2:12" x14ac:dyDescent="0.2">
      <c r="B104" s="76">
        <v>36950</v>
      </c>
      <c r="C104">
        <v>413</v>
      </c>
      <c r="D104">
        <v>52503500</v>
      </c>
      <c r="F104" t="s">
        <v>107</v>
      </c>
      <c r="H104">
        <v>100009846</v>
      </c>
      <c r="I104" t="s">
        <v>318</v>
      </c>
      <c r="J104">
        <v>6000011493</v>
      </c>
      <c r="K104" t="s">
        <v>297</v>
      </c>
      <c r="L104" s="77">
        <v>78.849999999999994</v>
      </c>
    </row>
    <row r="105" spans="2:12" x14ac:dyDescent="0.2">
      <c r="B105" s="76">
        <v>36923</v>
      </c>
      <c r="C105">
        <v>413</v>
      </c>
      <c r="D105">
        <v>52503500</v>
      </c>
      <c r="F105" t="s">
        <v>107</v>
      </c>
      <c r="H105">
        <v>100010179</v>
      </c>
      <c r="I105" t="s">
        <v>103</v>
      </c>
      <c r="J105">
        <v>20023000</v>
      </c>
      <c r="K105" t="s">
        <v>83</v>
      </c>
      <c r="L105" s="77">
        <v>-0.39</v>
      </c>
    </row>
    <row r="106" spans="2:12" x14ac:dyDescent="0.2">
      <c r="B106" s="76">
        <v>36923</v>
      </c>
      <c r="C106">
        <v>413</v>
      </c>
      <c r="D106">
        <v>52503500</v>
      </c>
      <c r="F106" t="s">
        <v>107</v>
      </c>
      <c r="H106">
        <v>100010349</v>
      </c>
      <c r="I106" t="s">
        <v>103</v>
      </c>
      <c r="J106">
        <v>20023000</v>
      </c>
      <c r="K106" t="s">
        <v>83</v>
      </c>
      <c r="L106" s="77">
        <v>-19.63</v>
      </c>
    </row>
    <row r="107" spans="2:12" x14ac:dyDescent="0.2">
      <c r="B107" s="76">
        <v>36923</v>
      </c>
      <c r="C107">
        <v>413</v>
      </c>
      <c r="D107">
        <v>52503500</v>
      </c>
      <c r="F107" t="s">
        <v>107</v>
      </c>
      <c r="H107">
        <v>100010419</v>
      </c>
      <c r="I107" t="s">
        <v>102</v>
      </c>
      <c r="J107">
        <v>20023000</v>
      </c>
      <c r="K107" t="s">
        <v>83</v>
      </c>
      <c r="L107" s="77">
        <v>-257.56</v>
      </c>
    </row>
    <row r="108" spans="2:12" x14ac:dyDescent="0.2">
      <c r="B108" s="76">
        <v>36923</v>
      </c>
      <c r="C108">
        <v>413</v>
      </c>
      <c r="D108">
        <v>52503500</v>
      </c>
      <c r="F108" t="s">
        <v>107</v>
      </c>
      <c r="H108">
        <v>100010539</v>
      </c>
      <c r="I108" t="s">
        <v>102</v>
      </c>
      <c r="J108">
        <v>20023000</v>
      </c>
      <c r="K108" t="s">
        <v>83</v>
      </c>
      <c r="L108" s="77">
        <v>-5.15</v>
      </c>
    </row>
    <row r="109" spans="2:12" ht="13.5" thickBot="1" x14ac:dyDescent="0.25">
      <c r="B109" s="76">
        <v>36930</v>
      </c>
      <c r="C109">
        <v>413</v>
      </c>
      <c r="D109">
        <v>52503500</v>
      </c>
      <c r="F109" t="s">
        <v>107</v>
      </c>
      <c r="H109">
        <v>100006949</v>
      </c>
      <c r="I109" t="s">
        <v>314</v>
      </c>
      <c r="J109">
        <v>6000009819</v>
      </c>
      <c r="K109" t="s">
        <v>315</v>
      </c>
      <c r="L109" s="77">
        <v>-78.900000000000006</v>
      </c>
    </row>
    <row r="110" spans="2:12" ht="13.5" thickBot="1" x14ac:dyDescent="0.25">
      <c r="B110" t="s">
        <v>88</v>
      </c>
      <c r="D110">
        <v>52503500</v>
      </c>
      <c r="L110" s="78">
        <v>475.73</v>
      </c>
    </row>
    <row r="111" spans="2:12" x14ac:dyDescent="0.2">
      <c r="B111" s="76">
        <v>36927</v>
      </c>
      <c r="C111">
        <v>413</v>
      </c>
      <c r="D111">
        <v>52504500</v>
      </c>
      <c r="F111" t="s">
        <v>111</v>
      </c>
      <c r="H111">
        <v>100005955</v>
      </c>
      <c r="I111" t="s">
        <v>319</v>
      </c>
      <c r="J111">
        <v>5000001102</v>
      </c>
      <c r="K111" t="s">
        <v>232</v>
      </c>
      <c r="L111" s="77">
        <v>63.87</v>
      </c>
    </row>
    <row r="112" spans="2:12" x14ac:dyDescent="0.2">
      <c r="B112" s="76">
        <v>36927</v>
      </c>
      <c r="C112">
        <v>413</v>
      </c>
      <c r="D112">
        <v>52504500</v>
      </c>
      <c r="F112" t="s">
        <v>111</v>
      </c>
      <c r="H112">
        <v>100005945</v>
      </c>
      <c r="J112">
        <v>5000001102</v>
      </c>
      <c r="K112" t="s">
        <v>232</v>
      </c>
      <c r="L112" s="77">
        <v>215.42</v>
      </c>
    </row>
    <row r="113" spans="2:12" ht="13.5" thickBot="1" x14ac:dyDescent="0.25">
      <c r="B113" s="76">
        <v>36930</v>
      </c>
      <c r="C113">
        <v>413</v>
      </c>
      <c r="D113">
        <v>52504500</v>
      </c>
      <c r="F113" t="s">
        <v>111</v>
      </c>
      <c r="H113">
        <v>5100000055</v>
      </c>
      <c r="J113">
        <v>5000000513</v>
      </c>
      <c r="K113" t="s">
        <v>112</v>
      </c>
      <c r="L113" s="77">
        <v>4.66</v>
      </c>
    </row>
    <row r="114" spans="2:12" ht="13.5" thickBot="1" x14ac:dyDescent="0.25">
      <c r="B114" t="s">
        <v>88</v>
      </c>
      <c r="D114">
        <v>52504500</v>
      </c>
      <c r="L114" s="78">
        <v>283.95</v>
      </c>
    </row>
    <row r="115" spans="2:12" x14ac:dyDescent="0.2">
      <c r="B115" s="76">
        <v>36930</v>
      </c>
      <c r="C115">
        <v>413</v>
      </c>
      <c r="D115">
        <v>52507000</v>
      </c>
      <c r="F115" t="s">
        <v>163</v>
      </c>
      <c r="H115">
        <v>100007096</v>
      </c>
      <c r="I115" t="s">
        <v>320</v>
      </c>
      <c r="J115">
        <v>5000009202</v>
      </c>
      <c r="K115" t="s">
        <v>321</v>
      </c>
      <c r="L115" s="77">
        <v>620.77</v>
      </c>
    </row>
    <row r="116" spans="2:12" x14ac:dyDescent="0.2">
      <c r="B116" s="76">
        <v>36928</v>
      </c>
      <c r="C116">
        <v>413</v>
      </c>
      <c r="D116">
        <v>52507000</v>
      </c>
      <c r="F116" t="s">
        <v>163</v>
      </c>
      <c r="H116">
        <v>100006096</v>
      </c>
      <c r="J116">
        <v>5000047450</v>
      </c>
      <c r="K116" t="s">
        <v>322</v>
      </c>
      <c r="L116" s="77">
        <v>42500</v>
      </c>
    </row>
    <row r="117" spans="2:12" ht="13.5" thickBot="1" x14ac:dyDescent="0.25">
      <c r="B117" s="76">
        <v>36929</v>
      </c>
      <c r="C117">
        <v>413</v>
      </c>
      <c r="D117">
        <v>52507000</v>
      </c>
      <c r="F117" t="s">
        <v>163</v>
      </c>
      <c r="H117">
        <v>100006657</v>
      </c>
      <c r="J117">
        <v>5000006561</v>
      </c>
      <c r="K117" t="s">
        <v>164</v>
      </c>
      <c r="L117" s="77">
        <v>3361.32</v>
      </c>
    </row>
    <row r="118" spans="2:12" ht="13.5" thickBot="1" x14ac:dyDescent="0.25">
      <c r="B118" t="s">
        <v>88</v>
      </c>
      <c r="D118">
        <v>52507000</v>
      </c>
      <c r="L118" s="78">
        <v>46482.09</v>
      </c>
    </row>
    <row r="119" spans="2:12" x14ac:dyDescent="0.2">
      <c r="B119" s="76">
        <v>36924</v>
      </c>
      <c r="C119">
        <v>413</v>
      </c>
      <c r="D119">
        <v>52507500</v>
      </c>
      <c r="F119" t="s">
        <v>114</v>
      </c>
      <c r="H119">
        <v>100005636</v>
      </c>
      <c r="J119">
        <v>5000000923</v>
      </c>
      <c r="K119" t="s">
        <v>115</v>
      </c>
      <c r="L119" s="77">
        <v>896</v>
      </c>
    </row>
    <row r="120" spans="2:12" x14ac:dyDescent="0.2">
      <c r="B120" s="76">
        <v>36942</v>
      </c>
      <c r="C120">
        <v>413</v>
      </c>
      <c r="D120">
        <v>52507500</v>
      </c>
      <c r="F120" t="s">
        <v>114</v>
      </c>
      <c r="H120">
        <v>100008909</v>
      </c>
      <c r="J120">
        <v>5000000923</v>
      </c>
      <c r="K120" t="s">
        <v>115</v>
      </c>
      <c r="L120" s="77">
        <v>378</v>
      </c>
    </row>
    <row r="121" spans="2:12" x14ac:dyDescent="0.2">
      <c r="B121" s="76">
        <v>36942</v>
      </c>
      <c r="C121">
        <v>413</v>
      </c>
      <c r="D121">
        <v>52507500</v>
      </c>
      <c r="F121" t="s">
        <v>114</v>
      </c>
      <c r="H121">
        <v>100008910</v>
      </c>
      <c r="J121">
        <v>5000000923</v>
      </c>
      <c r="K121" t="s">
        <v>115</v>
      </c>
      <c r="L121" s="77">
        <v>448</v>
      </c>
    </row>
    <row r="122" spans="2:12" x14ac:dyDescent="0.2">
      <c r="B122" s="76">
        <v>36948</v>
      </c>
      <c r="C122">
        <v>413</v>
      </c>
      <c r="D122">
        <v>52507500</v>
      </c>
      <c r="F122" t="s">
        <v>114</v>
      </c>
      <c r="H122">
        <v>100009422</v>
      </c>
      <c r="J122">
        <v>5000000923</v>
      </c>
      <c r="K122" t="s">
        <v>115</v>
      </c>
      <c r="L122" s="77">
        <v>704.64</v>
      </c>
    </row>
    <row r="123" spans="2:12" x14ac:dyDescent="0.2">
      <c r="B123" s="76">
        <v>36924</v>
      </c>
      <c r="C123">
        <v>413</v>
      </c>
      <c r="D123">
        <v>52507500</v>
      </c>
      <c r="F123" t="s">
        <v>114</v>
      </c>
      <c r="H123">
        <v>100005636</v>
      </c>
      <c r="J123">
        <v>5000000923</v>
      </c>
      <c r="K123" t="s">
        <v>115</v>
      </c>
      <c r="L123" s="77">
        <v>16.8</v>
      </c>
    </row>
    <row r="124" spans="2:12" x14ac:dyDescent="0.2">
      <c r="B124" s="76">
        <v>36928</v>
      </c>
      <c r="C124">
        <v>413</v>
      </c>
      <c r="D124">
        <v>52507500</v>
      </c>
      <c r="F124" t="s">
        <v>114</v>
      </c>
      <c r="H124">
        <v>100006031</v>
      </c>
      <c r="J124">
        <v>5000000923</v>
      </c>
      <c r="K124" t="s">
        <v>115</v>
      </c>
      <c r="L124" s="77">
        <v>-105</v>
      </c>
    </row>
    <row r="125" spans="2:12" x14ac:dyDescent="0.2">
      <c r="B125" s="76">
        <v>36924</v>
      </c>
      <c r="C125">
        <v>413</v>
      </c>
      <c r="D125">
        <v>52507500</v>
      </c>
      <c r="F125" t="s">
        <v>114</v>
      </c>
      <c r="H125">
        <v>100005608</v>
      </c>
      <c r="J125">
        <v>5000000923</v>
      </c>
      <c r="K125" t="s">
        <v>115</v>
      </c>
      <c r="L125" s="77">
        <v>31.5</v>
      </c>
    </row>
    <row r="126" spans="2:12" x14ac:dyDescent="0.2">
      <c r="B126" s="76">
        <v>36924</v>
      </c>
      <c r="C126">
        <v>413</v>
      </c>
      <c r="D126">
        <v>52507500</v>
      </c>
      <c r="F126" t="s">
        <v>114</v>
      </c>
      <c r="H126">
        <v>100005608</v>
      </c>
      <c r="J126">
        <v>5000000923</v>
      </c>
      <c r="K126" t="s">
        <v>115</v>
      </c>
      <c r="L126" s="77">
        <v>560</v>
      </c>
    </row>
    <row r="127" spans="2:12" ht="13.5" thickBot="1" x14ac:dyDescent="0.25">
      <c r="B127" s="76">
        <v>36924</v>
      </c>
      <c r="C127">
        <v>413</v>
      </c>
      <c r="D127">
        <v>52507500</v>
      </c>
      <c r="F127" t="s">
        <v>114</v>
      </c>
      <c r="H127">
        <v>100005613</v>
      </c>
      <c r="J127">
        <v>5000000923</v>
      </c>
      <c r="K127" t="s">
        <v>115</v>
      </c>
      <c r="L127" s="77">
        <v>165.76</v>
      </c>
    </row>
    <row r="128" spans="2:12" ht="13.5" thickBot="1" x14ac:dyDescent="0.25">
      <c r="B128" t="s">
        <v>88</v>
      </c>
      <c r="D128">
        <v>52507500</v>
      </c>
      <c r="L128" s="78">
        <v>3095.7</v>
      </c>
    </row>
    <row r="129" spans="2:12" ht="13.5" thickBot="1" x14ac:dyDescent="0.25">
      <c r="B129" s="76">
        <v>36930</v>
      </c>
      <c r="C129">
        <v>413</v>
      </c>
      <c r="D129">
        <v>52508000</v>
      </c>
      <c r="F129" t="s">
        <v>116</v>
      </c>
      <c r="H129">
        <v>100013854</v>
      </c>
      <c r="I129" t="s">
        <v>323</v>
      </c>
      <c r="J129">
        <v>20022500</v>
      </c>
      <c r="K129" t="s">
        <v>183</v>
      </c>
      <c r="L129" s="77">
        <v>185.94</v>
      </c>
    </row>
    <row r="130" spans="2:12" ht="13.5" thickBot="1" x14ac:dyDescent="0.25">
      <c r="B130" t="s">
        <v>88</v>
      </c>
      <c r="D130">
        <v>52508000</v>
      </c>
      <c r="L130" s="78">
        <v>185.94</v>
      </c>
    </row>
    <row r="131" spans="2:12" x14ac:dyDescent="0.2">
      <c r="B131" s="76">
        <v>36927</v>
      </c>
      <c r="C131">
        <v>413</v>
      </c>
      <c r="D131">
        <v>52508100</v>
      </c>
      <c r="F131" t="s">
        <v>169</v>
      </c>
      <c r="H131">
        <v>100005955</v>
      </c>
      <c r="I131" t="s">
        <v>324</v>
      </c>
      <c r="J131">
        <v>5000001102</v>
      </c>
      <c r="K131" t="s">
        <v>232</v>
      </c>
      <c r="L131" s="77">
        <v>10.82</v>
      </c>
    </row>
    <row r="132" spans="2:12" x14ac:dyDescent="0.2">
      <c r="B132" s="76">
        <v>36927</v>
      </c>
      <c r="C132">
        <v>413</v>
      </c>
      <c r="D132">
        <v>52508100</v>
      </c>
      <c r="F132" t="s">
        <v>169</v>
      </c>
      <c r="H132">
        <v>100005945</v>
      </c>
      <c r="I132" t="s">
        <v>324</v>
      </c>
      <c r="J132">
        <v>5000001102</v>
      </c>
      <c r="K132" t="s">
        <v>232</v>
      </c>
      <c r="L132" s="77">
        <v>10.82</v>
      </c>
    </row>
    <row r="133" spans="2:12" ht="13.5" thickBot="1" x14ac:dyDescent="0.25">
      <c r="B133" s="76">
        <v>36941</v>
      </c>
      <c r="C133">
        <v>413</v>
      </c>
      <c r="D133">
        <v>52508100</v>
      </c>
      <c r="F133" t="s">
        <v>169</v>
      </c>
      <c r="H133">
        <v>100000570</v>
      </c>
      <c r="I133" t="s">
        <v>325</v>
      </c>
      <c r="J133">
        <v>20023000</v>
      </c>
      <c r="K133" t="s">
        <v>83</v>
      </c>
      <c r="L133" s="77">
        <v>3.62</v>
      </c>
    </row>
    <row r="134" spans="2:12" ht="13.5" thickBot="1" x14ac:dyDescent="0.25">
      <c r="B134" t="s">
        <v>88</v>
      </c>
      <c r="D134">
        <v>52508100</v>
      </c>
      <c r="L134" s="78">
        <v>25.26</v>
      </c>
    </row>
    <row r="135" spans="2:12" x14ac:dyDescent="0.2">
      <c r="B135" s="76">
        <v>36923</v>
      </c>
      <c r="C135">
        <v>413</v>
      </c>
      <c r="D135">
        <v>52508500</v>
      </c>
      <c r="F135" t="s">
        <v>121</v>
      </c>
      <c r="H135">
        <v>100010427</v>
      </c>
      <c r="I135" t="s">
        <v>105</v>
      </c>
      <c r="J135">
        <v>20023000</v>
      </c>
      <c r="K135" t="s">
        <v>83</v>
      </c>
      <c r="L135" s="77">
        <v>-275</v>
      </c>
    </row>
    <row r="136" spans="2:12" ht="13.5" thickBot="1" x14ac:dyDescent="0.25">
      <c r="B136" s="76">
        <v>36928</v>
      </c>
      <c r="C136">
        <v>413</v>
      </c>
      <c r="D136">
        <v>52508500</v>
      </c>
      <c r="F136" t="s">
        <v>121</v>
      </c>
      <c r="H136">
        <v>100006144</v>
      </c>
      <c r="I136" t="s">
        <v>326</v>
      </c>
      <c r="J136">
        <v>6000008853</v>
      </c>
      <c r="K136" t="s">
        <v>294</v>
      </c>
      <c r="L136" s="77">
        <v>226.87</v>
      </c>
    </row>
    <row r="137" spans="2:12" ht="13.5" thickBot="1" x14ac:dyDescent="0.25">
      <c r="B137" t="s">
        <v>88</v>
      </c>
      <c r="D137">
        <v>52508500</v>
      </c>
      <c r="L137" s="78">
        <v>-48.13</v>
      </c>
    </row>
    <row r="138" spans="2:12" ht="13.5" thickBot="1" x14ac:dyDescent="0.25">
      <c r="B138" s="76">
        <v>36935</v>
      </c>
      <c r="C138">
        <v>413</v>
      </c>
      <c r="D138">
        <v>53500500</v>
      </c>
      <c r="F138" t="s">
        <v>172</v>
      </c>
      <c r="H138">
        <v>100008110</v>
      </c>
      <c r="J138">
        <v>5000002963</v>
      </c>
      <c r="K138" t="s">
        <v>119</v>
      </c>
      <c r="L138" s="77">
        <v>1686.54</v>
      </c>
    </row>
    <row r="139" spans="2:12" ht="13.5" thickBot="1" x14ac:dyDescent="0.25">
      <c r="B139" t="s">
        <v>88</v>
      </c>
      <c r="D139">
        <v>53500500</v>
      </c>
      <c r="L139" s="78">
        <v>1686.54</v>
      </c>
    </row>
    <row r="140" spans="2:12" x14ac:dyDescent="0.2">
      <c r="B140" s="76">
        <v>36924</v>
      </c>
      <c r="C140">
        <v>413</v>
      </c>
      <c r="D140">
        <v>53600000</v>
      </c>
      <c r="F140" t="s">
        <v>122</v>
      </c>
      <c r="H140">
        <v>100005548</v>
      </c>
      <c r="I140" t="s">
        <v>124</v>
      </c>
      <c r="J140">
        <v>5000060175</v>
      </c>
      <c r="K140" t="s">
        <v>125</v>
      </c>
      <c r="L140" s="77">
        <v>265.56</v>
      </c>
    </row>
    <row r="141" spans="2:12" x14ac:dyDescent="0.2">
      <c r="B141" s="76">
        <v>36924</v>
      </c>
      <c r="C141">
        <v>413</v>
      </c>
      <c r="D141">
        <v>53600000</v>
      </c>
      <c r="F141" t="s">
        <v>122</v>
      </c>
      <c r="H141">
        <v>100005561</v>
      </c>
      <c r="I141" t="s">
        <v>124</v>
      </c>
      <c r="J141">
        <v>5000060175</v>
      </c>
      <c r="K141" t="s">
        <v>125</v>
      </c>
      <c r="L141" s="77">
        <v>22</v>
      </c>
    </row>
    <row r="142" spans="2:12" x14ac:dyDescent="0.2">
      <c r="B142" s="76">
        <v>36931</v>
      </c>
      <c r="C142">
        <v>413</v>
      </c>
      <c r="D142">
        <v>53600000</v>
      </c>
      <c r="F142" t="s">
        <v>122</v>
      </c>
      <c r="H142">
        <v>100007326</v>
      </c>
      <c r="J142">
        <v>5000003183</v>
      </c>
      <c r="K142" t="s">
        <v>123</v>
      </c>
      <c r="L142" s="77">
        <v>8.31</v>
      </c>
    </row>
    <row r="143" spans="2:12" x14ac:dyDescent="0.2">
      <c r="B143" s="76">
        <v>36931</v>
      </c>
      <c r="C143">
        <v>413</v>
      </c>
      <c r="D143">
        <v>53600000</v>
      </c>
      <c r="F143" t="s">
        <v>122</v>
      </c>
      <c r="H143">
        <v>100007327</v>
      </c>
      <c r="J143">
        <v>5000003183</v>
      </c>
      <c r="K143" t="s">
        <v>123</v>
      </c>
      <c r="L143" s="77">
        <v>107.51</v>
      </c>
    </row>
    <row r="144" spans="2:12" x14ac:dyDescent="0.2">
      <c r="B144" s="76">
        <v>36932</v>
      </c>
      <c r="C144">
        <v>413</v>
      </c>
      <c r="D144">
        <v>53600000</v>
      </c>
      <c r="F144" t="s">
        <v>122</v>
      </c>
      <c r="H144">
        <v>100007755</v>
      </c>
      <c r="J144">
        <v>5000003183</v>
      </c>
      <c r="K144" t="s">
        <v>123</v>
      </c>
      <c r="L144" s="77">
        <v>7.25</v>
      </c>
    </row>
    <row r="145" spans="2:12" x14ac:dyDescent="0.2">
      <c r="B145" s="76">
        <v>36932</v>
      </c>
      <c r="C145">
        <v>413</v>
      </c>
      <c r="D145">
        <v>53600000</v>
      </c>
      <c r="F145" t="s">
        <v>122</v>
      </c>
      <c r="H145">
        <v>100007888</v>
      </c>
      <c r="J145">
        <v>5000003183</v>
      </c>
      <c r="K145" t="s">
        <v>123</v>
      </c>
      <c r="L145" s="77">
        <v>4.3</v>
      </c>
    </row>
    <row r="146" spans="2:12" x14ac:dyDescent="0.2">
      <c r="B146" s="76">
        <v>36932</v>
      </c>
      <c r="C146">
        <v>413</v>
      </c>
      <c r="D146">
        <v>53600000</v>
      </c>
      <c r="F146" t="s">
        <v>122</v>
      </c>
      <c r="H146">
        <v>100007963</v>
      </c>
      <c r="J146">
        <v>5000003183</v>
      </c>
      <c r="K146" t="s">
        <v>123</v>
      </c>
      <c r="L146" s="77">
        <v>20.23</v>
      </c>
    </row>
    <row r="147" spans="2:12" x14ac:dyDescent="0.2">
      <c r="B147" s="76">
        <v>36938</v>
      </c>
      <c r="C147">
        <v>413</v>
      </c>
      <c r="D147">
        <v>53600000</v>
      </c>
      <c r="F147" t="s">
        <v>122</v>
      </c>
      <c r="H147">
        <v>100008650</v>
      </c>
      <c r="J147">
        <v>5000003183</v>
      </c>
      <c r="K147" t="s">
        <v>123</v>
      </c>
      <c r="L147" s="77">
        <v>36.049999999999997</v>
      </c>
    </row>
    <row r="148" spans="2:12" x14ac:dyDescent="0.2">
      <c r="B148" s="76">
        <v>36942</v>
      </c>
      <c r="C148">
        <v>413</v>
      </c>
      <c r="D148">
        <v>53600000</v>
      </c>
      <c r="F148" t="s">
        <v>122</v>
      </c>
      <c r="H148">
        <v>100008842</v>
      </c>
      <c r="I148" t="s">
        <v>124</v>
      </c>
      <c r="J148">
        <v>5000060175</v>
      </c>
      <c r="K148" t="s">
        <v>125</v>
      </c>
      <c r="L148" s="77">
        <v>40.47</v>
      </c>
    </row>
    <row r="149" spans="2:12" x14ac:dyDescent="0.2">
      <c r="B149" s="76">
        <v>36930</v>
      </c>
      <c r="C149">
        <v>413</v>
      </c>
      <c r="D149">
        <v>53600000</v>
      </c>
      <c r="F149" t="s">
        <v>122</v>
      </c>
      <c r="H149">
        <v>100007023</v>
      </c>
      <c r="J149">
        <v>5000003183</v>
      </c>
      <c r="K149" t="s">
        <v>123</v>
      </c>
      <c r="L149" s="77">
        <v>14.22</v>
      </c>
    </row>
    <row r="150" spans="2:12" x14ac:dyDescent="0.2">
      <c r="B150" s="76">
        <v>36932</v>
      </c>
      <c r="C150">
        <v>413</v>
      </c>
      <c r="D150">
        <v>53600000</v>
      </c>
      <c r="F150" t="s">
        <v>122</v>
      </c>
      <c r="H150">
        <v>100007710</v>
      </c>
      <c r="J150">
        <v>5000003183</v>
      </c>
      <c r="K150" t="s">
        <v>123</v>
      </c>
      <c r="L150" s="77">
        <v>-20.57</v>
      </c>
    </row>
    <row r="151" spans="2:12" x14ac:dyDescent="0.2">
      <c r="B151" s="76">
        <v>36932</v>
      </c>
      <c r="C151">
        <v>413</v>
      </c>
      <c r="D151">
        <v>53600000</v>
      </c>
      <c r="F151" t="s">
        <v>122</v>
      </c>
      <c r="H151">
        <v>100007719</v>
      </c>
      <c r="J151">
        <v>5000003183</v>
      </c>
      <c r="K151" t="s">
        <v>123</v>
      </c>
      <c r="L151" s="77">
        <v>-33.86</v>
      </c>
    </row>
    <row r="152" spans="2:12" x14ac:dyDescent="0.2">
      <c r="B152" s="76">
        <v>36932</v>
      </c>
      <c r="C152">
        <v>413</v>
      </c>
      <c r="D152">
        <v>53600000</v>
      </c>
      <c r="F152" t="s">
        <v>122</v>
      </c>
      <c r="H152">
        <v>100007720</v>
      </c>
      <c r="J152">
        <v>5000003183</v>
      </c>
      <c r="K152" t="s">
        <v>123</v>
      </c>
      <c r="L152" s="77">
        <v>-16.89</v>
      </c>
    </row>
    <row r="153" spans="2:12" x14ac:dyDescent="0.2">
      <c r="B153" s="76">
        <v>36941</v>
      </c>
      <c r="C153">
        <v>413</v>
      </c>
      <c r="D153">
        <v>53600000</v>
      </c>
      <c r="F153" t="s">
        <v>122</v>
      </c>
      <c r="H153">
        <v>100000585</v>
      </c>
      <c r="I153" t="s">
        <v>327</v>
      </c>
      <c r="J153">
        <v>20023000</v>
      </c>
      <c r="K153" t="s">
        <v>83</v>
      </c>
      <c r="L153" s="77">
        <v>73.95</v>
      </c>
    </row>
    <row r="154" spans="2:12" x14ac:dyDescent="0.2">
      <c r="B154" s="76">
        <v>36929</v>
      </c>
      <c r="C154">
        <v>413</v>
      </c>
      <c r="D154">
        <v>53600000</v>
      </c>
      <c r="F154" t="s">
        <v>122</v>
      </c>
      <c r="H154">
        <v>100006501</v>
      </c>
      <c r="I154" t="s">
        <v>124</v>
      </c>
      <c r="J154">
        <v>5000060175</v>
      </c>
      <c r="K154" t="s">
        <v>125</v>
      </c>
      <c r="L154" s="77">
        <v>32.020000000000003</v>
      </c>
    </row>
    <row r="155" spans="2:12" x14ac:dyDescent="0.2">
      <c r="B155" s="76">
        <v>36929</v>
      </c>
      <c r="C155">
        <v>413</v>
      </c>
      <c r="D155">
        <v>53600000</v>
      </c>
      <c r="F155" t="s">
        <v>122</v>
      </c>
      <c r="H155">
        <v>100006517</v>
      </c>
      <c r="I155" t="s">
        <v>124</v>
      </c>
      <c r="J155">
        <v>5000060175</v>
      </c>
      <c r="K155" t="s">
        <v>125</v>
      </c>
      <c r="L155" s="77">
        <v>31.67</v>
      </c>
    </row>
    <row r="156" spans="2:12" x14ac:dyDescent="0.2">
      <c r="B156" s="76">
        <v>36927</v>
      </c>
      <c r="C156">
        <v>413</v>
      </c>
      <c r="D156">
        <v>53600000</v>
      </c>
      <c r="F156" t="s">
        <v>122</v>
      </c>
      <c r="H156">
        <v>100005801</v>
      </c>
      <c r="J156">
        <v>5000003183</v>
      </c>
      <c r="K156" t="s">
        <v>123</v>
      </c>
      <c r="L156" s="77">
        <v>21.4</v>
      </c>
    </row>
    <row r="157" spans="2:12" x14ac:dyDescent="0.2">
      <c r="B157" s="76">
        <v>36930</v>
      </c>
      <c r="C157">
        <v>413</v>
      </c>
      <c r="D157">
        <v>53600000</v>
      </c>
      <c r="F157" t="s">
        <v>122</v>
      </c>
      <c r="H157">
        <v>100006983</v>
      </c>
      <c r="J157">
        <v>5000003183</v>
      </c>
      <c r="K157" t="s">
        <v>123</v>
      </c>
      <c r="L157" s="77">
        <v>14.9</v>
      </c>
    </row>
    <row r="158" spans="2:12" ht="13.5" thickBot="1" x14ac:dyDescent="0.25">
      <c r="B158" s="76">
        <v>36930</v>
      </c>
      <c r="C158">
        <v>413</v>
      </c>
      <c r="D158">
        <v>53600000</v>
      </c>
      <c r="F158" t="s">
        <v>122</v>
      </c>
      <c r="H158">
        <v>100006984</v>
      </c>
      <c r="J158">
        <v>5000003183</v>
      </c>
      <c r="K158" t="s">
        <v>123</v>
      </c>
      <c r="L158" s="77">
        <v>72.989999999999995</v>
      </c>
    </row>
    <row r="159" spans="2:12" ht="13.5" thickBot="1" x14ac:dyDescent="0.25">
      <c r="B159" t="s">
        <v>88</v>
      </c>
      <c r="D159">
        <v>53600000</v>
      </c>
      <c r="L159" s="78">
        <v>701.51</v>
      </c>
    </row>
    <row r="160" spans="2:12" ht="13.5" thickBot="1" x14ac:dyDescent="0.25">
      <c r="B160" s="76">
        <v>36923</v>
      </c>
      <c r="C160">
        <v>413</v>
      </c>
      <c r="D160">
        <v>53900000</v>
      </c>
      <c r="F160" t="s">
        <v>126</v>
      </c>
      <c r="H160">
        <v>100010507</v>
      </c>
      <c r="I160" t="s">
        <v>104</v>
      </c>
      <c r="J160">
        <v>20023000</v>
      </c>
      <c r="K160" t="s">
        <v>83</v>
      </c>
      <c r="L160" s="77">
        <v>-41.19</v>
      </c>
    </row>
    <row r="161" spans="2:12" ht="13.5" thickBot="1" x14ac:dyDescent="0.25">
      <c r="B161" t="s">
        <v>88</v>
      </c>
      <c r="D161">
        <v>53900000</v>
      </c>
      <c r="L161" s="78">
        <v>-41.19</v>
      </c>
    </row>
    <row r="162" spans="2:12" x14ac:dyDescent="0.2">
      <c r="B162" s="76">
        <v>36937</v>
      </c>
      <c r="C162">
        <v>413</v>
      </c>
      <c r="D162">
        <v>59003000</v>
      </c>
      <c r="F162" t="s">
        <v>127</v>
      </c>
      <c r="H162">
        <v>100007243</v>
      </c>
      <c r="J162">
        <v>30016000</v>
      </c>
      <c r="K162" t="s">
        <v>82</v>
      </c>
      <c r="L162" s="77">
        <v>103.5</v>
      </c>
    </row>
    <row r="163" spans="2:12" x14ac:dyDescent="0.2">
      <c r="B163" s="76">
        <v>36923</v>
      </c>
      <c r="C163">
        <v>413</v>
      </c>
      <c r="D163">
        <v>59003000</v>
      </c>
      <c r="F163" t="s">
        <v>127</v>
      </c>
      <c r="H163">
        <v>100005463</v>
      </c>
      <c r="J163">
        <v>20023000</v>
      </c>
      <c r="K163" t="s">
        <v>83</v>
      </c>
      <c r="L163" s="77">
        <v>0.12</v>
      </c>
    </row>
    <row r="164" spans="2:12" x14ac:dyDescent="0.2">
      <c r="B164" s="76">
        <v>36923</v>
      </c>
      <c r="C164">
        <v>413</v>
      </c>
      <c r="D164">
        <v>59003000</v>
      </c>
      <c r="F164" t="s">
        <v>127</v>
      </c>
      <c r="H164">
        <v>100005465</v>
      </c>
      <c r="J164">
        <v>20023000</v>
      </c>
      <c r="K164" t="s">
        <v>83</v>
      </c>
      <c r="L164" s="77">
        <v>0.87</v>
      </c>
    </row>
    <row r="165" spans="2:12" x14ac:dyDescent="0.2">
      <c r="B165" s="76">
        <v>36934</v>
      </c>
      <c r="C165">
        <v>413</v>
      </c>
      <c r="D165">
        <v>59003000</v>
      </c>
      <c r="F165" t="s">
        <v>127</v>
      </c>
      <c r="H165">
        <v>100007362</v>
      </c>
      <c r="J165">
        <v>20023000</v>
      </c>
      <c r="K165" t="s">
        <v>83</v>
      </c>
      <c r="L165" s="77">
        <v>62</v>
      </c>
    </row>
    <row r="166" spans="2:12" x14ac:dyDescent="0.2">
      <c r="B166" s="76">
        <v>36934</v>
      </c>
      <c r="C166">
        <v>413</v>
      </c>
      <c r="D166">
        <v>59003000</v>
      </c>
      <c r="F166" t="s">
        <v>127</v>
      </c>
      <c r="H166">
        <v>100007362</v>
      </c>
      <c r="J166">
        <v>20023000</v>
      </c>
      <c r="K166" t="s">
        <v>83</v>
      </c>
      <c r="L166" s="77">
        <v>14.5</v>
      </c>
    </row>
    <row r="167" spans="2:12" x14ac:dyDescent="0.2">
      <c r="B167" s="76">
        <v>36927</v>
      </c>
      <c r="C167">
        <v>413</v>
      </c>
      <c r="D167">
        <v>59003000</v>
      </c>
      <c r="F167" t="s">
        <v>127</v>
      </c>
      <c r="H167">
        <v>100003832</v>
      </c>
      <c r="J167">
        <v>52000500</v>
      </c>
      <c r="K167" t="s">
        <v>30</v>
      </c>
      <c r="L167" s="77">
        <v>9809.25</v>
      </c>
    </row>
    <row r="168" spans="2:12" x14ac:dyDescent="0.2">
      <c r="B168" s="76">
        <v>36927</v>
      </c>
      <c r="C168">
        <v>413</v>
      </c>
      <c r="D168">
        <v>59003000</v>
      </c>
      <c r="F168" t="s">
        <v>127</v>
      </c>
      <c r="H168">
        <v>100003832</v>
      </c>
      <c r="J168">
        <v>52000500</v>
      </c>
      <c r="K168" t="s">
        <v>30</v>
      </c>
      <c r="L168" s="77">
        <v>34670.01</v>
      </c>
    </row>
    <row r="169" spans="2:12" x14ac:dyDescent="0.2">
      <c r="B169" s="76">
        <v>36927</v>
      </c>
      <c r="C169">
        <v>413</v>
      </c>
      <c r="D169">
        <v>59003000</v>
      </c>
      <c r="F169" t="s">
        <v>127</v>
      </c>
      <c r="H169">
        <v>100003832</v>
      </c>
      <c r="J169">
        <v>52000500</v>
      </c>
      <c r="K169" t="s">
        <v>30</v>
      </c>
      <c r="L169" s="77">
        <v>1957.5</v>
      </c>
    </row>
    <row r="170" spans="2:12" x14ac:dyDescent="0.2">
      <c r="B170" s="76">
        <v>36937</v>
      </c>
      <c r="C170">
        <v>413</v>
      </c>
      <c r="D170">
        <v>59003000</v>
      </c>
      <c r="F170" t="s">
        <v>127</v>
      </c>
      <c r="H170">
        <v>100007243</v>
      </c>
      <c r="J170">
        <v>30016000</v>
      </c>
      <c r="K170" t="s">
        <v>82</v>
      </c>
      <c r="L170" s="77">
        <v>2916.46</v>
      </c>
    </row>
    <row r="171" spans="2:12" x14ac:dyDescent="0.2">
      <c r="B171" s="76">
        <v>36950</v>
      </c>
      <c r="C171">
        <v>413</v>
      </c>
      <c r="D171">
        <v>59003000</v>
      </c>
      <c r="F171" t="s">
        <v>127</v>
      </c>
      <c r="H171">
        <v>100009100</v>
      </c>
      <c r="J171">
        <v>25142000</v>
      </c>
      <c r="K171" t="s">
        <v>86</v>
      </c>
      <c r="L171" s="77">
        <v>-680.6</v>
      </c>
    </row>
    <row r="172" spans="2:12" x14ac:dyDescent="0.2">
      <c r="B172" s="76">
        <v>36950</v>
      </c>
      <c r="C172">
        <v>413</v>
      </c>
      <c r="D172">
        <v>59003000</v>
      </c>
      <c r="F172" t="s">
        <v>127</v>
      </c>
      <c r="H172">
        <v>100009100</v>
      </c>
      <c r="J172">
        <v>25142000</v>
      </c>
      <c r="K172" t="s">
        <v>86</v>
      </c>
      <c r="L172" s="77">
        <v>-608.94000000000005</v>
      </c>
    </row>
    <row r="173" spans="2:12" x14ac:dyDescent="0.2">
      <c r="B173" s="76">
        <v>36950</v>
      </c>
      <c r="C173">
        <v>413</v>
      </c>
      <c r="D173">
        <v>59003000</v>
      </c>
      <c r="F173" t="s">
        <v>127</v>
      </c>
      <c r="H173">
        <v>100000905</v>
      </c>
      <c r="J173">
        <v>52001000</v>
      </c>
      <c r="K173" t="s">
        <v>181</v>
      </c>
      <c r="L173" s="77">
        <v>-57.06</v>
      </c>
    </row>
    <row r="174" spans="2:12" x14ac:dyDescent="0.2">
      <c r="B174" s="76">
        <v>36950</v>
      </c>
      <c r="C174">
        <v>413</v>
      </c>
      <c r="D174">
        <v>59003000</v>
      </c>
      <c r="F174" t="s">
        <v>127</v>
      </c>
      <c r="H174">
        <v>100000905</v>
      </c>
      <c r="J174">
        <v>52001000</v>
      </c>
      <c r="K174" t="s">
        <v>181</v>
      </c>
      <c r="L174" s="77">
        <v>-243.97</v>
      </c>
    </row>
    <row r="175" spans="2:12" x14ac:dyDescent="0.2">
      <c r="B175" s="76">
        <v>36937</v>
      </c>
      <c r="C175">
        <v>413</v>
      </c>
      <c r="D175">
        <v>59003000</v>
      </c>
      <c r="F175" t="s">
        <v>127</v>
      </c>
      <c r="H175">
        <v>100007243</v>
      </c>
      <c r="J175">
        <v>30016000</v>
      </c>
      <c r="K175" t="s">
        <v>82</v>
      </c>
      <c r="L175" s="77">
        <v>87.31</v>
      </c>
    </row>
    <row r="176" spans="2:12" x14ac:dyDescent="0.2">
      <c r="B176" s="76">
        <v>36923</v>
      </c>
      <c r="C176">
        <v>413</v>
      </c>
      <c r="D176">
        <v>59003000</v>
      </c>
      <c r="F176" t="s">
        <v>127</v>
      </c>
      <c r="H176">
        <v>100005428</v>
      </c>
      <c r="J176">
        <v>20023000</v>
      </c>
      <c r="K176" t="s">
        <v>83</v>
      </c>
      <c r="L176" s="77">
        <v>9.51</v>
      </c>
    </row>
    <row r="177" spans="2:12" x14ac:dyDescent="0.2">
      <c r="B177" s="76">
        <v>36923</v>
      </c>
      <c r="C177">
        <v>413</v>
      </c>
      <c r="D177">
        <v>59003000</v>
      </c>
      <c r="F177" t="s">
        <v>127</v>
      </c>
      <c r="H177">
        <v>100005427</v>
      </c>
      <c r="J177">
        <v>20023000</v>
      </c>
      <c r="K177" t="s">
        <v>83</v>
      </c>
      <c r="L177" s="77">
        <v>71.34</v>
      </c>
    </row>
    <row r="178" spans="2:12" ht="13.5" thickBot="1" x14ac:dyDescent="0.25">
      <c r="B178" s="76">
        <v>36950</v>
      </c>
      <c r="C178">
        <v>413</v>
      </c>
      <c r="D178">
        <v>59003000</v>
      </c>
      <c r="F178" t="s">
        <v>127</v>
      </c>
      <c r="H178">
        <v>100009100</v>
      </c>
      <c r="J178">
        <v>30016000</v>
      </c>
      <c r="K178" t="s">
        <v>82</v>
      </c>
      <c r="L178" s="77">
        <v>103.5</v>
      </c>
    </row>
    <row r="179" spans="2:12" ht="13.5" thickBot="1" x14ac:dyDescent="0.25">
      <c r="B179" t="s">
        <v>88</v>
      </c>
      <c r="D179">
        <v>59003000</v>
      </c>
      <c r="L179" s="78">
        <v>48215.3</v>
      </c>
    </row>
    <row r="180" spans="2:12" x14ac:dyDescent="0.2">
      <c r="B180" s="76">
        <v>36927</v>
      </c>
      <c r="C180">
        <v>413</v>
      </c>
      <c r="D180">
        <v>59003100</v>
      </c>
      <c r="F180" t="s">
        <v>128</v>
      </c>
      <c r="H180">
        <v>100003832</v>
      </c>
      <c r="J180">
        <v>52000500</v>
      </c>
      <c r="K180" t="s">
        <v>30</v>
      </c>
      <c r="L180" s="77">
        <v>137.22</v>
      </c>
    </row>
    <row r="181" spans="2:12" x14ac:dyDescent="0.2">
      <c r="B181" s="76">
        <v>36934</v>
      </c>
      <c r="C181">
        <v>413</v>
      </c>
      <c r="D181">
        <v>59003100</v>
      </c>
      <c r="F181" t="s">
        <v>128</v>
      </c>
      <c r="H181">
        <v>100007362</v>
      </c>
      <c r="J181">
        <v>20023000</v>
      </c>
      <c r="K181" t="s">
        <v>83</v>
      </c>
      <c r="L181" s="77">
        <v>8</v>
      </c>
    </row>
    <row r="182" spans="2:12" x14ac:dyDescent="0.2">
      <c r="B182" s="76">
        <v>36937</v>
      </c>
      <c r="C182">
        <v>413</v>
      </c>
      <c r="D182">
        <v>59003100</v>
      </c>
      <c r="F182" t="s">
        <v>128</v>
      </c>
      <c r="H182">
        <v>100007243</v>
      </c>
      <c r="J182">
        <v>30016000</v>
      </c>
      <c r="K182" t="s">
        <v>82</v>
      </c>
      <c r="L182" s="77">
        <v>43.67</v>
      </c>
    </row>
    <row r="183" spans="2:12" x14ac:dyDescent="0.2">
      <c r="B183" s="76">
        <v>36950</v>
      </c>
      <c r="C183">
        <v>413</v>
      </c>
      <c r="D183">
        <v>59003100</v>
      </c>
      <c r="F183" t="s">
        <v>128</v>
      </c>
      <c r="H183">
        <v>100009100</v>
      </c>
      <c r="J183">
        <v>30016000</v>
      </c>
      <c r="K183" t="s">
        <v>82</v>
      </c>
      <c r="L183" s="77">
        <v>1.34</v>
      </c>
    </row>
    <row r="184" spans="2:12" ht="13.5" thickBot="1" x14ac:dyDescent="0.25">
      <c r="B184" s="76">
        <v>36950</v>
      </c>
      <c r="C184">
        <v>413</v>
      </c>
      <c r="D184">
        <v>59003100</v>
      </c>
      <c r="F184" t="s">
        <v>128</v>
      </c>
      <c r="H184">
        <v>100000905</v>
      </c>
      <c r="J184">
        <v>52001000</v>
      </c>
      <c r="K184" t="s">
        <v>181</v>
      </c>
      <c r="L184" s="77">
        <v>-31.48</v>
      </c>
    </row>
    <row r="185" spans="2:12" ht="13.5" thickBot="1" x14ac:dyDescent="0.25">
      <c r="B185" t="s">
        <v>88</v>
      </c>
      <c r="D185">
        <v>59003100</v>
      </c>
      <c r="L185" s="78">
        <v>158.75</v>
      </c>
    </row>
    <row r="186" spans="2:12" x14ac:dyDescent="0.2">
      <c r="B186" s="76">
        <v>36927</v>
      </c>
      <c r="C186">
        <v>413</v>
      </c>
      <c r="D186">
        <v>59003200</v>
      </c>
      <c r="F186" t="s">
        <v>129</v>
      </c>
      <c r="H186">
        <v>100003832</v>
      </c>
      <c r="J186">
        <v>52000500</v>
      </c>
      <c r="K186" t="s">
        <v>30</v>
      </c>
      <c r="L186" s="77">
        <v>138.36000000000001</v>
      </c>
    </row>
    <row r="187" spans="2:12" x14ac:dyDescent="0.2">
      <c r="B187" s="76">
        <v>36934</v>
      </c>
      <c r="C187">
        <v>413</v>
      </c>
      <c r="D187">
        <v>59003200</v>
      </c>
      <c r="F187" t="s">
        <v>129</v>
      </c>
      <c r="H187">
        <v>100007362</v>
      </c>
      <c r="J187">
        <v>20023000</v>
      </c>
      <c r="K187" t="s">
        <v>83</v>
      </c>
      <c r="L187" s="77">
        <v>5</v>
      </c>
    </row>
    <row r="188" spans="2:12" x14ac:dyDescent="0.2">
      <c r="B188" s="76">
        <v>36937</v>
      </c>
      <c r="C188">
        <v>413</v>
      </c>
      <c r="D188">
        <v>59003200</v>
      </c>
      <c r="F188" t="s">
        <v>129</v>
      </c>
      <c r="H188">
        <v>100007243</v>
      </c>
      <c r="J188">
        <v>30016000</v>
      </c>
      <c r="K188" t="s">
        <v>82</v>
      </c>
      <c r="L188" s="77">
        <v>32.950000000000003</v>
      </c>
    </row>
    <row r="189" spans="2:12" x14ac:dyDescent="0.2">
      <c r="B189" s="76">
        <v>36950</v>
      </c>
      <c r="C189">
        <v>413</v>
      </c>
      <c r="D189">
        <v>59003200</v>
      </c>
      <c r="F189" t="s">
        <v>129</v>
      </c>
      <c r="H189">
        <v>100009100</v>
      </c>
      <c r="J189">
        <v>30016000</v>
      </c>
      <c r="K189" t="s">
        <v>82</v>
      </c>
      <c r="L189" s="77">
        <v>9.3800000000000008</v>
      </c>
    </row>
    <row r="190" spans="2:12" ht="13.5" thickBot="1" x14ac:dyDescent="0.25">
      <c r="B190" s="76">
        <v>36950</v>
      </c>
      <c r="C190">
        <v>413</v>
      </c>
      <c r="D190">
        <v>59003200</v>
      </c>
      <c r="F190" t="s">
        <v>129</v>
      </c>
      <c r="H190">
        <v>100000905</v>
      </c>
      <c r="J190">
        <v>52001000</v>
      </c>
      <c r="K190" t="s">
        <v>181</v>
      </c>
      <c r="L190" s="77">
        <v>-21.42</v>
      </c>
    </row>
    <row r="191" spans="2:12" ht="13.5" thickBot="1" x14ac:dyDescent="0.25">
      <c r="B191" t="s">
        <v>88</v>
      </c>
      <c r="D191">
        <v>59003200</v>
      </c>
      <c r="L191" s="78">
        <v>164.27</v>
      </c>
    </row>
    <row r="192" spans="2:12" x14ac:dyDescent="0.2">
      <c r="B192" s="76">
        <v>36927</v>
      </c>
      <c r="C192">
        <v>413</v>
      </c>
      <c r="D192">
        <v>59099900</v>
      </c>
      <c r="F192" t="s">
        <v>130</v>
      </c>
      <c r="H192">
        <v>100003832</v>
      </c>
      <c r="J192">
        <v>52000500</v>
      </c>
      <c r="K192" t="s">
        <v>30</v>
      </c>
      <c r="L192" s="77">
        <v>27.67</v>
      </c>
    </row>
    <row r="193" spans="2:12" x14ac:dyDescent="0.2">
      <c r="B193" s="76">
        <v>36934</v>
      </c>
      <c r="C193">
        <v>413</v>
      </c>
      <c r="D193">
        <v>59099900</v>
      </c>
      <c r="F193" t="s">
        <v>130</v>
      </c>
      <c r="H193">
        <v>100007362</v>
      </c>
      <c r="J193">
        <v>20023000</v>
      </c>
      <c r="K193" t="s">
        <v>83</v>
      </c>
      <c r="L193" s="77">
        <v>1</v>
      </c>
    </row>
    <row r="194" spans="2:12" x14ac:dyDescent="0.2">
      <c r="B194" s="76">
        <v>36937</v>
      </c>
      <c r="C194">
        <v>413</v>
      </c>
      <c r="D194">
        <v>59099900</v>
      </c>
      <c r="F194" t="s">
        <v>130</v>
      </c>
      <c r="H194">
        <v>100007243</v>
      </c>
      <c r="J194">
        <v>30016000</v>
      </c>
      <c r="K194" t="s">
        <v>82</v>
      </c>
      <c r="L194" s="77">
        <v>6.58</v>
      </c>
    </row>
    <row r="195" spans="2:12" x14ac:dyDescent="0.2">
      <c r="B195" s="76">
        <v>36950</v>
      </c>
      <c r="C195">
        <v>413</v>
      </c>
      <c r="D195">
        <v>59099900</v>
      </c>
      <c r="F195" t="s">
        <v>130</v>
      </c>
      <c r="H195">
        <v>100009100</v>
      </c>
      <c r="J195">
        <v>30016000</v>
      </c>
      <c r="K195" t="s">
        <v>82</v>
      </c>
      <c r="L195" s="77">
        <v>1.88</v>
      </c>
    </row>
    <row r="196" spans="2:12" ht="13.5" thickBot="1" x14ac:dyDescent="0.25">
      <c r="B196" s="76">
        <v>36950</v>
      </c>
      <c r="C196">
        <v>413</v>
      </c>
      <c r="D196">
        <v>59099900</v>
      </c>
      <c r="F196" t="s">
        <v>130</v>
      </c>
      <c r="H196">
        <v>100000905</v>
      </c>
      <c r="J196">
        <v>52001000</v>
      </c>
      <c r="K196" t="s">
        <v>181</v>
      </c>
      <c r="L196" s="77">
        <v>-4.28</v>
      </c>
    </row>
    <row r="197" spans="2:12" ht="13.5" thickBot="1" x14ac:dyDescent="0.25">
      <c r="B197" t="s">
        <v>88</v>
      </c>
      <c r="D197">
        <v>59099900</v>
      </c>
      <c r="L197" s="78">
        <v>32.85</v>
      </c>
    </row>
    <row r="198" spans="2:12" ht="13.5" thickBot="1" x14ac:dyDescent="0.25">
      <c r="B198" s="76">
        <v>36950</v>
      </c>
      <c r="C198">
        <v>413</v>
      </c>
      <c r="D198">
        <v>80020178</v>
      </c>
      <c r="F198" t="s">
        <v>328</v>
      </c>
      <c r="I198" t="s">
        <v>329</v>
      </c>
      <c r="L198" s="77">
        <v>-50.35</v>
      </c>
    </row>
    <row r="199" spans="2:12" ht="13.5" thickBot="1" x14ac:dyDescent="0.25">
      <c r="B199" t="s">
        <v>88</v>
      </c>
      <c r="D199">
        <v>80020178</v>
      </c>
      <c r="L199" s="78">
        <v>-50.35</v>
      </c>
    </row>
    <row r="200" spans="2:12" ht="13.5" thickBot="1" x14ac:dyDescent="0.25">
      <c r="B200" s="76">
        <v>36950</v>
      </c>
      <c r="C200">
        <v>413</v>
      </c>
      <c r="D200">
        <v>80020180</v>
      </c>
      <c r="F200" t="s">
        <v>330</v>
      </c>
      <c r="I200" t="s">
        <v>331</v>
      </c>
      <c r="L200" s="77">
        <v>1885.72</v>
      </c>
    </row>
    <row r="201" spans="2:12" ht="13.5" thickBot="1" x14ac:dyDescent="0.25">
      <c r="B201" t="s">
        <v>88</v>
      </c>
      <c r="D201">
        <v>80020180</v>
      </c>
      <c r="L201" s="78">
        <v>1885.72</v>
      </c>
    </row>
    <row r="202" spans="2:12" ht="13.5" thickBot="1" x14ac:dyDescent="0.25">
      <c r="B202" s="76">
        <v>36950</v>
      </c>
      <c r="C202">
        <v>413</v>
      </c>
      <c r="D202">
        <v>80020182</v>
      </c>
      <c r="F202" t="s">
        <v>332</v>
      </c>
      <c r="I202" t="s">
        <v>333</v>
      </c>
      <c r="L202" s="77">
        <v>472.71</v>
      </c>
    </row>
    <row r="203" spans="2:12" ht="13.5" thickBot="1" x14ac:dyDescent="0.25">
      <c r="B203" t="s">
        <v>88</v>
      </c>
      <c r="D203">
        <v>80020182</v>
      </c>
      <c r="L203" s="78">
        <v>472.71</v>
      </c>
    </row>
    <row r="204" spans="2:12" ht="13.5" thickBot="1" x14ac:dyDescent="0.25">
      <c r="B204" s="76">
        <v>36950</v>
      </c>
      <c r="C204">
        <v>413</v>
      </c>
      <c r="D204">
        <v>80020183</v>
      </c>
      <c r="F204" t="s">
        <v>334</v>
      </c>
      <c r="I204" t="s">
        <v>335</v>
      </c>
      <c r="L204" s="77">
        <v>16.829999999999998</v>
      </c>
    </row>
    <row r="205" spans="2:12" ht="13.5" thickBot="1" x14ac:dyDescent="0.25">
      <c r="B205" t="s">
        <v>88</v>
      </c>
      <c r="D205">
        <v>80020183</v>
      </c>
      <c r="L205" s="78">
        <v>16.829999999999998</v>
      </c>
    </row>
    <row r="206" spans="2:12" ht="13.5" thickBot="1" x14ac:dyDescent="0.25">
      <c r="B206" s="76">
        <v>36950</v>
      </c>
      <c r="C206">
        <v>413</v>
      </c>
      <c r="D206">
        <v>80020185</v>
      </c>
      <c r="F206" t="s">
        <v>336</v>
      </c>
      <c r="I206" t="s">
        <v>337</v>
      </c>
      <c r="L206" s="77">
        <v>897.4</v>
      </c>
    </row>
    <row r="207" spans="2:12" ht="13.5" thickBot="1" x14ac:dyDescent="0.25">
      <c r="B207" t="s">
        <v>88</v>
      </c>
      <c r="D207">
        <v>80020185</v>
      </c>
      <c r="L207" s="78">
        <v>897.4</v>
      </c>
    </row>
    <row r="208" spans="2:12" ht="13.5" thickBot="1" x14ac:dyDescent="0.25">
      <c r="B208" s="76">
        <v>36950</v>
      </c>
      <c r="C208">
        <v>413</v>
      </c>
      <c r="D208">
        <v>80020366</v>
      </c>
      <c r="F208" t="s">
        <v>131</v>
      </c>
      <c r="I208" t="s">
        <v>338</v>
      </c>
      <c r="L208" s="77">
        <v>-64130.38</v>
      </c>
    </row>
    <row r="209" spans="2:12" ht="13.5" thickBot="1" x14ac:dyDescent="0.25">
      <c r="B209" t="s">
        <v>88</v>
      </c>
      <c r="D209">
        <v>80020366</v>
      </c>
      <c r="L209" s="78">
        <v>-64130.38</v>
      </c>
    </row>
    <row r="210" spans="2:12" x14ac:dyDescent="0.2">
      <c r="B210" s="76">
        <v>36950</v>
      </c>
      <c r="C210">
        <v>413</v>
      </c>
      <c r="D210">
        <v>80020401</v>
      </c>
      <c r="F210" t="s">
        <v>135</v>
      </c>
      <c r="I210" t="s">
        <v>339</v>
      </c>
      <c r="L210" s="77">
        <v>-167024.81</v>
      </c>
    </row>
    <row r="211" spans="2:12" x14ac:dyDescent="0.2">
      <c r="B211" s="76">
        <v>36950</v>
      </c>
      <c r="C211">
        <v>413</v>
      </c>
      <c r="D211">
        <v>80020401</v>
      </c>
      <c r="F211" t="s">
        <v>135</v>
      </c>
      <c r="I211" t="s">
        <v>339</v>
      </c>
      <c r="L211" s="77">
        <v>-39633</v>
      </c>
    </row>
    <row r="212" spans="2:12" x14ac:dyDescent="0.2">
      <c r="B212" s="76">
        <v>36950</v>
      </c>
      <c r="C212">
        <v>413</v>
      </c>
      <c r="D212">
        <v>80020401</v>
      </c>
      <c r="F212" t="s">
        <v>135</v>
      </c>
      <c r="I212" t="s">
        <v>339</v>
      </c>
      <c r="L212" s="77">
        <v>-2830.93</v>
      </c>
    </row>
    <row r="213" spans="2:12" ht="13.5" thickBot="1" x14ac:dyDescent="0.25">
      <c r="B213" s="76">
        <v>36950</v>
      </c>
      <c r="C213">
        <v>413</v>
      </c>
      <c r="D213">
        <v>80020401</v>
      </c>
      <c r="F213" t="s">
        <v>135</v>
      </c>
      <c r="I213" t="s">
        <v>339</v>
      </c>
      <c r="L213" s="77">
        <v>-15570.11</v>
      </c>
    </row>
    <row r="214" spans="2:12" ht="13.5" thickBot="1" x14ac:dyDescent="0.25">
      <c r="B214" t="s">
        <v>88</v>
      </c>
      <c r="D214">
        <v>80020401</v>
      </c>
      <c r="L214" s="78">
        <v>-225058.85</v>
      </c>
    </row>
    <row r="215" spans="2:12" x14ac:dyDescent="0.2">
      <c r="B215" s="76">
        <v>36950</v>
      </c>
      <c r="C215">
        <v>413</v>
      </c>
      <c r="D215">
        <v>80020411</v>
      </c>
      <c r="F215" t="s">
        <v>340</v>
      </c>
      <c r="I215" t="s">
        <v>341</v>
      </c>
      <c r="L215" s="77">
        <v>6391.85</v>
      </c>
    </row>
    <row r="216" spans="2:12" ht="13.5" thickBot="1" x14ac:dyDescent="0.25">
      <c r="B216" s="76">
        <v>36950</v>
      </c>
      <c r="C216">
        <v>413</v>
      </c>
      <c r="D216">
        <v>80020411</v>
      </c>
      <c r="F216" t="s">
        <v>340</v>
      </c>
      <c r="I216" t="s">
        <v>342</v>
      </c>
      <c r="L216" s="77">
        <v>4904.6400000000003</v>
      </c>
    </row>
    <row r="217" spans="2:12" ht="13.5" thickBot="1" x14ac:dyDescent="0.25">
      <c r="B217" t="s">
        <v>88</v>
      </c>
      <c r="D217">
        <v>80020411</v>
      </c>
      <c r="L217" s="78">
        <v>11296.49</v>
      </c>
    </row>
    <row r="218" spans="2:12" x14ac:dyDescent="0.2">
      <c r="B218" s="76">
        <v>36950</v>
      </c>
      <c r="C218">
        <v>413</v>
      </c>
      <c r="D218">
        <v>81000023</v>
      </c>
      <c r="F218" t="s">
        <v>138</v>
      </c>
      <c r="H218">
        <v>253892</v>
      </c>
      <c r="L218" s="77">
        <v>42278.28</v>
      </c>
    </row>
    <row r="219" spans="2:12" x14ac:dyDescent="0.2">
      <c r="B219" s="76">
        <v>36950</v>
      </c>
      <c r="C219">
        <v>413</v>
      </c>
      <c r="D219">
        <v>81000023</v>
      </c>
      <c r="F219" t="s">
        <v>138</v>
      </c>
      <c r="H219">
        <v>253891</v>
      </c>
      <c r="L219" s="77">
        <v>29062.13</v>
      </c>
    </row>
    <row r="220" spans="2:12" x14ac:dyDescent="0.2">
      <c r="B220" s="76">
        <v>36950</v>
      </c>
      <c r="C220">
        <v>413</v>
      </c>
      <c r="D220">
        <v>81000023</v>
      </c>
      <c r="F220" t="s">
        <v>138</v>
      </c>
      <c r="H220">
        <v>253890</v>
      </c>
      <c r="L220" s="77">
        <v>13127</v>
      </c>
    </row>
    <row r="221" spans="2:12" ht="13.5" thickBot="1" x14ac:dyDescent="0.25">
      <c r="B221" s="76">
        <v>36950</v>
      </c>
      <c r="C221">
        <v>413</v>
      </c>
      <c r="D221">
        <v>81000023</v>
      </c>
      <c r="F221" t="s">
        <v>138</v>
      </c>
      <c r="H221">
        <v>253889</v>
      </c>
      <c r="L221" s="77">
        <v>79668.62</v>
      </c>
    </row>
    <row r="222" spans="2:12" ht="13.5" thickBot="1" x14ac:dyDescent="0.25">
      <c r="B222" t="s">
        <v>88</v>
      </c>
      <c r="D222">
        <v>81000023</v>
      </c>
      <c r="L222" s="78">
        <v>164136.03</v>
      </c>
    </row>
    <row r="223" spans="2:12" x14ac:dyDescent="0.2">
      <c r="B223" s="76">
        <v>36941</v>
      </c>
      <c r="C223">
        <v>413</v>
      </c>
      <c r="D223">
        <v>82100018</v>
      </c>
      <c r="F223" t="s">
        <v>216</v>
      </c>
      <c r="H223">
        <v>2464741</v>
      </c>
      <c r="L223" s="77">
        <v>-520</v>
      </c>
    </row>
    <row r="224" spans="2:12" x14ac:dyDescent="0.2">
      <c r="B224" s="76">
        <v>36941</v>
      </c>
      <c r="C224">
        <v>413</v>
      </c>
      <c r="D224">
        <v>82100018</v>
      </c>
      <c r="F224" t="s">
        <v>216</v>
      </c>
      <c r="H224">
        <v>2464743</v>
      </c>
      <c r="L224" s="77">
        <v>-520</v>
      </c>
    </row>
    <row r="225" spans="2:12" x14ac:dyDescent="0.2">
      <c r="B225" s="76">
        <v>36941</v>
      </c>
      <c r="C225">
        <v>413</v>
      </c>
      <c r="D225">
        <v>82100018</v>
      </c>
      <c r="F225" t="s">
        <v>216</v>
      </c>
      <c r="H225">
        <v>2464745</v>
      </c>
      <c r="L225" s="77">
        <v>-520</v>
      </c>
    </row>
    <row r="226" spans="2:12" x14ac:dyDescent="0.2">
      <c r="B226" s="76">
        <v>36941</v>
      </c>
      <c r="C226">
        <v>413</v>
      </c>
      <c r="D226">
        <v>82100018</v>
      </c>
      <c r="F226" t="s">
        <v>216</v>
      </c>
      <c r="H226">
        <v>2464747</v>
      </c>
      <c r="L226" s="77">
        <v>-520</v>
      </c>
    </row>
    <row r="227" spans="2:12" x14ac:dyDescent="0.2">
      <c r="B227" s="76">
        <v>36941</v>
      </c>
      <c r="C227">
        <v>413</v>
      </c>
      <c r="D227">
        <v>82100018</v>
      </c>
      <c r="F227" t="s">
        <v>216</v>
      </c>
      <c r="H227">
        <v>2464739</v>
      </c>
      <c r="L227" s="77">
        <v>-520</v>
      </c>
    </row>
    <row r="228" spans="2:12" x14ac:dyDescent="0.2">
      <c r="B228" s="76">
        <v>36941</v>
      </c>
      <c r="C228">
        <v>413</v>
      </c>
      <c r="D228">
        <v>82100018</v>
      </c>
      <c r="F228" t="s">
        <v>216</v>
      </c>
      <c r="H228">
        <v>2464697</v>
      </c>
      <c r="L228" s="77">
        <v>-520</v>
      </c>
    </row>
    <row r="229" spans="2:12" x14ac:dyDescent="0.2">
      <c r="B229" s="76">
        <v>36941</v>
      </c>
      <c r="C229">
        <v>413</v>
      </c>
      <c r="D229">
        <v>82100018</v>
      </c>
      <c r="F229" t="s">
        <v>216</v>
      </c>
      <c r="H229">
        <v>2464695</v>
      </c>
      <c r="L229" s="77">
        <v>-520</v>
      </c>
    </row>
    <row r="230" spans="2:12" x14ac:dyDescent="0.2">
      <c r="B230" s="76">
        <v>36941</v>
      </c>
      <c r="C230">
        <v>413</v>
      </c>
      <c r="D230">
        <v>82100018</v>
      </c>
      <c r="F230" t="s">
        <v>216</v>
      </c>
      <c r="H230">
        <v>2464693</v>
      </c>
      <c r="L230" s="77">
        <v>-520</v>
      </c>
    </row>
    <row r="231" spans="2:12" ht="13.5" thickBot="1" x14ac:dyDescent="0.25">
      <c r="B231" s="76">
        <v>36941</v>
      </c>
      <c r="C231">
        <v>413</v>
      </c>
      <c r="D231">
        <v>82100018</v>
      </c>
      <c r="F231" t="s">
        <v>216</v>
      </c>
      <c r="H231">
        <v>2464691</v>
      </c>
      <c r="L231" s="77">
        <v>-520</v>
      </c>
    </row>
    <row r="232" spans="2:12" ht="13.5" thickBot="1" x14ac:dyDescent="0.25">
      <c r="B232" t="s">
        <v>88</v>
      </c>
      <c r="D232">
        <v>82100018</v>
      </c>
      <c r="L232" s="78">
        <v>-4680</v>
      </c>
    </row>
    <row r="233" spans="2:12" x14ac:dyDescent="0.2">
      <c r="B233" s="76">
        <v>36950</v>
      </c>
      <c r="C233">
        <v>413</v>
      </c>
      <c r="D233">
        <v>82100107</v>
      </c>
      <c r="F233" t="s">
        <v>343</v>
      </c>
      <c r="H233">
        <v>2553476</v>
      </c>
      <c r="L233" s="77">
        <v>-208</v>
      </c>
    </row>
    <row r="234" spans="2:12" x14ac:dyDescent="0.2">
      <c r="B234" s="76">
        <v>36950</v>
      </c>
      <c r="C234">
        <v>413</v>
      </c>
      <c r="D234">
        <v>82100107</v>
      </c>
      <c r="F234" t="s">
        <v>343</v>
      </c>
      <c r="H234">
        <v>2553418</v>
      </c>
      <c r="L234" s="77">
        <v>-208</v>
      </c>
    </row>
    <row r="235" spans="2:12" x14ac:dyDescent="0.2">
      <c r="B235" s="76">
        <v>36950</v>
      </c>
      <c r="C235">
        <v>413</v>
      </c>
      <c r="D235">
        <v>82100107</v>
      </c>
      <c r="F235" t="s">
        <v>343</v>
      </c>
      <c r="H235">
        <v>2553469</v>
      </c>
      <c r="L235" s="77">
        <v>-208</v>
      </c>
    </row>
    <row r="236" spans="2:12" x14ac:dyDescent="0.2">
      <c r="B236" s="76">
        <v>36950</v>
      </c>
      <c r="C236">
        <v>413</v>
      </c>
      <c r="D236">
        <v>82100107</v>
      </c>
      <c r="F236" t="s">
        <v>343</v>
      </c>
      <c r="H236">
        <v>2553470</v>
      </c>
      <c r="L236" s="77">
        <v>-208</v>
      </c>
    </row>
    <row r="237" spans="2:12" x14ac:dyDescent="0.2">
      <c r="B237" s="76">
        <v>36950</v>
      </c>
      <c r="C237">
        <v>413</v>
      </c>
      <c r="D237">
        <v>82100107</v>
      </c>
      <c r="F237" t="s">
        <v>343</v>
      </c>
      <c r="H237">
        <v>2553471</v>
      </c>
      <c r="L237" s="77">
        <v>-208</v>
      </c>
    </row>
    <row r="238" spans="2:12" x14ac:dyDescent="0.2">
      <c r="B238" s="76">
        <v>36950</v>
      </c>
      <c r="C238">
        <v>413</v>
      </c>
      <c r="D238">
        <v>82100107</v>
      </c>
      <c r="F238" t="s">
        <v>343</v>
      </c>
      <c r="H238">
        <v>2553472</v>
      </c>
      <c r="L238" s="77">
        <v>-208</v>
      </c>
    </row>
    <row r="239" spans="2:12" x14ac:dyDescent="0.2">
      <c r="B239" s="76">
        <v>36950</v>
      </c>
      <c r="C239">
        <v>413</v>
      </c>
      <c r="D239">
        <v>82100107</v>
      </c>
      <c r="F239" t="s">
        <v>343</v>
      </c>
      <c r="H239">
        <v>2553473</v>
      </c>
      <c r="L239" s="77">
        <v>-208</v>
      </c>
    </row>
    <row r="240" spans="2:12" x14ac:dyDescent="0.2">
      <c r="B240" s="76">
        <v>36950</v>
      </c>
      <c r="C240">
        <v>413</v>
      </c>
      <c r="D240">
        <v>82100107</v>
      </c>
      <c r="F240" t="s">
        <v>343</v>
      </c>
      <c r="H240">
        <v>2553474</v>
      </c>
      <c r="L240" s="77">
        <v>-208</v>
      </c>
    </row>
    <row r="241" spans="2:12" x14ac:dyDescent="0.2">
      <c r="B241" s="76">
        <v>36950</v>
      </c>
      <c r="C241">
        <v>413</v>
      </c>
      <c r="D241">
        <v>82100107</v>
      </c>
      <c r="F241" t="s">
        <v>343</v>
      </c>
      <c r="H241">
        <v>2553475</v>
      </c>
      <c r="L241" s="77">
        <v>-208</v>
      </c>
    </row>
    <row r="242" spans="2:12" x14ac:dyDescent="0.2">
      <c r="B242" s="76">
        <v>36950</v>
      </c>
      <c r="C242">
        <v>413</v>
      </c>
      <c r="D242">
        <v>82100107</v>
      </c>
      <c r="F242" t="s">
        <v>343</v>
      </c>
      <c r="H242">
        <v>2553475</v>
      </c>
      <c r="L242" s="77">
        <v>208</v>
      </c>
    </row>
    <row r="243" spans="2:12" x14ac:dyDescent="0.2">
      <c r="B243" s="76">
        <v>36950</v>
      </c>
      <c r="C243">
        <v>413</v>
      </c>
      <c r="D243">
        <v>82100107</v>
      </c>
      <c r="F243" t="s">
        <v>343</v>
      </c>
      <c r="H243">
        <v>2553474</v>
      </c>
      <c r="L243" s="77">
        <v>208</v>
      </c>
    </row>
    <row r="244" spans="2:12" x14ac:dyDescent="0.2">
      <c r="B244" s="76">
        <v>36950</v>
      </c>
      <c r="C244">
        <v>413</v>
      </c>
      <c r="D244">
        <v>82100107</v>
      </c>
      <c r="F244" t="s">
        <v>343</v>
      </c>
      <c r="H244">
        <v>2553473</v>
      </c>
      <c r="L244" s="77">
        <v>208</v>
      </c>
    </row>
    <row r="245" spans="2:12" x14ac:dyDescent="0.2">
      <c r="B245" s="76">
        <v>36950</v>
      </c>
      <c r="C245">
        <v>413</v>
      </c>
      <c r="D245">
        <v>82100107</v>
      </c>
      <c r="F245" t="s">
        <v>343</v>
      </c>
      <c r="H245">
        <v>2553472</v>
      </c>
      <c r="L245" s="77">
        <v>208</v>
      </c>
    </row>
    <row r="246" spans="2:12" x14ac:dyDescent="0.2">
      <c r="B246" s="76">
        <v>36950</v>
      </c>
      <c r="C246">
        <v>413</v>
      </c>
      <c r="D246">
        <v>82100107</v>
      </c>
      <c r="F246" t="s">
        <v>343</v>
      </c>
      <c r="H246">
        <v>2553471</v>
      </c>
      <c r="L246" s="77">
        <v>208</v>
      </c>
    </row>
    <row r="247" spans="2:12" x14ac:dyDescent="0.2">
      <c r="B247" s="76">
        <v>36950</v>
      </c>
      <c r="C247">
        <v>413</v>
      </c>
      <c r="D247">
        <v>82100107</v>
      </c>
      <c r="F247" t="s">
        <v>343</v>
      </c>
      <c r="H247">
        <v>2553476</v>
      </c>
      <c r="L247" s="77">
        <v>208</v>
      </c>
    </row>
    <row r="248" spans="2:12" x14ac:dyDescent="0.2">
      <c r="B248" s="76">
        <v>36950</v>
      </c>
      <c r="C248">
        <v>413</v>
      </c>
      <c r="D248">
        <v>82100107</v>
      </c>
      <c r="F248" t="s">
        <v>343</v>
      </c>
      <c r="H248">
        <v>2553418</v>
      </c>
      <c r="L248" s="77">
        <v>208</v>
      </c>
    </row>
    <row r="249" spans="2:12" x14ac:dyDescent="0.2">
      <c r="B249" s="76">
        <v>36950</v>
      </c>
      <c r="C249">
        <v>413</v>
      </c>
      <c r="D249">
        <v>82100107</v>
      </c>
      <c r="F249" t="s">
        <v>343</v>
      </c>
      <c r="H249">
        <v>2553469</v>
      </c>
      <c r="L249" s="77">
        <v>208</v>
      </c>
    </row>
    <row r="250" spans="2:12" x14ac:dyDescent="0.2">
      <c r="B250" s="76">
        <v>36950</v>
      </c>
      <c r="C250">
        <v>413</v>
      </c>
      <c r="D250">
        <v>82100107</v>
      </c>
      <c r="F250" t="s">
        <v>343</v>
      </c>
      <c r="H250">
        <v>2553470</v>
      </c>
      <c r="L250" s="77">
        <v>208</v>
      </c>
    </row>
    <row r="251" spans="2:12" x14ac:dyDescent="0.2">
      <c r="B251" t="s">
        <v>88</v>
      </c>
      <c r="D251">
        <v>82100107</v>
      </c>
      <c r="L251" s="77">
        <v>0</v>
      </c>
    </row>
    <row r="252" spans="2:12" x14ac:dyDescent="0.2">
      <c r="B252" s="76">
        <v>36937</v>
      </c>
      <c r="C252">
        <v>413</v>
      </c>
      <c r="D252">
        <v>82100109</v>
      </c>
      <c r="F252" t="s">
        <v>237</v>
      </c>
      <c r="H252">
        <v>2427414</v>
      </c>
      <c r="L252" s="77">
        <v>-180</v>
      </c>
    </row>
    <row r="253" spans="2:12" x14ac:dyDescent="0.2">
      <c r="B253" s="76">
        <v>36950</v>
      </c>
      <c r="C253">
        <v>413</v>
      </c>
      <c r="D253">
        <v>82100109</v>
      </c>
      <c r="F253" t="s">
        <v>237</v>
      </c>
      <c r="H253">
        <v>2553777</v>
      </c>
      <c r="L253" s="77">
        <v>-200</v>
      </c>
    </row>
    <row r="254" spans="2:12" x14ac:dyDescent="0.2">
      <c r="B254" s="76">
        <v>36941</v>
      </c>
      <c r="C254">
        <v>413</v>
      </c>
      <c r="D254">
        <v>82100109</v>
      </c>
      <c r="F254" t="s">
        <v>237</v>
      </c>
      <c r="H254">
        <v>2427413</v>
      </c>
      <c r="L254" s="77">
        <v>-180</v>
      </c>
    </row>
    <row r="255" spans="2:12" x14ac:dyDescent="0.2">
      <c r="B255" s="76">
        <v>36941</v>
      </c>
      <c r="C255">
        <v>413</v>
      </c>
      <c r="D255">
        <v>82100109</v>
      </c>
      <c r="F255" t="s">
        <v>237</v>
      </c>
      <c r="H255">
        <v>2427412</v>
      </c>
      <c r="L255" s="77">
        <v>-200</v>
      </c>
    </row>
    <row r="256" spans="2:12" x14ac:dyDescent="0.2">
      <c r="B256" s="76">
        <v>36941</v>
      </c>
      <c r="C256">
        <v>413</v>
      </c>
      <c r="D256">
        <v>82100109</v>
      </c>
      <c r="F256" t="s">
        <v>237</v>
      </c>
      <c r="H256">
        <v>2427411</v>
      </c>
      <c r="L256" s="77">
        <v>-200</v>
      </c>
    </row>
    <row r="257" spans="2:12" x14ac:dyDescent="0.2">
      <c r="B257" s="76">
        <v>36941</v>
      </c>
      <c r="C257">
        <v>413</v>
      </c>
      <c r="D257">
        <v>82100109</v>
      </c>
      <c r="F257" t="s">
        <v>237</v>
      </c>
      <c r="H257">
        <v>2427344</v>
      </c>
      <c r="L257" s="77">
        <v>-160</v>
      </c>
    </row>
    <row r="258" spans="2:12" x14ac:dyDescent="0.2">
      <c r="B258" s="76">
        <v>36950</v>
      </c>
      <c r="C258">
        <v>413</v>
      </c>
      <c r="D258">
        <v>82100109</v>
      </c>
      <c r="F258" t="s">
        <v>237</v>
      </c>
      <c r="H258">
        <v>2553770</v>
      </c>
      <c r="L258" s="77">
        <v>-160</v>
      </c>
    </row>
    <row r="259" spans="2:12" x14ac:dyDescent="0.2">
      <c r="B259" s="76">
        <v>36950</v>
      </c>
      <c r="C259">
        <v>413</v>
      </c>
      <c r="D259">
        <v>82100109</v>
      </c>
      <c r="F259" t="s">
        <v>237</v>
      </c>
      <c r="H259">
        <v>2553771</v>
      </c>
      <c r="L259" s="77">
        <v>-180</v>
      </c>
    </row>
    <row r="260" spans="2:12" x14ac:dyDescent="0.2">
      <c r="B260" s="76">
        <v>36950</v>
      </c>
      <c r="C260">
        <v>413</v>
      </c>
      <c r="D260">
        <v>82100109</v>
      </c>
      <c r="F260" t="s">
        <v>237</v>
      </c>
      <c r="H260">
        <v>2553772</v>
      </c>
      <c r="L260" s="77">
        <v>-180</v>
      </c>
    </row>
    <row r="261" spans="2:12" x14ac:dyDescent="0.2">
      <c r="B261" s="76">
        <v>36950</v>
      </c>
      <c r="C261">
        <v>413</v>
      </c>
      <c r="D261">
        <v>82100109</v>
      </c>
      <c r="F261" t="s">
        <v>237</v>
      </c>
      <c r="H261">
        <v>2553773</v>
      </c>
      <c r="L261" s="77">
        <v>-180</v>
      </c>
    </row>
    <row r="262" spans="2:12" x14ac:dyDescent="0.2">
      <c r="B262" s="76">
        <v>36950</v>
      </c>
      <c r="C262">
        <v>413</v>
      </c>
      <c r="D262">
        <v>82100109</v>
      </c>
      <c r="F262" t="s">
        <v>237</v>
      </c>
      <c r="H262">
        <v>2553774</v>
      </c>
      <c r="L262" s="77">
        <v>-180</v>
      </c>
    </row>
    <row r="263" spans="2:12" x14ac:dyDescent="0.2">
      <c r="B263" s="76">
        <v>36950</v>
      </c>
      <c r="C263">
        <v>413</v>
      </c>
      <c r="D263">
        <v>82100109</v>
      </c>
      <c r="F263" t="s">
        <v>237</v>
      </c>
      <c r="H263">
        <v>2553775</v>
      </c>
      <c r="L263" s="77">
        <v>-180</v>
      </c>
    </row>
    <row r="264" spans="2:12" x14ac:dyDescent="0.2">
      <c r="B264" s="76">
        <v>36950</v>
      </c>
      <c r="C264">
        <v>413</v>
      </c>
      <c r="D264">
        <v>82100109</v>
      </c>
      <c r="F264" t="s">
        <v>237</v>
      </c>
      <c r="H264">
        <v>2553776</v>
      </c>
      <c r="L264" s="77">
        <v>-180</v>
      </c>
    </row>
    <row r="265" spans="2:12" x14ac:dyDescent="0.2">
      <c r="B265" s="76">
        <v>36941</v>
      </c>
      <c r="C265">
        <v>413</v>
      </c>
      <c r="D265">
        <v>82100109</v>
      </c>
      <c r="F265" t="s">
        <v>237</v>
      </c>
      <c r="H265">
        <v>2427345</v>
      </c>
      <c r="L265" s="77">
        <v>-220</v>
      </c>
    </row>
    <row r="266" spans="2:12" x14ac:dyDescent="0.2">
      <c r="B266" s="76">
        <v>36941</v>
      </c>
      <c r="C266">
        <v>413</v>
      </c>
      <c r="D266">
        <v>82100109</v>
      </c>
      <c r="F266" t="s">
        <v>237</v>
      </c>
      <c r="H266">
        <v>2427346</v>
      </c>
      <c r="L266" s="77">
        <v>-160</v>
      </c>
    </row>
    <row r="267" spans="2:12" x14ac:dyDescent="0.2">
      <c r="B267" s="76">
        <v>36941</v>
      </c>
      <c r="C267">
        <v>413</v>
      </c>
      <c r="D267">
        <v>82100109</v>
      </c>
      <c r="F267" t="s">
        <v>237</v>
      </c>
      <c r="H267">
        <v>2427347</v>
      </c>
      <c r="L267" s="77">
        <v>-180</v>
      </c>
    </row>
    <row r="268" spans="2:12" x14ac:dyDescent="0.2">
      <c r="B268" s="76">
        <v>36941</v>
      </c>
      <c r="C268">
        <v>413</v>
      </c>
      <c r="D268">
        <v>82100109</v>
      </c>
      <c r="F268" t="s">
        <v>237</v>
      </c>
      <c r="H268">
        <v>2427348</v>
      </c>
      <c r="L268" s="77">
        <v>-160</v>
      </c>
    </row>
    <row r="269" spans="2:12" x14ac:dyDescent="0.2">
      <c r="B269" s="76">
        <v>36941</v>
      </c>
      <c r="C269">
        <v>413</v>
      </c>
      <c r="D269">
        <v>82100109</v>
      </c>
      <c r="F269" t="s">
        <v>237</v>
      </c>
      <c r="H269">
        <v>2427409</v>
      </c>
      <c r="L269" s="77">
        <v>-160</v>
      </c>
    </row>
    <row r="270" spans="2:12" x14ac:dyDescent="0.2">
      <c r="B270" s="76">
        <v>36941</v>
      </c>
      <c r="C270">
        <v>413</v>
      </c>
      <c r="D270">
        <v>82100109</v>
      </c>
      <c r="F270" t="s">
        <v>237</v>
      </c>
      <c r="H270">
        <v>2427410</v>
      </c>
      <c r="L270" s="77">
        <v>-160</v>
      </c>
    </row>
    <row r="271" spans="2:12" x14ac:dyDescent="0.2">
      <c r="B271" s="76">
        <v>36950</v>
      </c>
      <c r="C271">
        <v>413</v>
      </c>
      <c r="D271">
        <v>82100109</v>
      </c>
      <c r="F271" t="s">
        <v>237</v>
      </c>
      <c r="H271">
        <v>2553769</v>
      </c>
      <c r="L271" s="77">
        <v>-160</v>
      </c>
    </row>
    <row r="272" spans="2:12" x14ac:dyDescent="0.2">
      <c r="B272" s="76">
        <v>36950</v>
      </c>
      <c r="C272">
        <v>413</v>
      </c>
      <c r="D272">
        <v>82100109</v>
      </c>
      <c r="F272" t="s">
        <v>237</v>
      </c>
      <c r="H272">
        <v>2553769</v>
      </c>
      <c r="L272" s="77">
        <v>160</v>
      </c>
    </row>
    <row r="273" spans="2:12" x14ac:dyDescent="0.2">
      <c r="B273" s="76">
        <v>36941</v>
      </c>
      <c r="C273">
        <v>413</v>
      </c>
      <c r="D273">
        <v>82100109</v>
      </c>
      <c r="F273" t="s">
        <v>237</v>
      </c>
      <c r="H273">
        <v>2427410</v>
      </c>
      <c r="L273" s="77">
        <v>160</v>
      </c>
    </row>
    <row r="274" spans="2:12" x14ac:dyDescent="0.2">
      <c r="B274" s="76">
        <v>36941</v>
      </c>
      <c r="C274">
        <v>413</v>
      </c>
      <c r="D274">
        <v>82100109</v>
      </c>
      <c r="F274" t="s">
        <v>237</v>
      </c>
      <c r="H274">
        <v>2427409</v>
      </c>
      <c r="L274" s="77">
        <v>160</v>
      </c>
    </row>
    <row r="275" spans="2:12" x14ac:dyDescent="0.2">
      <c r="B275" s="76">
        <v>36941</v>
      </c>
      <c r="C275">
        <v>413</v>
      </c>
      <c r="D275">
        <v>82100109</v>
      </c>
      <c r="F275" t="s">
        <v>237</v>
      </c>
      <c r="H275">
        <v>2427348</v>
      </c>
      <c r="L275" s="77">
        <v>160</v>
      </c>
    </row>
    <row r="276" spans="2:12" x14ac:dyDescent="0.2">
      <c r="B276" s="76">
        <v>36941</v>
      </c>
      <c r="C276">
        <v>413</v>
      </c>
      <c r="D276">
        <v>82100109</v>
      </c>
      <c r="F276" t="s">
        <v>237</v>
      </c>
      <c r="H276">
        <v>2427347</v>
      </c>
      <c r="L276" s="77">
        <v>180</v>
      </c>
    </row>
    <row r="277" spans="2:12" x14ac:dyDescent="0.2">
      <c r="B277" s="76">
        <v>36941</v>
      </c>
      <c r="C277">
        <v>413</v>
      </c>
      <c r="D277">
        <v>82100109</v>
      </c>
      <c r="F277" t="s">
        <v>237</v>
      </c>
      <c r="H277">
        <v>2427346</v>
      </c>
      <c r="L277" s="77">
        <v>160</v>
      </c>
    </row>
    <row r="278" spans="2:12" x14ac:dyDescent="0.2">
      <c r="B278" s="76">
        <v>36950</v>
      </c>
      <c r="C278">
        <v>413</v>
      </c>
      <c r="D278">
        <v>82100109</v>
      </c>
      <c r="F278" t="s">
        <v>237</v>
      </c>
      <c r="H278">
        <v>2553770</v>
      </c>
      <c r="L278" s="77">
        <v>160</v>
      </c>
    </row>
    <row r="279" spans="2:12" x14ac:dyDescent="0.2">
      <c r="B279" s="76">
        <v>36950</v>
      </c>
      <c r="C279">
        <v>413</v>
      </c>
      <c r="D279">
        <v>82100109</v>
      </c>
      <c r="F279" t="s">
        <v>237</v>
      </c>
      <c r="H279">
        <v>2553776</v>
      </c>
      <c r="L279" s="77">
        <v>180</v>
      </c>
    </row>
    <row r="280" spans="2:12" x14ac:dyDescent="0.2">
      <c r="B280" s="76">
        <v>36950</v>
      </c>
      <c r="C280">
        <v>413</v>
      </c>
      <c r="D280">
        <v>82100109</v>
      </c>
      <c r="F280" t="s">
        <v>237</v>
      </c>
      <c r="H280">
        <v>2553775</v>
      </c>
      <c r="L280" s="77">
        <v>180</v>
      </c>
    </row>
    <row r="281" spans="2:12" x14ac:dyDescent="0.2">
      <c r="B281" s="76">
        <v>36950</v>
      </c>
      <c r="C281">
        <v>413</v>
      </c>
      <c r="D281">
        <v>82100109</v>
      </c>
      <c r="F281" t="s">
        <v>237</v>
      </c>
      <c r="H281">
        <v>2553774</v>
      </c>
      <c r="L281" s="77">
        <v>180</v>
      </c>
    </row>
    <row r="282" spans="2:12" x14ac:dyDescent="0.2">
      <c r="B282" s="76">
        <v>36950</v>
      </c>
      <c r="C282">
        <v>413</v>
      </c>
      <c r="D282">
        <v>82100109</v>
      </c>
      <c r="F282" t="s">
        <v>237</v>
      </c>
      <c r="H282">
        <v>2553773</v>
      </c>
      <c r="L282" s="77">
        <v>180</v>
      </c>
    </row>
    <row r="283" spans="2:12" x14ac:dyDescent="0.2">
      <c r="B283" s="76">
        <v>36950</v>
      </c>
      <c r="C283">
        <v>413</v>
      </c>
      <c r="D283">
        <v>82100109</v>
      </c>
      <c r="F283" t="s">
        <v>237</v>
      </c>
      <c r="H283">
        <v>2553772</v>
      </c>
      <c r="L283" s="77">
        <v>180</v>
      </c>
    </row>
    <row r="284" spans="2:12" x14ac:dyDescent="0.2">
      <c r="B284" s="76">
        <v>36950</v>
      </c>
      <c r="C284">
        <v>413</v>
      </c>
      <c r="D284">
        <v>82100109</v>
      </c>
      <c r="F284" t="s">
        <v>237</v>
      </c>
      <c r="H284">
        <v>2553771</v>
      </c>
      <c r="L284" s="77">
        <v>180</v>
      </c>
    </row>
    <row r="285" spans="2:12" x14ac:dyDescent="0.2">
      <c r="B285" s="76">
        <v>36941</v>
      </c>
      <c r="C285">
        <v>413</v>
      </c>
      <c r="D285">
        <v>82100109</v>
      </c>
      <c r="F285" t="s">
        <v>237</v>
      </c>
      <c r="H285">
        <v>2427411</v>
      </c>
      <c r="L285" s="77">
        <v>200</v>
      </c>
    </row>
    <row r="286" spans="2:12" x14ac:dyDescent="0.2">
      <c r="B286" s="76">
        <v>36941</v>
      </c>
      <c r="C286">
        <v>413</v>
      </c>
      <c r="D286">
        <v>82100109</v>
      </c>
      <c r="F286" t="s">
        <v>237</v>
      </c>
      <c r="H286">
        <v>2427412</v>
      </c>
      <c r="L286" s="77">
        <v>200</v>
      </c>
    </row>
    <row r="287" spans="2:12" x14ac:dyDescent="0.2">
      <c r="B287" s="76">
        <v>36941</v>
      </c>
      <c r="C287">
        <v>413</v>
      </c>
      <c r="D287">
        <v>82100109</v>
      </c>
      <c r="F287" t="s">
        <v>237</v>
      </c>
      <c r="H287">
        <v>2427413</v>
      </c>
      <c r="L287" s="77">
        <v>180</v>
      </c>
    </row>
    <row r="288" spans="2:12" x14ac:dyDescent="0.2">
      <c r="B288" s="76">
        <v>36950</v>
      </c>
      <c r="C288">
        <v>413</v>
      </c>
      <c r="D288">
        <v>82100109</v>
      </c>
      <c r="F288" t="s">
        <v>237</v>
      </c>
      <c r="H288">
        <v>2553777</v>
      </c>
      <c r="L288" s="77">
        <v>200</v>
      </c>
    </row>
    <row r="289" spans="2:12" x14ac:dyDescent="0.2">
      <c r="B289" s="76">
        <v>36941</v>
      </c>
      <c r="C289">
        <v>413</v>
      </c>
      <c r="D289">
        <v>82100109</v>
      </c>
      <c r="F289" t="s">
        <v>237</v>
      </c>
      <c r="H289">
        <v>2427345</v>
      </c>
      <c r="L289" s="77">
        <v>220</v>
      </c>
    </row>
    <row r="290" spans="2:12" x14ac:dyDescent="0.2">
      <c r="B290" s="76">
        <v>36941</v>
      </c>
      <c r="C290">
        <v>413</v>
      </c>
      <c r="D290">
        <v>82100109</v>
      </c>
      <c r="F290" t="s">
        <v>237</v>
      </c>
      <c r="H290">
        <v>2427344</v>
      </c>
      <c r="L290" s="77">
        <v>160</v>
      </c>
    </row>
    <row r="291" spans="2:12" x14ac:dyDescent="0.2">
      <c r="B291" s="76">
        <v>36937</v>
      </c>
      <c r="C291">
        <v>413</v>
      </c>
      <c r="D291">
        <v>82100109</v>
      </c>
      <c r="F291" t="s">
        <v>237</v>
      </c>
      <c r="H291">
        <v>2427414</v>
      </c>
      <c r="L291" s="77">
        <v>180</v>
      </c>
    </row>
    <row r="292" spans="2:12" x14ac:dyDescent="0.2">
      <c r="B292" t="s">
        <v>88</v>
      </c>
      <c r="D292">
        <v>82100109</v>
      </c>
      <c r="L292" s="77">
        <v>0</v>
      </c>
    </row>
    <row r="293" spans="2:12" x14ac:dyDescent="0.2">
      <c r="B293" s="76">
        <v>36941</v>
      </c>
      <c r="C293">
        <v>413</v>
      </c>
      <c r="D293">
        <v>82100151</v>
      </c>
      <c r="F293" t="s">
        <v>281</v>
      </c>
      <c r="H293">
        <v>2395831</v>
      </c>
      <c r="L293" s="77">
        <v>-696</v>
      </c>
    </row>
    <row r="294" spans="2:12" x14ac:dyDescent="0.2">
      <c r="B294" s="76">
        <v>36941</v>
      </c>
      <c r="C294">
        <v>413</v>
      </c>
      <c r="D294">
        <v>82100151</v>
      </c>
      <c r="F294" t="s">
        <v>281</v>
      </c>
      <c r="H294">
        <v>2395830</v>
      </c>
      <c r="L294" s="77">
        <v>-696</v>
      </c>
    </row>
    <row r="295" spans="2:12" x14ac:dyDescent="0.2">
      <c r="B295" s="76">
        <v>36941</v>
      </c>
      <c r="C295">
        <v>413</v>
      </c>
      <c r="D295">
        <v>82100151</v>
      </c>
      <c r="F295" t="s">
        <v>281</v>
      </c>
      <c r="H295">
        <v>2395829</v>
      </c>
      <c r="L295" s="77">
        <v>-696</v>
      </c>
    </row>
    <row r="296" spans="2:12" x14ac:dyDescent="0.2">
      <c r="B296" s="76">
        <v>36941</v>
      </c>
      <c r="C296">
        <v>413</v>
      </c>
      <c r="D296">
        <v>82100151</v>
      </c>
      <c r="F296" t="s">
        <v>281</v>
      </c>
      <c r="H296">
        <v>2395828</v>
      </c>
      <c r="L296" s="77">
        <v>-696</v>
      </c>
    </row>
    <row r="297" spans="2:12" x14ac:dyDescent="0.2">
      <c r="B297" s="76">
        <v>36941</v>
      </c>
      <c r="C297">
        <v>413</v>
      </c>
      <c r="D297">
        <v>82100151</v>
      </c>
      <c r="F297" t="s">
        <v>281</v>
      </c>
      <c r="H297">
        <v>2395834</v>
      </c>
      <c r="L297" s="77">
        <v>-696</v>
      </c>
    </row>
    <row r="298" spans="2:12" x14ac:dyDescent="0.2">
      <c r="B298" s="76">
        <v>36941</v>
      </c>
      <c r="C298">
        <v>413</v>
      </c>
      <c r="D298">
        <v>82100151</v>
      </c>
      <c r="F298" t="s">
        <v>281</v>
      </c>
      <c r="H298">
        <v>2395833</v>
      </c>
      <c r="L298" s="77">
        <v>-696</v>
      </c>
    </row>
    <row r="299" spans="2:12" x14ac:dyDescent="0.2">
      <c r="B299" s="76">
        <v>36941</v>
      </c>
      <c r="C299">
        <v>413</v>
      </c>
      <c r="D299">
        <v>82100151</v>
      </c>
      <c r="F299" t="s">
        <v>281</v>
      </c>
      <c r="H299">
        <v>2429864</v>
      </c>
      <c r="L299" s="77">
        <v>-696</v>
      </c>
    </row>
    <row r="300" spans="2:12" x14ac:dyDescent="0.2">
      <c r="B300" s="76">
        <v>36941</v>
      </c>
      <c r="C300">
        <v>413</v>
      </c>
      <c r="D300">
        <v>82100151</v>
      </c>
      <c r="F300" t="s">
        <v>281</v>
      </c>
      <c r="H300">
        <v>2429863</v>
      </c>
      <c r="L300" s="77">
        <v>-696</v>
      </c>
    </row>
    <row r="301" spans="2:12" x14ac:dyDescent="0.2">
      <c r="B301" s="76">
        <v>36941</v>
      </c>
      <c r="C301">
        <v>413</v>
      </c>
      <c r="D301">
        <v>82100151</v>
      </c>
      <c r="F301" t="s">
        <v>281</v>
      </c>
      <c r="H301">
        <v>2429862</v>
      </c>
      <c r="L301" s="77">
        <v>-696</v>
      </c>
    </row>
    <row r="302" spans="2:12" x14ac:dyDescent="0.2">
      <c r="B302" s="76">
        <v>36941</v>
      </c>
      <c r="C302">
        <v>413</v>
      </c>
      <c r="D302">
        <v>82100151</v>
      </c>
      <c r="F302" t="s">
        <v>281</v>
      </c>
      <c r="H302">
        <v>2429861</v>
      </c>
      <c r="L302" s="77">
        <v>-696</v>
      </c>
    </row>
    <row r="303" spans="2:12" x14ac:dyDescent="0.2">
      <c r="B303" s="76">
        <v>36941</v>
      </c>
      <c r="C303">
        <v>413</v>
      </c>
      <c r="D303">
        <v>82100151</v>
      </c>
      <c r="F303" t="s">
        <v>281</v>
      </c>
      <c r="H303">
        <v>2395836</v>
      </c>
      <c r="L303" s="77">
        <v>-696</v>
      </c>
    </row>
    <row r="304" spans="2:12" x14ac:dyDescent="0.2">
      <c r="B304" s="76">
        <v>36941</v>
      </c>
      <c r="C304">
        <v>413</v>
      </c>
      <c r="D304">
        <v>82100151</v>
      </c>
      <c r="F304" t="s">
        <v>281</v>
      </c>
      <c r="H304">
        <v>2395835</v>
      </c>
      <c r="L304" s="77">
        <v>-696</v>
      </c>
    </row>
    <row r="305" spans="2:12" x14ac:dyDescent="0.2">
      <c r="B305" s="76">
        <v>36941</v>
      </c>
      <c r="C305">
        <v>413</v>
      </c>
      <c r="D305">
        <v>82100151</v>
      </c>
      <c r="F305" t="s">
        <v>281</v>
      </c>
      <c r="H305">
        <v>2395832</v>
      </c>
      <c r="L305" s="77">
        <v>-696</v>
      </c>
    </row>
    <row r="306" spans="2:12" x14ac:dyDescent="0.2">
      <c r="B306" s="76">
        <v>36941</v>
      </c>
      <c r="C306">
        <v>413</v>
      </c>
      <c r="D306">
        <v>82100151</v>
      </c>
      <c r="F306" t="s">
        <v>281</v>
      </c>
      <c r="H306">
        <v>2426390</v>
      </c>
      <c r="L306" s="77">
        <v>-696</v>
      </c>
    </row>
    <row r="307" spans="2:12" x14ac:dyDescent="0.2">
      <c r="B307" s="76">
        <v>36941</v>
      </c>
      <c r="C307">
        <v>413</v>
      </c>
      <c r="D307">
        <v>82100151</v>
      </c>
      <c r="F307" t="s">
        <v>281</v>
      </c>
      <c r="H307">
        <v>2426389</v>
      </c>
      <c r="L307" s="77">
        <v>-696</v>
      </c>
    </row>
    <row r="308" spans="2:12" x14ac:dyDescent="0.2">
      <c r="B308" s="76">
        <v>36941</v>
      </c>
      <c r="C308">
        <v>413</v>
      </c>
      <c r="D308">
        <v>82100151</v>
      </c>
      <c r="F308" t="s">
        <v>281</v>
      </c>
      <c r="H308">
        <v>2426388</v>
      </c>
      <c r="L308" s="77">
        <v>-696</v>
      </c>
    </row>
    <row r="309" spans="2:12" x14ac:dyDescent="0.2">
      <c r="B309" s="76">
        <v>36941</v>
      </c>
      <c r="C309">
        <v>413</v>
      </c>
      <c r="D309">
        <v>82100151</v>
      </c>
      <c r="F309" t="s">
        <v>281</v>
      </c>
      <c r="H309">
        <v>2426387</v>
      </c>
      <c r="L309" s="77">
        <v>-696</v>
      </c>
    </row>
    <row r="310" spans="2:12" x14ac:dyDescent="0.2">
      <c r="B310" s="76">
        <v>36937</v>
      </c>
      <c r="C310">
        <v>413</v>
      </c>
      <c r="D310">
        <v>82100151</v>
      </c>
      <c r="F310" t="s">
        <v>281</v>
      </c>
      <c r="H310">
        <v>2426397</v>
      </c>
      <c r="L310" s="77">
        <v>-696</v>
      </c>
    </row>
    <row r="311" spans="2:12" x14ac:dyDescent="0.2">
      <c r="B311" s="76">
        <v>36950</v>
      </c>
      <c r="C311">
        <v>413</v>
      </c>
      <c r="D311">
        <v>82100151</v>
      </c>
      <c r="F311" t="s">
        <v>281</v>
      </c>
      <c r="H311">
        <v>2553574</v>
      </c>
      <c r="L311" s="77">
        <v>-504</v>
      </c>
    </row>
    <row r="312" spans="2:12" x14ac:dyDescent="0.2">
      <c r="B312" s="76">
        <v>36950</v>
      </c>
      <c r="C312">
        <v>413</v>
      </c>
      <c r="D312">
        <v>82100151</v>
      </c>
      <c r="F312" t="s">
        <v>281</v>
      </c>
      <c r="H312">
        <v>2552929</v>
      </c>
      <c r="L312" s="77">
        <v>-504</v>
      </c>
    </row>
    <row r="313" spans="2:12" x14ac:dyDescent="0.2">
      <c r="B313" s="76">
        <v>36941</v>
      </c>
      <c r="C313">
        <v>413</v>
      </c>
      <c r="D313">
        <v>82100151</v>
      </c>
      <c r="F313" t="s">
        <v>281</v>
      </c>
      <c r="H313">
        <v>2426396</v>
      </c>
      <c r="L313" s="77">
        <v>-696</v>
      </c>
    </row>
    <row r="314" spans="2:12" x14ac:dyDescent="0.2">
      <c r="B314" s="76">
        <v>36950</v>
      </c>
      <c r="C314">
        <v>413</v>
      </c>
      <c r="D314">
        <v>82100151</v>
      </c>
      <c r="F314" t="s">
        <v>281</v>
      </c>
      <c r="H314">
        <v>2552915</v>
      </c>
      <c r="L314" s="77">
        <v>-504</v>
      </c>
    </row>
    <row r="315" spans="2:12" x14ac:dyDescent="0.2">
      <c r="B315" s="76">
        <v>36950</v>
      </c>
      <c r="C315">
        <v>413</v>
      </c>
      <c r="D315">
        <v>82100151</v>
      </c>
      <c r="F315" t="s">
        <v>281</v>
      </c>
      <c r="H315">
        <v>2552914</v>
      </c>
      <c r="L315" s="77">
        <v>-504</v>
      </c>
    </row>
    <row r="316" spans="2:12" x14ac:dyDescent="0.2">
      <c r="B316" s="76">
        <v>36950</v>
      </c>
      <c r="C316">
        <v>413</v>
      </c>
      <c r="D316">
        <v>82100151</v>
      </c>
      <c r="F316" t="s">
        <v>281</v>
      </c>
      <c r="H316">
        <v>2552913</v>
      </c>
      <c r="L316" s="77">
        <v>-504</v>
      </c>
    </row>
    <row r="317" spans="2:12" x14ac:dyDescent="0.2">
      <c r="B317" s="76">
        <v>36950</v>
      </c>
      <c r="C317">
        <v>413</v>
      </c>
      <c r="D317">
        <v>82100151</v>
      </c>
      <c r="F317" t="s">
        <v>281</v>
      </c>
      <c r="H317">
        <v>2552912</v>
      </c>
      <c r="L317" s="77">
        <v>-504</v>
      </c>
    </row>
    <row r="318" spans="2:12" x14ac:dyDescent="0.2">
      <c r="B318" s="76">
        <v>36950</v>
      </c>
      <c r="C318">
        <v>413</v>
      </c>
      <c r="D318">
        <v>82100151</v>
      </c>
      <c r="F318" t="s">
        <v>281</v>
      </c>
      <c r="H318">
        <v>2552911</v>
      </c>
      <c r="L318" s="77">
        <v>-504</v>
      </c>
    </row>
    <row r="319" spans="2:12" x14ac:dyDescent="0.2">
      <c r="B319" s="76">
        <v>36941</v>
      </c>
      <c r="C319">
        <v>413</v>
      </c>
      <c r="D319">
        <v>82100151</v>
      </c>
      <c r="F319" t="s">
        <v>281</v>
      </c>
      <c r="H319">
        <v>2426393</v>
      </c>
      <c r="L319" s="77">
        <v>-696</v>
      </c>
    </row>
    <row r="320" spans="2:12" x14ac:dyDescent="0.2">
      <c r="B320" s="76">
        <v>36941</v>
      </c>
      <c r="C320">
        <v>413</v>
      </c>
      <c r="D320">
        <v>82100151</v>
      </c>
      <c r="F320" t="s">
        <v>281</v>
      </c>
      <c r="H320">
        <v>2426392</v>
      </c>
      <c r="L320" s="77">
        <v>-696</v>
      </c>
    </row>
    <row r="321" spans="2:12" x14ac:dyDescent="0.2">
      <c r="B321" s="76">
        <v>36941</v>
      </c>
      <c r="C321">
        <v>413</v>
      </c>
      <c r="D321">
        <v>82100151</v>
      </c>
      <c r="F321" t="s">
        <v>281</v>
      </c>
      <c r="H321">
        <v>2426391</v>
      </c>
      <c r="L321" s="77">
        <v>-696</v>
      </c>
    </row>
    <row r="322" spans="2:12" x14ac:dyDescent="0.2">
      <c r="B322" s="76">
        <v>36950</v>
      </c>
      <c r="C322">
        <v>413</v>
      </c>
      <c r="D322">
        <v>82100151</v>
      </c>
      <c r="F322" t="s">
        <v>281</v>
      </c>
      <c r="H322">
        <v>2553506</v>
      </c>
      <c r="L322" s="77">
        <v>-504</v>
      </c>
    </row>
    <row r="323" spans="2:12" x14ac:dyDescent="0.2">
      <c r="B323" s="76">
        <v>36950</v>
      </c>
      <c r="C323">
        <v>413</v>
      </c>
      <c r="D323">
        <v>82100151</v>
      </c>
      <c r="F323" t="s">
        <v>281</v>
      </c>
      <c r="H323">
        <v>2553507</v>
      </c>
      <c r="L323" s="77">
        <v>-504</v>
      </c>
    </row>
    <row r="324" spans="2:12" x14ac:dyDescent="0.2">
      <c r="B324" s="76">
        <v>36950</v>
      </c>
      <c r="C324">
        <v>413</v>
      </c>
      <c r="D324">
        <v>82100151</v>
      </c>
      <c r="F324" t="s">
        <v>281</v>
      </c>
      <c r="H324">
        <v>2553508</v>
      </c>
      <c r="L324" s="77">
        <v>-504</v>
      </c>
    </row>
    <row r="325" spans="2:12" x14ac:dyDescent="0.2">
      <c r="B325" s="76">
        <v>36950</v>
      </c>
      <c r="C325">
        <v>413</v>
      </c>
      <c r="D325">
        <v>82100151</v>
      </c>
      <c r="F325" t="s">
        <v>281</v>
      </c>
      <c r="H325">
        <v>2553569</v>
      </c>
      <c r="L325" s="77">
        <v>-504</v>
      </c>
    </row>
    <row r="326" spans="2:12" x14ac:dyDescent="0.2">
      <c r="B326" s="76">
        <v>36950</v>
      </c>
      <c r="C326">
        <v>413</v>
      </c>
      <c r="D326">
        <v>82100151</v>
      </c>
      <c r="F326" t="s">
        <v>281</v>
      </c>
      <c r="H326">
        <v>2553570</v>
      </c>
      <c r="L326" s="77">
        <v>-504</v>
      </c>
    </row>
    <row r="327" spans="2:12" x14ac:dyDescent="0.2">
      <c r="B327" s="76">
        <v>36950</v>
      </c>
      <c r="C327">
        <v>413</v>
      </c>
      <c r="D327">
        <v>82100151</v>
      </c>
      <c r="F327" t="s">
        <v>281</v>
      </c>
      <c r="H327">
        <v>2553571</v>
      </c>
      <c r="L327" s="77">
        <v>-504</v>
      </c>
    </row>
    <row r="328" spans="2:12" x14ac:dyDescent="0.2">
      <c r="B328" s="76">
        <v>36950</v>
      </c>
      <c r="C328">
        <v>413</v>
      </c>
      <c r="D328">
        <v>82100151</v>
      </c>
      <c r="F328" t="s">
        <v>281</v>
      </c>
      <c r="H328">
        <v>2553572</v>
      </c>
      <c r="L328" s="77">
        <v>-504</v>
      </c>
    </row>
    <row r="329" spans="2:12" x14ac:dyDescent="0.2">
      <c r="B329" s="76">
        <v>36950</v>
      </c>
      <c r="C329">
        <v>413</v>
      </c>
      <c r="D329">
        <v>82100151</v>
      </c>
      <c r="F329" t="s">
        <v>281</v>
      </c>
      <c r="H329">
        <v>2553573</v>
      </c>
      <c r="L329" s="77">
        <v>-504</v>
      </c>
    </row>
    <row r="330" spans="2:12" x14ac:dyDescent="0.2">
      <c r="B330" s="76">
        <v>36941</v>
      </c>
      <c r="C330">
        <v>413</v>
      </c>
      <c r="D330">
        <v>82100151</v>
      </c>
      <c r="F330" t="s">
        <v>281</v>
      </c>
      <c r="H330">
        <v>2426395</v>
      </c>
      <c r="L330" s="77">
        <v>-696</v>
      </c>
    </row>
    <row r="331" spans="2:12" x14ac:dyDescent="0.2">
      <c r="B331" s="76">
        <v>36941</v>
      </c>
      <c r="C331">
        <v>413</v>
      </c>
      <c r="D331">
        <v>82100151</v>
      </c>
      <c r="F331" t="s">
        <v>281</v>
      </c>
      <c r="H331">
        <v>2426394</v>
      </c>
      <c r="L331" s="77">
        <v>-696</v>
      </c>
    </row>
    <row r="332" spans="2:12" x14ac:dyDescent="0.2">
      <c r="B332" s="76">
        <v>36941</v>
      </c>
      <c r="C332">
        <v>413</v>
      </c>
      <c r="D332">
        <v>82100151</v>
      </c>
      <c r="F332" t="s">
        <v>281</v>
      </c>
      <c r="H332">
        <v>2436920</v>
      </c>
      <c r="L332" s="77">
        <v>-696</v>
      </c>
    </row>
    <row r="333" spans="2:12" x14ac:dyDescent="0.2">
      <c r="B333" s="76">
        <v>36941</v>
      </c>
      <c r="C333">
        <v>413</v>
      </c>
      <c r="D333">
        <v>82100151</v>
      </c>
      <c r="F333" t="s">
        <v>281</v>
      </c>
      <c r="H333">
        <v>2436918</v>
      </c>
      <c r="L333" s="77">
        <v>-696</v>
      </c>
    </row>
    <row r="334" spans="2:12" x14ac:dyDescent="0.2">
      <c r="B334" s="76">
        <v>36941</v>
      </c>
      <c r="C334">
        <v>413</v>
      </c>
      <c r="D334">
        <v>82100151</v>
      </c>
      <c r="F334" t="s">
        <v>281</v>
      </c>
      <c r="H334">
        <v>2429865</v>
      </c>
      <c r="L334" s="77">
        <v>-696</v>
      </c>
    </row>
    <row r="335" spans="2:12" x14ac:dyDescent="0.2">
      <c r="B335" s="76">
        <v>36950</v>
      </c>
      <c r="C335">
        <v>413</v>
      </c>
      <c r="D335">
        <v>82100151</v>
      </c>
      <c r="F335" t="s">
        <v>281</v>
      </c>
      <c r="H335">
        <v>2552916</v>
      </c>
      <c r="L335" s="77">
        <v>-504</v>
      </c>
    </row>
    <row r="336" spans="2:12" x14ac:dyDescent="0.2">
      <c r="B336" s="76">
        <v>36950</v>
      </c>
      <c r="C336">
        <v>413</v>
      </c>
      <c r="D336">
        <v>82100151</v>
      </c>
      <c r="F336" t="s">
        <v>281</v>
      </c>
      <c r="H336">
        <v>2552917</v>
      </c>
      <c r="L336" s="77">
        <v>-504</v>
      </c>
    </row>
    <row r="337" spans="2:12" x14ac:dyDescent="0.2">
      <c r="B337" s="76">
        <v>36950</v>
      </c>
      <c r="C337">
        <v>413</v>
      </c>
      <c r="D337">
        <v>82100151</v>
      </c>
      <c r="F337" t="s">
        <v>281</v>
      </c>
      <c r="H337">
        <v>2552918</v>
      </c>
      <c r="L337" s="77">
        <v>-504</v>
      </c>
    </row>
    <row r="338" spans="2:12" x14ac:dyDescent="0.2">
      <c r="B338" s="76">
        <v>36950</v>
      </c>
      <c r="C338">
        <v>413</v>
      </c>
      <c r="D338">
        <v>82100151</v>
      </c>
      <c r="F338" t="s">
        <v>281</v>
      </c>
      <c r="H338">
        <v>2552913</v>
      </c>
      <c r="L338" s="77">
        <v>504</v>
      </c>
    </row>
    <row r="339" spans="2:12" x14ac:dyDescent="0.2">
      <c r="B339" s="76">
        <v>36950</v>
      </c>
      <c r="C339">
        <v>413</v>
      </c>
      <c r="D339">
        <v>82100151</v>
      </c>
      <c r="F339" t="s">
        <v>281</v>
      </c>
      <c r="H339">
        <v>2552912</v>
      </c>
      <c r="L339" s="77">
        <v>504</v>
      </c>
    </row>
    <row r="340" spans="2:12" x14ac:dyDescent="0.2">
      <c r="B340" s="76">
        <v>36950</v>
      </c>
      <c r="C340">
        <v>413</v>
      </c>
      <c r="D340">
        <v>82100151</v>
      </c>
      <c r="F340" t="s">
        <v>281</v>
      </c>
      <c r="H340">
        <v>2552911</v>
      </c>
      <c r="L340" s="77">
        <v>504</v>
      </c>
    </row>
    <row r="341" spans="2:12" x14ac:dyDescent="0.2">
      <c r="B341" s="76">
        <v>36941</v>
      </c>
      <c r="C341">
        <v>413</v>
      </c>
      <c r="D341">
        <v>82100151</v>
      </c>
      <c r="F341" t="s">
        <v>281</v>
      </c>
      <c r="H341">
        <v>2426393</v>
      </c>
      <c r="L341" s="77">
        <v>696</v>
      </c>
    </row>
    <row r="342" spans="2:12" x14ac:dyDescent="0.2">
      <c r="B342" s="76">
        <v>36941</v>
      </c>
      <c r="C342">
        <v>413</v>
      </c>
      <c r="D342">
        <v>82100151</v>
      </c>
      <c r="F342" t="s">
        <v>281</v>
      </c>
      <c r="H342">
        <v>2426392</v>
      </c>
      <c r="L342" s="77">
        <v>696</v>
      </c>
    </row>
    <row r="343" spans="2:12" x14ac:dyDescent="0.2">
      <c r="B343" s="76">
        <v>36950</v>
      </c>
      <c r="C343">
        <v>413</v>
      </c>
      <c r="D343">
        <v>82100151</v>
      </c>
      <c r="F343" t="s">
        <v>281</v>
      </c>
      <c r="H343">
        <v>2552914</v>
      </c>
      <c r="L343" s="77">
        <v>504</v>
      </c>
    </row>
    <row r="344" spans="2:12" x14ac:dyDescent="0.2">
      <c r="B344" s="76">
        <v>36950</v>
      </c>
      <c r="C344">
        <v>413</v>
      </c>
      <c r="D344">
        <v>82100151</v>
      </c>
      <c r="F344" t="s">
        <v>281</v>
      </c>
      <c r="H344">
        <v>2553506</v>
      </c>
      <c r="L344" s="77">
        <v>504</v>
      </c>
    </row>
    <row r="345" spans="2:12" x14ac:dyDescent="0.2">
      <c r="B345" s="76">
        <v>36950</v>
      </c>
      <c r="C345">
        <v>413</v>
      </c>
      <c r="D345">
        <v>82100151</v>
      </c>
      <c r="F345" t="s">
        <v>281</v>
      </c>
      <c r="H345">
        <v>2552918</v>
      </c>
      <c r="L345" s="77">
        <v>504</v>
      </c>
    </row>
    <row r="346" spans="2:12" x14ac:dyDescent="0.2">
      <c r="B346" s="76">
        <v>36950</v>
      </c>
      <c r="C346">
        <v>413</v>
      </c>
      <c r="D346">
        <v>82100151</v>
      </c>
      <c r="F346" t="s">
        <v>281</v>
      </c>
      <c r="H346">
        <v>2552917</v>
      </c>
      <c r="L346" s="77">
        <v>504</v>
      </c>
    </row>
    <row r="347" spans="2:12" x14ac:dyDescent="0.2">
      <c r="B347" s="76">
        <v>36950</v>
      </c>
      <c r="C347">
        <v>413</v>
      </c>
      <c r="D347">
        <v>82100151</v>
      </c>
      <c r="F347" t="s">
        <v>281</v>
      </c>
      <c r="H347">
        <v>2552916</v>
      </c>
      <c r="L347" s="77">
        <v>504</v>
      </c>
    </row>
    <row r="348" spans="2:12" x14ac:dyDescent="0.2">
      <c r="B348" s="76">
        <v>36950</v>
      </c>
      <c r="C348">
        <v>413</v>
      </c>
      <c r="D348">
        <v>82100151</v>
      </c>
      <c r="F348" t="s">
        <v>281</v>
      </c>
      <c r="H348">
        <v>2552915</v>
      </c>
      <c r="L348" s="77">
        <v>504</v>
      </c>
    </row>
    <row r="349" spans="2:12" x14ac:dyDescent="0.2">
      <c r="B349" s="76">
        <v>36950</v>
      </c>
      <c r="C349">
        <v>413</v>
      </c>
      <c r="D349">
        <v>82100151</v>
      </c>
      <c r="F349" t="s">
        <v>281</v>
      </c>
      <c r="H349">
        <v>2553574</v>
      </c>
      <c r="L349" s="77">
        <v>504</v>
      </c>
    </row>
    <row r="350" spans="2:12" x14ac:dyDescent="0.2">
      <c r="B350" s="76">
        <v>36950</v>
      </c>
      <c r="C350">
        <v>413</v>
      </c>
      <c r="D350">
        <v>82100151</v>
      </c>
      <c r="F350" t="s">
        <v>281</v>
      </c>
      <c r="H350">
        <v>2552929</v>
      </c>
      <c r="L350" s="77">
        <v>504</v>
      </c>
    </row>
    <row r="351" spans="2:12" x14ac:dyDescent="0.2">
      <c r="B351" s="76">
        <v>36941</v>
      </c>
      <c r="C351">
        <v>413</v>
      </c>
      <c r="D351">
        <v>82100151</v>
      </c>
      <c r="F351" t="s">
        <v>281</v>
      </c>
      <c r="H351">
        <v>2426396</v>
      </c>
      <c r="L351" s="77">
        <v>696</v>
      </c>
    </row>
    <row r="352" spans="2:12" x14ac:dyDescent="0.2">
      <c r="B352" s="76">
        <v>36941</v>
      </c>
      <c r="C352">
        <v>413</v>
      </c>
      <c r="D352">
        <v>82100151</v>
      </c>
      <c r="F352" t="s">
        <v>281</v>
      </c>
      <c r="H352">
        <v>2426395</v>
      </c>
      <c r="L352" s="77">
        <v>696</v>
      </c>
    </row>
    <row r="353" spans="2:12" x14ac:dyDescent="0.2">
      <c r="B353" s="76">
        <v>36941</v>
      </c>
      <c r="C353">
        <v>413</v>
      </c>
      <c r="D353">
        <v>82100151</v>
      </c>
      <c r="F353" t="s">
        <v>281</v>
      </c>
      <c r="H353">
        <v>2426394</v>
      </c>
      <c r="L353" s="77">
        <v>696</v>
      </c>
    </row>
    <row r="354" spans="2:12" x14ac:dyDescent="0.2">
      <c r="B354" s="76">
        <v>36937</v>
      </c>
      <c r="C354">
        <v>413</v>
      </c>
      <c r="D354">
        <v>82100151</v>
      </c>
      <c r="F354" t="s">
        <v>281</v>
      </c>
      <c r="H354">
        <v>2426397</v>
      </c>
      <c r="L354" s="77">
        <v>696</v>
      </c>
    </row>
    <row r="355" spans="2:12" x14ac:dyDescent="0.2">
      <c r="B355" s="76">
        <v>36941</v>
      </c>
      <c r="C355">
        <v>413</v>
      </c>
      <c r="D355">
        <v>82100151</v>
      </c>
      <c r="F355" t="s">
        <v>281</v>
      </c>
      <c r="H355">
        <v>2426391</v>
      </c>
      <c r="L355" s="77">
        <v>696</v>
      </c>
    </row>
    <row r="356" spans="2:12" x14ac:dyDescent="0.2">
      <c r="B356" s="76">
        <v>36941</v>
      </c>
      <c r="C356">
        <v>413</v>
      </c>
      <c r="D356">
        <v>82100151</v>
      </c>
      <c r="F356" t="s">
        <v>281</v>
      </c>
      <c r="H356">
        <v>2426390</v>
      </c>
      <c r="L356" s="77">
        <v>696</v>
      </c>
    </row>
    <row r="357" spans="2:12" x14ac:dyDescent="0.2">
      <c r="B357" s="76">
        <v>36941</v>
      </c>
      <c r="C357">
        <v>413</v>
      </c>
      <c r="D357">
        <v>82100151</v>
      </c>
      <c r="F357" t="s">
        <v>281</v>
      </c>
      <c r="H357">
        <v>2426389</v>
      </c>
      <c r="L357" s="77">
        <v>696</v>
      </c>
    </row>
    <row r="358" spans="2:12" x14ac:dyDescent="0.2">
      <c r="B358" s="76">
        <v>36941</v>
      </c>
      <c r="C358">
        <v>413</v>
      </c>
      <c r="D358">
        <v>82100151</v>
      </c>
      <c r="F358" t="s">
        <v>281</v>
      </c>
      <c r="H358">
        <v>2426388</v>
      </c>
      <c r="L358" s="77">
        <v>696</v>
      </c>
    </row>
    <row r="359" spans="2:12" x14ac:dyDescent="0.2">
      <c r="B359" s="76">
        <v>36941</v>
      </c>
      <c r="C359">
        <v>413</v>
      </c>
      <c r="D359">
        <v>82100151</v>
      </c>
      <c r="F359" t="s">
        <v>281</v>
      </c>
      <c r="H359">
        <v>2426387</v>
      </c>
      <c r="L359" s="77">
        <v>696</v>
      </c>
    </row>
    <row r="360" spans="2:12" x14ac:dyDescent="0.2">
      <c r="B360" s="76">
        <v>36950</v>
      </c>
      <c r="C360">
        <v>413</v>
      </c>
      <c r="D360">
        <v>82100151</v>
      </c>
      <c r="F360" t="s">
        <v>281</v>
      </c>
      <c r="H360">
        <v>2553507</v>
      </c>
      <c r="L360" s="77">
        <v>504</v>
      </c>
    </row>
    <row r="361" spans="2:12" x14ac:dyDescent="0.2">
      <c r="B361" s="76">
        <v>36941</v>
      </c>
      <c r="C361">
        <v>413</v>
      </c>
      <c r="D361">
        <v>82100151</v>
      </c>
      <c r="F361" t="s">
        <v>281</v>
      </c>
      <c r="H361">
        <v>2429867</v>
      </c>
      <c r="L361" s="77">
        <v>-696</v>
      </c>
    </row>
    <row r="362" spans="2:12" x14ac:dyDescent="0.2">
      <c r="B362" s="76">
        <v>36941</v>
      </c>
      <c r="C362">
        <v>413</v>
      </c>
      <c r="D362">
        <v>82100151</v>
      </c>
      <c r="F362" t="s">
        <v>281</v>
      </c>
      <c r="H362">
        <v>2429866</v>
      </c>
      <c r="L362" s="77">
        <v>-696</v>
      </c>
    </row>
    <row r="363" spans="2:12" x14ac:dyDescent="0.2">
      <c r="B363" s="76">
        <v>36941</v>
      </c>
      <c r="C363">
        <v>413</v>
      </c>
      <c r="D363">
        <v>82100151</v>
      </c>
      <c r="F363" t="s">
        <v>281</v>
      </c>
      <c r="H363">
        <v>2429868</v>
      </c>
      <c r="L363" s="77">
        <v>-696</v>
      </c>
    </row>
    <row r="364" spans="2:12" x14ac:dyDescent="0.2">
      <c r="B364" s="76">
        <v>36936</v>
      </c>
      <c r="C364">
        <v>413</v>
      </c>
      <c r="D364">
        <v>82100151</v>
      </c>
      <c r="F364" t="s">
        <v>281</v>
      </c>
      <c r="H364">
        <v>2395837</v>
      </c>
      <c r="L364" s="77">
        <v>-696</v>
      </c>
    </row>
    <row r="365" spans="2:12" x14ac:dyDescent="0.2">
      <c r="B365" s="76">
        <v>36937</v>
      </c>
      <c r="C365">
        <v>413</v>
      </c>
      <c r="D365">
        <v>82100151</v>
      </c>
      <c r="F365" t="s">
        <v>281</v>
      </c>
      <c r="H365">
        <v>2395838</v>
      </c>
      <c r="L365" s="77">
        <v>-696</v>
      </c>
    </row>
    <row r="366" spans="2:12" x14ac:dyDescent="0.2">
      <c r="B366" s="76">
        <v>36937</v>
      </c>
      <c r="C366">
        <v>413</v>
      </c>
      <c r="D366">
        <v>82100151</v>
      </c>
      <c r="F366" t="s">
        <v>281</v>
      </c>
      <c r="H366">
        <v>2429869</v>
      </c>
      <c r="L366" s="77">
        <v>-696</v>
      </c>
    </row>
    <row r="367" spans="2:12" x14ac:dyDescent="0.2">
      <c r="B367" s="76">
        <v>36950</v>
      </c>
      <c r="C367">
        <v>413</v>
      </c>
      <c r="D367">
        <v>82100151</v>
      </c>
      <c r="F367" t="s">
        <v>281</v>
      </c>
      <c r="H367">
        <v>2553508</v>
      </c>
      <c r="L367" s="77">
        <v>504</v>
      </c>
    </row>
    <row r="368" spans="2:12" x14ac:dyDescent="0.2">
      <c r="B368" s="76">
        <v>36950</v>
      </c>
      <c r="C368">
        <v>413</v>
      </c>
      <c r="D368">
        <v>82100151</v>
      </c>
      <c r="F368" t="s">
        <v>281</v>
      </c>
      <c r="H368">
        <v>2553569</v>
      </c>
      <c r="L368" s="77">
        <v>504</v>
      </c>
    </row>
    <row r="369" spans="2:12" x14ac:dyDescent="0.2">
      <c r="B369" s="76">
        <v>36950</v>
      </c>
      <c r="C369">
        <v>413</v>
      </c>
      <c r="D369">
        <v>82100151</v>
      </c>
      <c r="F369" t="s">
        <v>281</v>
      </c>
      <c r="H369">
        <v>2553570</v>
      </c>
      <c r="L369" s="77">
        <v>504</v>
      </c>
    </row>
    <row r="370" spans="2:12" x14ac:dyDescent="0.2">
      <c r="B370" s="76">
        <v>36950</v>
      </c>
      <c r="C370">
        <v>413</v>
      </c>
      <c r="D370">
        <v>82100151</v>
      </c>
      <c r="F370" t="s">
        <v>281</v>
      </c>
      <c r="H370">
        <v>2553571</v>
      </c>
      <c r="L370" s="77">
        <v>504</v>
      </c>
    </row>
    <row r="371" spans="2:12" x14ac:dyDescent="0.2">
      <c r="B371" s="76">
        <v>36950</v>
      </c>
      <c r="C371">
        <v>413</v>
      </c>
      <c r="D371">
        <v>82100151</v>
      </c>
      <c r="F371" t="s">
        <v>281</v>
      </c>
      <c r="H371">
        <v>2553572</v>
      </c>
      <c r="L371" s="77">
        <v>504</v>
      </c>
    </row>
    <row r="372" spans="2:12" ht="13.5" thickBot="1" x14ac:dyDescent="0.25">
      <c r="B372" s="76">
        <v>36950</v>
      </c>
      <c r="C372">
        <v>413</v>
      </c>
      <c r="D372">
        <v>82100151</v>
      </c>
      <c r="F372" t="s">
        <v>281</v>
      </c>
      <c r="H372">
        <v>2553573</v>
      </c>
      <c r="L372" s="77">
        <v>504</v>
      </c>
    </row>
    <row r="373" spans="2:12" ht="13.5" thickBot="1" x14ac:dyDescent="0.25">
      <c r="B373" t="s">
        <v>88</v>
      </c>
      <c r="D373">
        <v>82100151</v>
      </c>
      <c r="L373" s="78">
        <v>-15312</v>
      </c>
    </row>
    <row r="374" spans="2:12" x14ac:dyDescent="0.2">
      <c r="B374" s="76">
        <v>36950</v>
      </c>
      <c r="C374">
        <v>413</v>
      </c>
      <c r="D374">
        <v>82109999</v>
      </c>
      <c r="F374" t="s">
        <v>217</v>
      </c>
      <c r="I374" t="s">
        <v>282</v>
      </c>
      <c r="L374" s="77">
        <v>-95</v>
      </c>
    </row>
    <row r="375" spans="2:12" x14ac:dyDescent="0.2">
      <c r="B375" s="76">
        <v>36950</v>
      </c>
      <c r="C375">
        <v>413</v>
      </c>
      <c r="D375">
        <v>82109999</v>
      </c>
      <c r="F375" t="s">
        <v>217</v>
      </c>
      <c r="I375" t="s">
        <v>282</v>
      </c>
      <c r="L375" s="77">
        <v>-95</v>
      </c>
    </row>
    <row r="376" spans="2:12" x14ac:dyDescent="0.2">
      <c r="B376" s="76">
        <v>36950</v>
      </c>
      <c r="C376">
        <v>413</v>
      </c>
      <c r="D376">
        <v>82109999</v>
      </c>
      <c r="F376" t="s">
        <v>217</v>
      </c>
      <c r="I376" t="s">
        <v>282</v>
      </c>
      <c r="L376" s="77">
        <v>-95</v>
      </c>
    </row>
    <row r="377" spans="2:12" x14ac:dyDescent="0.2">
      <c r="B377" s="76">
        <v>36950</v>
      </c>
      <c r="C377">
        <v>413</v>
      </c>
      <c r="D377">
        <v>82109999</v>
      </c>
      <c r="F377" t="s">
        <v>217</v>
      </c>
      <c r="I377" t="s">
        <v>282</v>
      </c>
      <c r="L377" s="77">
        <v>-95</v>
      </c>
    </row>
    <row r="378" spans="2:12" x14ac:dyDescent="0.2">
      <c r="B378" s="76">
        <v>36942</v>
      </c>
      <c r="C378">
        <v>413</v>
      </c>
      <c r="D378">
        <v>82109999</v>
      </c>
      <c r="F378" t="s">
        <v>217</v>
      </c>
      <c r="I378" t="s">
        <v>218</v>
      </c>
      <c r="L378" s="77">
        <v>-8</v>
      </c>
    </row>
    <row r="379" spans="2:12" x14ac:dyDescent="0.2">
      <c r="B379" s="76">
        <v>36942</v>
      </c>
      <c r="C379">
        <v>413</v>
      </c>
      <c r="D379">
        <v>82109999</v>
      </c>
      <c r="F379" t="s">
        <v>217</v>
      </c>
      <c r="I379" t="s">
        <v>218</v>
      </c>
      <c r="L379" s="77">
        <v>78</v>
      </c>
    </row>
    <row r="380" spans="2:12" x14ac:dyDescent="0.2">
      <c r="B380" s="76">
        <v>36950</v>
      </c>
      <c r="C380">
        <v>413</v>
      </c>
      <c r="D380">
        <v>82109999</v>
      </c>
      <c r="F380" t="s">
        <v>217</v>
      </c>
      <c r="I380" t="s">
        <v>218</v>
      </c>
      <c r="L380" s="77">
        <v>-684</v>
      </c>
    </row>
    <row r="381" spans="2:12" x14ac:dyDescent="0.2">
      <c r="B381" s="76">
        <v>36950</v>
      </c>
      <c r="C381">
        <v>413</v>
      </c>
      <c r="D381">
        <v>82109999</v>
      </c>
      <c r="F381" t="s">
        <v>217</v>
      </c>
      <c r="I381" t="s">
        <v>218</v>
      </c>
      <c r="L381" s="77">
        <v>-539</v>
      </c>
    </row>
    <row r="382" spans="2:12" x14ac:dyDescent="0.2">
      <c r="B382" s="76">
        <v>36950</v>
      </c>
      <c r="C382">
        <v>413</v>
      </c>
      <c r="D382">
        <v>82109999</v>
      </c>
      <c r="F382" t="s">
        <v>217</v>
      </c>
      <c r="I382" t="s">
        <v>218</v>
      </c>
      <c r="L382" s="77">
        <v>-60</v>
      </c>
    </row>
    <row r="383" spans="2:12" x14ac:dyDescent="0.2">
      <c r="B383" s="76">
        <v>36942</v>
      </c>
      <c r="C383">
        <v>413</v>
      </c>
      <c r="D383">
        <v>82109999</v>
      </c>
      <c r="F383" t="s">
        <v>217</v>
      </c>
      <c r="I383" t="s">
        <v>218</v>
      </c>
      <c r="L383" s="77">
        <v>186</v>
      </c>
    </row>
    <row r="384" spans="2:12" x14ac:dyDescent="0.2">
      <c r="B384" s="76">
        <v>36942</v>
      </c>
      <c r="C384">
        <v>413</v>
      </c>
      <c r="D384">
        <v>82109999</v>
      </c>
      <c r="F384" t="s">
        <v>217</v>
      </c>
      <c r="I384" t="s">
        <v>218</v>
      </c>
      <c r="L384" s="77">
        <v>248</v>
      </c>
    </row>
    <row r="385" spans="2:12" x14ac:dyDescent="0.2">
      <c r="B385" s="76">
        <v>36942</v>
      </c>
      <c r="C385">
        <v>413</v>
      </c>
      <c r="D385">
        <v>82109999</v>
      </c>
      <c r="F385" t="s">
        <v>217</v>
      </c>
      <c r="I385" t="s">
        <v>218</v>
      </c>
      <c r="L385" s="77">
        <v>7</v>
      </c>
    </row>
    <row r="386" spans="2:12" x14ac:dyDescent="0.2">
      <c r="B386" s="76">
        <v>36950</v>
      </c>
      <c r="C386">
        <v>413</v>
      </c>
      <c r="D386">
        <v>82109999</v>
      </c>
      <c r="F386" t="s">
        <v>217</v>
      </c>
      <c r="I386" t="s">
        <v>218</v>
      </c>
      <c r="L386" s="77">
        <v>-43</v>
      </c>
    </row>
    <row r="387" spans="2:12" x14ac:dyDescent="0.2">
      <c r="B387" s="76">
        <v>36950</v>
      </c>
      <c r="C387">
        <v>413</v>
      </c>
      <c r="D387">
        <v>82109999</v>
      </c>
      <c r="F387" t="s">
        <v>217</v>
      </c>
      <c r="I387" t="s">
        <v>218</v>
      </c>
      <c r="L387" s="77">
        <v>-43</v>
      </c>
    </row>
    <row r="388" spans="2:12" x14ac:dyDescent="0.2">
      <c r="B388" s="76">
        <v>36950</v>
      </c>
      <c r="C388">
        <v>413</v>
      </c>
      <c r="D388">
        <v>82109999</v>
      </c>
      <c r="F388" t="s">
        <v>217</v>
      </c>
      <c r="I388" t="s">
        <v>218</v>
      </c>
      <c r="L388" s="77">
        <v>-301</v>
      </c>
    </row>
    <row r="389" spans="2:12" x14ac:dyDescent="0.2">
      <c r="B389" s="76">
        <v>36950</v>
      </c>
      <c r="C389">
        <v>413</v>
      </c>
      <c r="D389">
        <v>82109999</v>
      </c>
      <c r="F389" t="s">
        <v>217</v>
      </c>
      <c r="I389" t="s">
        <v>218</v>
      </c>
      <c r="L389" s="77">
        <v>-5469</v>
      </c>
    </row>
    <row r="390" spans="2:12" x14ac:dyDescent="0.2">
      <c r="B390" s="76">
        <v>36950</v>
      </c>
      <c r="C390">
        <v>413</v>
      </c>
      <c r="D390">
        <v>82109999</v>
      </c>
      <c r="F390" t="s">
        <v>217</v>
      </c>
      <c r="I390" t="s">
        <v>282</v>
      </c>
      <c r="L390" s="77">
        <v>-95</v>
      </c>
    </row>
    <row r="391" spans="2:12" x14ac:dyDescent="0.2">
      <c r="B391" s="76">
        <v>36950</v>
      </c>
      <c r="C391">
        <v>413</v>
      </c>
      <c r="D391">
        <v>82109999</v>
      </c>
      <c r="F391" t="s">
        <v>217</v>
      </c>
      <c r="I391" t="s">
        <v>218</v>
      </c>
      <c r="L391" s="77">
        <v>684</v>
      </c>
    </row>
    <row r="392" spans="2:12" x14ac:dyDescent="0.2">
      <c r="B392" s="76">
        <v>36950</v>
      </c>
      <c r="C392">
        <v>413</v>
      </c>
      <c r="D392">
        <v>82109999</v>
      </c>
      <c r="F392" t="s">
        <v>217</v>
      </c>
      <c r="I392" t="s">
        <v>218</v>
      </c>
      <c r="L392" s="77">
        <v>5469</v>
      </c>
    </row>
    <row r="393" spans="2:12" x14ac:dyDescent="0.2">
      <c r="B393" s="76">
        <v>36950</v>
      </c>
      <c r="C393">
        <v>413</v>
      </c>
      <c r="D393">
        <v>82109999</v>
      </c>
      <c r="F393" t="s">
        <v>217</v>
      </c>
      <c r="I393" t="s">
        <v>218</v>
      </c>
      <c r="L393" s="77">
        <v>301</v>
      </c>
    </row>
    <row r="394" spans="2:12" x14ac:dyDescent="0.2">
      <c r="B394" s="76">
        <v>36950</v>
      </c>
      <c r="C394">
        <v>413</v>
      </c>
      <c r="D394">
        <v>82109999</v>
      </c>
      <c r="F394" t="s">
        <v>217</v>
      </c>
      <c r="I394" t="s">
        <v>218</v>
      </c>
      <c r="L394" s="77">
        <v>43</v>
      </c>
    </row>
    <row r="395" spans="2:12" x14ac:dyDescent="0.2">
      <c r="B395" s="76">
        <v>36950</v>
      </c>
      <c r="C395">
        <v>413</v>
      </c>
      <c r="D395">
        <v>82109999</v>
      </c>
      <c r="F395" t="s">
        <v>217</v>
      </c>
      <c r="I395" t="s">
        <v>218</v>
      </c>
      <c r="L395" s="77">
        <v>43</v>
      </c>
    </row>
    <row r="396" spans="2:12" x14ac:dyDescent="0.2">
      <c r="B396" s="76">
        <v>36942</v>
      </c>
      <c r="C396">
        <v>413</v>
      </c>
      <c r="D396">
        <v>82109999</v>
      </c>
      <c r="F396" t="s">
        <v>217</v>
      </c>
      <c r="I396" t="s">
        <v>218</v>
      </c>
      <c r="L396" s="77">
        <v>-7</v>
      </c>
    </row>
    <row r="397" spans="2:12" x14ac:dyDescent="0.2">
      <c r="B397" s="76">
        <v>36942</v>
      </c>
      <c r="C397">
        <v>413</v>
      </c>
      <c r="D397">
        <v>82109999</v>
      </c>
      <c r="F397" t="s">
        <v>217</v>
      </c>
      <c r="I397" t="s">
        <v>218</v>
      </c>
      <c r="L397" s="77">
        <v>-78</v>
      </c>
    </row>
    <row r="398" spans="2:12" x14ac:dyDescent="0.2">
      <c r="B398" s="76">
        <v>36942</v>
      </c>
      <c r="C398">
        <v>413</v>
      </c>
      <c r="D398">
        <v>82109999</v>
      </c>
      <c r="F398" t="s">
        <v>217</v>
      </c>
      <c r="I398" t="s">
        <v>218</v>
      </c>
      <c r="L398" s="77">
        <v>8</v>
      </c>
    </row>
    <row r="399" spans="2:12" x14ac:dyDescent="0.2">
      <c r="B399" s="76">
        <v>36950</v>
      </c>
      <c r="C399">
        <v>413</v>
      </c>
      <c r="D399">
        <v>82109999</v>
      </c>
      <c r="F399" t="s">
        <v>217</v>
      </c>
      <c r="I399" t="s">
        <v>282</v>
      </c>
      <c r="L399" s="77">
        <v>-95</v>
      </c>
    </row>
    <row r="400" spans="2:12" x14ac:dyDescent="0.2">
      <c r="B400" s="76">
        <v>36950</v>
      </c>
      <c r="C400">
        <v>413</v>
      </c>
      <c r="D400">
        <v>82109999</v>
      </c>
      <c r="F400" t="s">
        <v>217</v>
      </c>
      <c r="I400" t="s">
        <v>282</v>
      </c>
      <c r="L400" s="77">
        <v>-95</v>
      </c>
    </row>
    <row r="401" spans="2:12" x14ac:dyDescent="0.2">
      <c r="B401" s="76">
        <v>36950</v>
      </c>
      <c r="C401">
        <v>413</v>
      </c>
      <c r="D401">
        <v>82109999</v>
      </c>
      <c r="F401" t="s">
        <v>217</v>
      </c>
      <c r="I401" t="s">
        <v>282</v>
      </c>
      <c r="L401" s="77">
        <v>-95</v>
      </c>
    </row>
    <row r="402" spans="2:12" x14ac:dyDescent="0.2">
      <c r="B402" s="76">
        <v>36950</v>
      </c>
      <c r="C402">
        <v>413</v>
      </c>
      <c r="D402">
        <v>82109999</v>
      </c>
      <c r="F402" t="s">
        <v>217</v>
      </c>
      <c r="I402" t="s">
        <v>282</v>
      </c>
      <c r="L402" s="77">
        <v>-95</v>
      </c>
    </row>
    <row r="403" spans="2:12" x14ac:dyDescent="0.2">
      <c r="B403" s="76">
        <v>36942</v>
      </c>
      <c r="C403">
        <v>413</v>
      </c>
      <c r="D403">
        <v>82109999</v>
      </c>
      <c r="F403" t="s">
        <v>217</v>
      </c>
      <c r="I403" t="s">
        <v>218</v>
      </c>
      <c r="L403" s="77">
        <v>2080</v>
      </c>
    </row>
    <row r="404" spans="2:12" x14ac:dyDescent="0.2">
      <c r="B404" s="76">
        <v>36942</v>
      </c>
      <c r="C404">
        <v>413</v>
      </c>
      <c r="D404">
        <v>82109999</v>
      </c>
      <c r="F404" t="s">
        <v>217</v>
      </c>
      <c r="I404" t="s">
        <v>218</v>
      </c>
      <c r="L404" s="77">
        <v>407</v>
      </c>
    </row>
    <row r="405" spans="2:12" x14ac:dyDescent="0.2">
      <c r="B405" s="76">
        <v>36950</v>
      </c>
      <c r="C405">
        <v>413</v>
      </c>
      <c r="D405">
        <v>82109999</v>
      </c>
      <c r="F405" t="s">
        <v>217</v>
      </c>
      <c r="I405" t="s">
        <v>218</v>
      </c>
      <c r="L405" s="77">
        <v>60</v>
      </c>
    </row>
    <row r="406" spans="2:12" ht="13.5" thickBot="1" x14ac:dyDescent="0.25">
      <c r="B406" s="76">
        <v>36950</v>
      </c>
      <c r="C406">
        <v>413</v>
      </c>
      <c r="D406">
        <v>82109999</v>
      </c>
      <c r="F406" t="s">
        <v>217</v>
      </c>
      <c r="I406" t="s">
        <v>218</v>
      </c>
      <c r="L406" s="77">
        <v>539</v>
      </c>
    </row>
    <row r="407" spans="2:12" ht="13.5" thickBot="1" x14ac:dyDescent="0.25">
      <c r="B407" t="s">
        <v>88</v>
      </c>
      <c r="D407">
        <v>82109999</v>
      </c>
      <c r="L407" s="78">
        <v>2066</v>
      </c>
    </row>
    <row r="408" spans="2:12" x14ac:dyDescent="0.2">
      <c r="L408" s="77"/>
    </row>
    <row r="409" spans="2:12" ht="13.5" thickBot="1" x14ac:dyDescent="0.25">
      <c r="L409" s="77"/>
    </row>
    <row r="410" spans="2:12" ht="13.5" thickBot="1" x14ac:dyDescent="0.25">
      <c r="B410" t="s">
        <v>142</v>
      </c>
      <c r="L410" s="78">
        <v>238797.78</v>
      </c>
    </row>
    <row r="411" spans="2:12" x14ac:dyDescent="0.2">
      <c r="L411" s="77"/>
    </row>
    <row r="412" spans="2:12" x14ac:dyDescent="0.2">
      <c r="L412" s="77"/>
    </row>
    <row r="413" spans="2:12" x14ac:dyDescent="0.2">
      <c r="L413" s="77"/>
    </row>
    <row r="414" spans="2:12" x14ac:dyDescent="0.2">
      <c r="L414" s="77"/>
    </row>
    <row r="415" spans="2:12" x14ac:dyDescent="0.2">
      <c r="L415" s="77"/>
    </row>
    <row r="416" spans="2:12" x14ac:dyDescent="0.2">
      <c r="L416" s="77"/>
    </row>
    <row r="417" spans="12:12" x14ac:dyDescent="0.2">
      <c r="L417" s="77"/>
    </row>
    <row r="418" spans="12:12" x14ac:dyDescent="0.2">
      <c r="L418" s="77"/>
    </row>
    <row r="419" spans="12:12" x14ac:dyDescent="0.2">
      <c r="L419" s="77"/>
    </row>
    <row r="420" spans="12:12" x14ac:dyDescent="0.2">
      <c r="L420" s="77"/>
    </row>
    <row r="421" spans="12:12" x14ac:dyDescent="0.2">
      <c r="L421" s="77"/>
    </row>
    <row r="422" spans="12:12" x14ac:dyDescent="0.2">
      <c r="L422" s="77"/>
    </row>
    <row r="423" spans="12:12" x14ac:dyDescent="0.2">
      <c r="L423" s="77"/>
    </row>
    <row r="424" spans="12:12" x14ac:dyDescent="0.2">
      <c r="L424" s="77"/>
    </row>
    <row r="425" spans="12:12" x14ac:dyDescent="0.2">
      <c r="L425" s="77"/>
    </row>
    <row r="426" spans="12:12" x14ac:dyDescent="0.2">
      <c r="L426" s="77"/>
    </row>
    <row r="427" spans="12:12" x14ac:dyDescent="0.2">
      <c r="L427" s="77"/>
    </row>
    <row r="428" spans="12:12" x14ac:dyDescent="0.2">
      <c r="L428" s="77"/>
    </row>
    <row r="429" spans="12:12" x14ac:dyDescent="0.2">
      <c r="L429" s="77"/>
    </row>
    <row r="430" spans="12:12" x14ac:dyDescent="0.2">
      <c r="L430" s="77"/>
    </row>
    <row r="431" spans="12:12" x14ac:dyDescent="0.2">
      <c r="L431" s="77"/>
    </row>
    <row r="432" spans="12:12" x14ac:dyDescent="0.2">
      <c r="L432" s="77"/>
    </row>
    <row r="433" spans="12:12" x14ac:dyDescent="0.2">
      <c r="L433" s="77"/>
    </row>
    <row r="434" spans="12:12" x14ac:dyDescent="0.2">
      <c r="L434" s="77"/>
    </row>
    <row r="435" spans="12:12" x14ac:dyDescent="0.2">
      <c r="L435" s="77"/>
    </row>
    <row r="436" spans="12:12" x14ac:dyDescent="0.2">
      <c r="L436" s="77"/>
    </row>
    <row r="437" spans="12:12" x14ac:dyDescent="0.2">
      <c r="L437" s="77"/>
    </row>
    <row r="438" spans="12:12" x14ac:dyDescent="0.2">
      <c r="L438" s="77"/>
    </row>
    <row r="439" spans="12:12" x14ac:dyDescent="0.2">
      <c r="L439" s="77"/>
    </row>
    <row r="440" spans="12:12" x14ac:dyDescent="0.2">
      <c r="L440" s="77"/>
    </row>
    <row r="441" spans="12:12" x14ac:dyDescent="0.2">
      <c r="L441" s="77"/>
    </row>
    <row r="442" spans="12:12" x14ac:dyDescent="0.2">
      <c r="L442" s="77"/>
    </row>
    <row r="443" spans="12:12" x14ac:dyDescent="0.2">
      <c r="L443" s="77"/>
    </row>
    <row r="444" spans="12:12" x14ac:dyDescent="0.2">
      <c r="L444" s="77"/>
    </row>
    <row r="445" spans="12:12" x14ac:dyDescent="0.2">
      <c r="L445" s="77"/>
    </row>
    <row r="446" spans="12:12" x14ac:dyDescent="0.2">
      <c r="L446" s="77"/>
    </row>
    <row r="447" spans="12:12" x14ac:dyDescent="0.2">
      <c r="L447" s="77"/>
    </row>
    <row r="448" spans="12:12" x14ac:dyDescent="0.2">
      <c r="L448" s="77"/>
    </row>
    <row r="449" spans="12:12" x14ac:dyDescent="0.2">
      <c r="L449" s="77"/>
    </row>
    <row r="450" spans="12:12" x14ac:dyDescent="0.2">
      <c r="L450" s="77"/>
    </row>
    <row r="451" spans="12:12" x14ac:dyDescent="0.2">
      <c r="L451" s="77"/>
    </row>
    <row r="452" spans="12:12" x14ac:dyDescent="0.2">
      <c r="L452" s="77"/>
    </row>
    <row r="453" spans="12:12" x14ac:dyDescent="0.2">
      <c r="L453" s="77"/>
    </row>
    <row r="454" spans="12:12" x14ac:dyDescent="0.2">
      <c r="L454" s="77"/>
    </row>
    <row r="455" spans="12:12" x14ac:dyDescent="0.2">
      <c r="L455" s="77"/>
    </row>
    <row r="456" spans="12:12" x14ac:dyDescent="0.2">
      <c r="L456" s="77"/>
    </row>
    <row r="457" spans="12:12" x14ac:dyDescent="0.2">
      <c r="L457" s="77"/>
    </row>
    <row r="458" spans="12:12" x14ac:dyDescent="0.2">
      <c r="L458" s="77"/>
    </row>
    <row r="459" spans="12:12" x14ac:dyDescent="0.2">
      <c r="L459" s="77"/>
    </row>
    <row r="460" spans="12:12" x14ac:dyDescent="0.2">
      <c r="L460" s="77"/>
    </row>
    <row r="461" spans="12:12" x14ac:dyDescent="0.2">
      <c r="L461" s="77"/>
    </row>
    <row r="462" spans="12:12" x14ac:dyDescent="0.2">
      <c r="L462" s="77"/>
    </row>
    <row r="463" spans="12:12" x14ac:dyDescent="0.2">
      <c r="L463" s="77"/>
    </row>
    <row r="464" spans="12:12" x14ac:dyDescent="0.2">
      <c r="L464" s="77"/>
    </row>
    <row r="465" spans="12:12" x14ac:dyDescent="0.2">
      <c r="L465" s="77"/>
    </row>
    <row r="466" spans="12:12" x14ac:dyDescent="0.2">
      <c r="L466" s="77"/>
    </row>
    <row r="467" spans="12:12" x14ac:dyDescent="0.2">
      <c r="L467" s="77"/>
    </row>
    <row r="468" spans="12:12" x14ac:dyDescent="0.2">
      <c r="L468" s="77"/>
    </row>
    <row r="469" spans="12:12" x14ac:dyDescent="0.2">
      <c r="L469" s="77"/>
    </row>
    <row r="470" spans="12:12" x14ac:dyDescent="0.2">
      <c r="L470" s="77"/>
    </row>
    <row r="471" spans="12:12" x14ac:dyDescent="0.2">
      <c r="L471" s="77"/>
    </row>
    <row r="472" spans="12:12" x14ac:dyDescent="0.2">
      <c r="L472" s="77"/>
    </row>
    <row r="473" spans="12:12" x14ac:dyDescent="0.2">
      <c r="L473" s="77"/>
    </row>
    <row r="474" spans="12:12" x14ac:dyDescent="0.2">
      <c r="L474" s="77"/>
    </row>
    <row r="475" spans="12:12" x14ac:dyDescent="0.2">
      <c r="L475" s="77"/>
    </row>
    <row r="476" spans="12:12" x14ac:dyDescent="0.2">
      <c r="L476" s="77"/>
    </row>
    <row r="477" spans="12:12" x14ac:dyDescent="0.2">
      <c r="L477" s="77"/>
    </row>
    <row r="478" spans="12:12" x14ac:dyDescent="0.2">
      <c r="L478" s="77"/>
    </row>
    <row r="479" spans="12:12" x14ac:dyDescent="0.2">
      <c r="L479" s="77"/>
    </row>
    <row r="480" spans="12:12" x14ac:dyDescent="0.2">
      <c r="L480" s="77"/>
    </row>
    <row r="481" spans="12:12" x14ac:dyDescent="0.2">
      <c r="L481" s="77"/>
    </row>
    <row r="482" spans="12:12" x14ac:dyDescent="0.2">
      <c r="L482" s="77"/>
    </row>
    <row r="483" spans="12:12" x14ac:dyDescent="0.2">
      <c r="L483" s="77"/>
    </row>
    <row r="484" spans="12:12" x14ac:dyDescent="0.2">
      <c r="L484" s="77"/>
    </row>
    <row r="485" spans="12:12" x14ac:dyDescent="0.2">
      <c r="L485" s="77"/>
    </row>
    <row r="486" spans="12:12" x14ac:dyDescent="0.2">
      <c r="L486" s="77"/>
    </row>
    <row r="487" spans="12:12" x14ac:dyDescent="0.2">
      <c r="L487" s="77"/>
    </row>
    <row r="488" spans="12:12" x14ac:dyDescent="0.2">
      <c r="L488" s="77"/>
    </row>
    <row r="489" spans="12:12" x14ac:dyDescent="0.2">
      <c r="L489" s="77"/>
    </row>
    <row r="490" spans="12:12" x14ac:dyDescent="0.2">
      <c r="L490" s="77"/>
    </row>
    <row r="491" spans="12:12" x14ac:dyDescent="0.2">
      <c r="L491" s="77"/>
    </row>
    <row r="492" spans="12:12" x14ac:dyDescent="0.2">
      <c r="L492" s="77"/>
    </row>
    <row r="493" spans="12:12" x14ac:dyDescent="0.2">
      <c r="L493" s="77"/>
    </row>
    <row r="494" spans="12:12" x14ac:dyDescent="0.2">
      <c r="L494" s="77"/>
    </row>
    <row r="495" spans="12:12" x14ac:dyDescent="0.2">
      <c r="L495" s="77"/>
    </row>
    <row r="496" spans="12:12" x14ac:dyDescent="0.2">
      <c r="L496" s="77"/>
    </row>
    <row r="497" spans="12:12" x14ac:dyDescent="0.2">
      <c r="L497" s="77"/>
    </row>
    <row r="498" spans="12:12" x14ac:dyDescent="0.2">
      <c r="L498" s="77"/>
    </row>
    <row r="499" spans="12:12" x14ac:dyDescent="0.2">
      <c r="L499" s="77"/>
    </row>
    <row r="500" spans="12:12" x14ac:dyDescent="0.2">
      <c r="L500" s="77"/>
    </row>
    <row r="501" spans="12:12" x14ac:dyDescent="0.2">
      <c r="L501" s="77"/>
    </row>
    <row r="502" spans="12:12" x14ac:dyDescent="0.2">
      <c r="L502" s="77"/>
    </row>
    <row r="503" spans="12:12" x14ac:dyDescent="0.2">
      <c r="L503" s="77"/>
    </row>
    <row r="504" spans="12:12" x14ac:dyDescent="0.2">
      <c r="L504" s="77"/>
    </row>
    <row r="505" spans="12:12" x14ac:dyDescent="0.2">
      <c r="L505" s="77"/>
    </row>
    <row r="506" spans="12:12" x14ac:dyDescent="0.2">
      <c r="L506" s="77"/>
    </row>
    <row r="507" spans="12:12" x14ac:dyDescent="0.2">
      <c r="L507" s="77"/>
    </row>
    <row r="508" spans="12:12" x14ac:dyDescent="0.2">
      <c r="L508" s="77"/>
    </row>
    <row r="509" spans="12:12" x14ac:dyDescent="0.2">
      <c r="L509" s="77"/>
    </row>
    <row r="510" spans="12:12" x14ac:dyDescent="0.2">
      <c r="L510" s="77"/>
    </row>
    <row r="511" spans="12:12" x14ac:dyDescent="0.2">
      <c r="L511" s="77"/>
    </row>
    <row r="512" spans="12:12" x14ac:dyDescent="0.2">
      <c r="L512" s="77"/>
    </row>
    <row r="513" spans="12:12" x14ac:dyDescent="0.2">
      <c r="L513" s="77"/>
    </row>
    <row r="514" spans="12:12" x14ac:dyDescent="0.2">
      <c r="L514" s="77"/>
    </row>
    <row r="515" spans="12:12" x14ac:dyDescent="0.2">
      <c r="L515" s="77"/>
    </row>
    <row r="516" spans="12:12" x14ac:dyDescent="0.2">
      <c r="L516" s="77"/>
    </row>
    <row r="517" spans="12:12" x14ac:dyDescent="0.2">
      <c r="L517" s="77"/>
    </row>
    <row r="518" spans="12:12" x14ac:dyDescent="0.2">
      <c r="L518" s="77"/>
    </row>
    <row r="519" spans="12:12" x14ac:dyDescent="0.2">
      <c r="L519" s="77"/>
    </row>
    <row r="520" spans="12:12" x14ac:dyDescent="0.2">
      <c r="L520" s="77"/>
    </row>
    <row r="521" spans="12:12" x14ac:dyDescent="0.2">
      <c r="L521" s="77"/>
    </row>
    <row r="522" spans="12:12" x14ac:dyDescent="0.2">
      <c r="L522" s="77"/>
    </row>
    <row r="523" spans="12:12" x14ac:dyDescent="0.2">
      <c r="L523" s="77"/>
    </row>
    <row r="524" spans="12:12" x14ac:dyDescent="0.2">
      <c r="L524" s="77"/>
    </row>
    <row r="525" spans="12:12" x14ac:dyDescent="0.2">
      <c r="L525" s="77"/>
    </row>
    <row r="526" spans="12:12" x14ac:dyDescent="0.2">
      <c r="L526" s="77"/>
    </row>
    <row r="527" spans="12:12" x14ac:dyDescent="0.2">
      <c r="L527" s="77"/>
    </row>
    <row r="528" spans="12:12" x14ac:dyDescent="0.2">
      <c r="L528" s="77"/>
    </row>
    <row r="529" spans="12:12" x14ac:dyDescent="0.2">
      <c r="L529" s="77"/>
    </row>
    <row r="530" spans="12:12" x14ac:dyDescent="0.2">
      <c r="L530" s="77"/>
    </row>
    <row r="531" spans="12:12" x14ac:dyDescent="0.2">
      <c r="L531" s="77"/>
    </row>
    <row r="532" spans="12:12" x14ac:dyDescent="0.2">
      <c r="L532" s="77"/>
    </row>
    <row r="533" spans="12:12" x14ac:dyDescent="0.2">
      <c r="L533" s="77"/>
    </row>
    <row r="534" spans="12:12" x14ac:dyDescent="0.2">
      <c r="L534" s="77"/>
    </row>
    <row r="535" spans="12:12" x14ac:dyDescent="0.2">
      <c r="L535" s="77"/>
    </row>
    <row r="536" spans="12:12" x14ac:dyDescent="0.2">
      <c r="L536" s="77"/>
    </row>
    <row r="537" spans="12:12" x14ac:dyDescent="0.2">
      <c r="L537" s="77"/>
    </row>
    <row r="538" spans="12:12" x14ac:dyDescent="0.2">
      <c r="L538" s="77"/>
    </row>
    <row r="539" spans="12:12" x14ac:dyDescent="0.2">
      <c r="L539" s="77"/>
    </row>
    <row r="540" spans="12:12" x14ac:dyDescent="0.2">
      <c r="L540" s="77"/>
    </row>
    <row r="541" spans="12:12" x14ac:dyDescent="0.2">
      <c r="L541" s="77"/>
    </row>
    <row r="542" spans="12:12" x14ac:dyDescent="0.2">
      <c r="L542" s="77"/>
    </row>
    <row r="543" spans="12:12" x14ac:dyDescent="0.2">
      <c r="L543" s="77"/>
    </row>
    <row r="544" spans="12:12" x14ac:dyDescent="0.2">
      <c r="L544" s="77"/>
    </row>
    <row r="545" spans="12:12" x14ac:dyDescent="0.2">
      <c r="L545" s="77"/>
    </row>
    <row r="546" spans="12:12" x14ac:dyDescent="0.2">
      <c r="L546" s="77"/>
    </row>
    <row r="547" spans="12:12" x14ac:dyDescent="0.2">
      <c r="L547" s="77"/>
    </row>
    <row r="548" spans="12:12" x14ac:dyDescent="0.2">
      <c r="L548" s="77"/>
    </row>
    <row r="549" spans="12:12" x14ac:dyDescent="0.2">
      <c r="L549" s="77"/>
    </row>
    <row r="550" spans="12:12" x14ac:dyDescent="0.2">
      <c r="L550" s="77"/>
    </row>
    <row r="551" spans="12:12" x14ac:dyDescent="0.2">
      <c r="L551" s="77"/>
    </row>
    <row r="552" spans="12:12" x14ac:dyDescent="0.2">
      <c r="L552" s="77"/>
    </row>
    <row r="553" spans="12:12" x14ac:dyDescent="0.2">
      <c r="L553" s="77"/>
    </row>
    <row r="554" spans="12:12" x14ac:dyDescent="0.2">
      <c r="L554" s="77"/>
    </row>
    <row r="555" spans="12:12" x14ac:dyDescent="0.2">
      <c r="L555" s="77"/>
    </row>
    <row r="556" spans="12:12" x14ac:dyDescent="0.2">
      <c r="L556" s="77"/>
    </row>
    <row r="557" spans="12:12" x14ac:dyDescent="0.2">
      <c r="L557" s="77"/>
    </row>
    <row r="558" spans="12:12" x14ac:dyDescent="0.2">
      <c r="L558" s="77"/>
    </row>
    <row r="559" spans="12:12" x14ac:dyDescent="0.2">
      <c r="L559" s="77"/>
    </row>
    <row r="560" spans="12:12" x14ac:dyDescent="0.2">
      <c r="L560" s="77"/>
    </row>
    <row r="561" spans="12:12" x14ac:dyDescent="0.2">
      <c r="L561" s="77"/>
    </row>
    <row r="562" spans="12:12" x14ac:dyDescent="0.2">
      <c r="L562" s="77"/>
    </row>
    <row r="563" spans="12:12" x14ac:dyDescent="0.2">
      <c r="L563" s="77"/>
    </row>
    <row r="564" spans="12:12" x14ac:dyDescent="0.2">
      <c r="L564" s="77"/>
    </row>
    <row r="565" spans="12:12" x14ac:dyDescent="0.2">
      <c r="L565" s="77"/>
    </row>
    <row r="566" spans="12:12" x14ac:dyDescent="0.2">
      <c r="L566" s="77"/>
    </row>
    <row r="567" spans="12:12" x14ac:dyDescent="0.2">
      <c r="L567" s="77"/>
    </row>
    <row r="568" spans="12:12" x14ac:dyDescent="0.2">
      <c r="L568" s="77"/>
    </row>
    <row r="569" spans="12:12" x14ac:dyDescent="0.2">
      <c r="L569" s="77"/>
    </row>
    <row r="570" spans="12:12" x14ac:dyDescent="0.2">
      <c r="L570" s="77"/>
    </row>
    <row r="571" spans="12:12" x14ac:dyDescent="0.2">
      <c r="L571" s="77"/>
    </row>
    <row r="572" spans="12:12" x14ac:dyDescent="0.2">
      <c r="L572" s="77"/>
    </row>
    <row r="573" spans="12:12" x14ac:dyDescent="0.2">
      <c r="L573" s="77"/>
    </row>
    <row r="574" spans="12:12" x14ac:dyDescent="0.2">
      <c r="L574" s="77"/>
    </row>
    <row r="575" spans="12:12" x14ac:dyDescent="0.2">
      <c r="L575" s="77"/>
    </row>
    <row r="576" spans="12:12" x14ac:dyDescent="0.2">
      <c r="L576" s="77"/>
    </row>
    <row r="577" spans="12:12" x14ac:dyDescent="0.2">
      <c r="L577" s="77"/>
    </row>
    <row r="578" spans="12:12" x14ac:dyDescent="0.2">
      <c r="L578" s="77"/>
    </row>
    <row r="579" spans="12:12" x14ac:dyDescent="0.2">
      <c r="L579" s="77"/>
    </row>
    <row r="580" spans="12:12" x14ac:dyDescent="0.2">
      <c r="L580" s="77"/>
    </row>
    <row r="581" spans="12:12" x14ac:dyDescent="0.2">
      <c r="L581" s="77"/>
    </row>
    <row r="582" spans="12:12" x14ac:dyDescent="0.2">
      <c r="L582" s="77"/>
    </row>
    <row r="583" spans="12:12" x14ac:dyDescent="0.2">
      <c r="L583" s="77"/>
    </row>
    <row r="584" spans="12:12" x14ac:dyDescent="0.2">
      <c r="L584" s="77"/>
    </row>
    <row r="585" spans="12:12" x14ac:dyDescent="0.2">
      <c r="L585" s="77"/>
    </row>
    <row r="586" spans="12:12" x14ac:dyDescent="0.2">
      <c r="L586" s="77"/>
    </row>
    <row r="587" spans="12:12" x14ac:dyDescent="0.2">
      <c r="L587" s="77"/>
    </row>
    <row r="588" spans="12:12" x14ac:dyDescent="0.2">
      <c r="L588" s="77"/>
    </row>
    <row r="589" spans="12:12" x14ac:dyDescent="0.2">
      <c r="L589" s="77"/>
    </row>
    <row r="590" spans="12:12" x14ac:dyDescent="0.2">
      <c r="L590" s="77"/>
    </row>
    <row r="591" spans="12:12" x14ac:dyDescent="0.2">
      <c r="L591" s="77"/>
    </row>
    <row r="592" spans="12:12" x14ac:dyDescent="0.2">
      <c r="L592" s="77"/>
    </row>
    <row r="593" spans="12:12" x14ac:dyDescent="0.2">
      <c r="L593" s="77"/>
    </row>
    <row r="594" spans="12:12" x14ac:dyDescent="0.2">
      <c r="L594" s="77"/>
    </row>
    <row r="595" spans="12:12" x14ac:dyDescent="0.2">
      <c r="L595" s="77"/>
    </row>
    <row r="596" spans="12:12" x14ac:dyDescent="0.2">
      <c r="L596" s="77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N3" sqref="N3:AQ36"/>
    </sheetView>
  </sheetViews>
  <sheetFormatPr defaultRowHeight="12.75" x14ac:dyDescent="0.2"/>
  <cols>
    <col min="1" max="1" width="28.28515625" customWidth="1"/>
    <col min="3" max="3" width="22.7109375" customWidth="1"/>
  </cols>
  <sheetData>
    <row r="1" spans="1:4" x14ac:dyDescent="0.2">
      <c r="A1" s="82"/>
      <c r="B1" s="82" t="s">
        <v>4</v>
      </c>
      <c r="C1" s="82"/>
      <c r="D1" s="82"/>
    </row>
    <row r="2" spans="1:4" x14ac:dyDescent="0.2">
      <c r="A2" s="82"/>
      <c r="B2" s="82" t="s">
        <v>500</v>
      </c>
      <c r="C2" s="82"/>
      <c r="D2" s="82"/>
    </row>
    <row r="3" spans="1:4" x14ac:dyDescent="0.2">
      <c r="A3" s="82"/>
      <c r="B3" s="82" t="s">
        <v>417</v>
      </c>
      <c r="C3" s="82"/>
      <c r="D3" s="82"/>
    </row>
    <row r="4" spans="1:4" x14ac:dyDescent="0.2">
      <c r="A4" s="82"/>
      <c r="B4" s="82"/>
      <c r="C4" s="82"/>
      <c r="D4" s="82"/>
    </row>
    <row r="5" spans="1:4" x14ac:dyDescent="0.2">
      <c r="A5" s="82" t="s">
        <v>418</v>
      </c>
      <c r="B5" s="82" t="s">
        <v>419</v>
      </c>
      <c r="C5" s="82"/>
      <c r="D5" s="82" t="s">
        <v>420</v>
      </c>
    </row>
    <row r="7" spans="1:4" x14ac:dyDescent="0.2">
      <c r="A7" t="s">
        <v>483</v>
      </c>
      <c r="B7" t="s">
        <v>61</v>
      </c>
      <c r="C7" t="s">
        <v>403</v>
      </c>
      <c r="D7">
        <v>1</v>
      </c>
    </row>
    <row r="8" spans="1:4" x14ac:dyDescent="0.2">
      <c r="A8" t="s">
        <v>484</v>
      </c>
      <c r="B8" t="s">
        <v>61</v>
      </c>
      <c r="C8" t="s">
        <v>403</v>
      </c>
      <c r="D8">
        <v>1</v>
      </c>
    </row>
    <row r="9" spans="1:4" x14ac:dyDescent="0.2">
      <c r="A9" t="s">
        <v>485</v>
      </c>
      <c r="B9" t="s">
        <v>61</v>
      </c>
      <c r="C9" t="s">
        <v>403</v>
      </c>
      <c r="D9">
        <v>1</v>
      </c>
    </row>
    <row r="10" spans="1:4" x14ac:dyDescent="0.2">
      <c r="A10" t="s">
        <v>486</v>
      </c>
      <c r="B10" t="s">
        <v>61</v>
      </c>
      <c r="C10" t="s">
        <v>403</v>
      </c>
      <c r="D10">
        <v>1</v>
      </c>
    </row>
    <row r="11" spans="1:4" x14ac:dyDescent="0.2">
      <c r="A11" t="s">
        <v>501</v>
      </c>
      <c r="B11" t="s">
        <v>61</v>
      </c>
      <c r="C11" t="s">
        <v>403</v>
      </c>
      <c r="D11">
        <v>1</v>
      </c>
    </row>
    <row r="12" spans="1:4" x14ac:dyDescent="0.2">
      <c r="A12" t="s">
        <v>487</v>
      </c>
      <c r="B12" t="s">
        <v>61</v>
      </c>
      <c r="C12" t="s">
        <v>403</v>
      </c>
      <c r="D12">
        <v>1</v>
      </c>
    </row>
    <row r="13" spans="1:4" x14ac:dyDescent="0.2">
      <c r="A13" t="s">
        <v>488</v>
      </c>
      <c r="B13" t="s">
        <v>61</v>
      </c>
      <c r="C13" t="s">
        <v>403</v>
      </c>
      <c r="D13">
        <v>1</v>
      </c>
    </row>
    <row r="14" spans="1:4" x14ac:dyDescent="0.2">
      <c r="A14" t="s">
        <v>489</v>
      </c>
      <c r="B14" t="s">
        <v>61</v>
      </c>
      <c r="C14" t="s">
        <v>403</v>
      </c>
      <c r="D14">
        <v>1</v>
      </c>
    </row>
    <row r="15" spans="1:4" x14ac:dyDescent="0.2">
      <c r="A15" t="s">
        <v>490</v>
      </c>
      <c r="B15" t="s">
        <v>61</v>
      </c>
      <c r="C15" t="s">
        <v>403</v>
      </c>
      <c r="D15">
        <v>1</v>
      </c>
    </row>
    <row r="16" spans="1:4" x14ac:dyDescent="0.2">
      <c r="A16" t="s">
        <v>467</v>
      </c>
      <c r="B16" t="s">
        <v>61</v>
      </c>
      <c r="C16" t="s">
        <v>403</v>
      </c>
      <c r="D16">
        <v>1</v>
      </c>
    </row>
    <row r="17" spans="1:4" x14ac:dyDescent="0.2">
      <c r="A17" t="s">
        <v>491</v>
      </c>
      <c r="B17" t="s">
        <v>61</v>
      </c>
      <c r="C17" t="s">
        <v>403</v>
      </c>
      <c r="D17">
        <v>1</v>
      </c>
    </row>
    <row r="18" spans="1:4" x14ac:dyDescent="0.2">
      <c r="A18" t="s">
        <v>492</v>
      </c>
      <c r="B18" t="s">
        <v>61</v>
      </c>
      <c r="C18" t="s">
        <v>403</v>
      </c>
      <c r="D18">
        <v>1</v>
      </c>
    </row>
    <row r="19" spans="1:4" x14ac:dyDescent="0.2">
      <c r="A19" t="s">
        <v>493</v>
      </c>
      <c r="B19" t="s">
        <v>61</v>
      </c>
      <c r="C19" t="s">
        <v>403</v>
      </c>
      <c r="D19">
        <v>1</v>
      </c>
    </row>
    <row r="20" spans="1:4" x14ac:dyDescent="0.2">
      <c r="A20" t="s">
        <v>494</v>
      </c>
      <c r="B20" t="s">
        <v>61</v>
      </c>
      <c r="C20" t="s">
        <v>403</v>
      </c>
      <c r="D20">
        <v>1</v>
      </c>
    </row>
    <row r="21" spans="1:4" x14ac:dyDescent="0.2">
      <c r="A21" t="s">
        <v>495</v>
      </c>
      <c r="B21" t="s">
        <v>61</v>
      </c>
      <c r="C21" t="s">
        <v>403</v>
      </c>
      <c r="D21">
        <v>1</v>
      </c>
    </row>
    <row r="22" spans="1:4" x14ac:dyDescent="0.2">
      <c r="A22" t="s">
        <v>496</v>
      </c>
      <c r="B22" t="s">
        <v>61</v>
      </c>
      <c r="C22" t="s">
        <v>403</v>
      </c>
      <c r="D22">
        <v>1</v>
      </c>
    </row>
    <row r="23" spans="1:4" x14ac:dyDescent="0.2">
      <c r="A23" t="s">
        <v>497</v>
      </c>
      <c r="B23" t="s">
        <v>61</v>
      </c>
      <c r="C23" t="s">
        <v>403</v>
      </c>
      <c r="D23">
        <v>1</v>
      </c>
    </row>
    <row r="24" spans="1:4" x14ac:dyDescent="0.2">
      <c r="A24" t="s">
        <v>498</v>
      </c>
      <c r="B24" t="s">
        <v>61</v>
      </c>
      <c r="C24" t="s">
        <v>403</v>
      </c>
      <c r="D24">
        <v>1</v>
      </c>
    </row>
    <row r="25" spans="1:4" x14ac:dyDescent="0.2">
      <c r="A25" t="s">
        <v>499</v>
      </c>
      <c r="B25" t="s">
        <v>61</v>
      </c>
      <c r="C25" t="s">
        <v>403</v>
      </c>
      <c r="D25">
        <v>1</v>
      </c>
    </row>
    <row r="26" spans="1:4" ht="13.5" thickBot="1" x14ac:dyDescent="0.25">
      <c r="D26" s="90">
        <f>SUM(D7:D25)</f>
        <v>19</v>
      </c>
    </row>
    <row r="27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T9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140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62</v>
      </c>
    </row>
    <row r="2" spans="1:43" hidden="1" x14ac:dyDescent="0.2">
      <c r="A2" s="38" t="s">
        <v>2</v>
      </c>
      <c r="B2" s="38" t="s">
        <v>63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532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Upstream Originations - Gray/Hodge (105659)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176904.95</v>
      </c>
      <c r="D11" s="57">
        <v>233353</v>
      </c>
      <c r="F11" s="57">
        <v>56448.05</v>
      </c>
      <c r="H11" s="58">
        <v>349363.61</v>
      </c>
      <c r="J11" s="57">
        <v>466706</v>
      </c>
      <c r="L11" s="57">
        <v>117342.39</v>
      </c>
      <c r="N11" s="56" t="s">
        <v>30</v>
      </c>
      <c r="O11" s="57">
        <v>172458.66</v>
      </c>
      <c r="Q11" s="57">
        <v>176904.95</v>
      </c>
      <c r="S11" s="57">
        <v>233353</v>
      </c>
      <c r="U11" s="57">
        <v>233353</v>
      </c>
      <c r="W11" s="57">
        <v>233353</v>
      </c>
      <c r="Y11" s="57">
        <v>233353</v>
      </c>
      <c r="AA11" s="57">
        <v>233353</v>
      </c>
      <c r="AC11" s="57">
        <v>233353</v>
      </c>
      <c r="AE11" s="57">
        <v>233353</v>
      </c>
      <c r="AG11" s="57">
        <v>233353</v>
      </c>
      <c r="AI11" s="57">
        <v>233353</v>
      </c>
      <c r="AK11" s="57">
        <v>233353</v>
      </c>
      <c r="AM11" s="59">
        <v>2682893.61</v>
      </c>
      <c r="AO11" s="60">
        <v>2800236</v>
      </c>
      <c r="AQ11" s="60">
        <v>117342.39</v>
      </c>
    </row>
    <row r="12" spans="1:43" s="57" customFormat="1" ht="12" customHeight="1" x14ac:dyDescent="0.2">
      <c r="A12" s="56" t="s">
        <v>31</v>
      </c>
      <c r="B12" s="57">
        <v>21775.75</v>
      </c>
      <c r="D12" s="57">
        <v>31185</v>
      </c>
      <c r="F12" s="57">
        <v>9409.25</v>
      </c>
      <c r="H12" s="58">
        <v>47248.99</v>
      </c>
      <c r="J12" s="57">
        <v>62370</v>
      </c>
      <c r="L12" s="57">
        <v>15121.01</v>
      </c>
      <c r="N12" s="56" t="s">
        <v>31</v>
      </c>
      <c r="O12" s="57">
        <v>25473.24</v>
      </c>
      <c r="Q12" s="57">
        <v>21775.75</v>
      </c>
      <c r="S12" s="57">
        <v>31185</v>
      </c>
      <c r="U12" s="57">
        <v>31185</v>
      </c>
      <c r="W12" s="57">
        <v>31185</v>
      </c>
      <c r="Y12" s="57">
        <v>31185</v>
      </c>
      <c r="AA12" s="57">
        <v>31185</v>
      </c>
      <c r="AC12" s="57">
        <v>31185</v>
      </c>
      <c r="AE12" s="57">
        <v>31185</v>
      </c>
      <c r="AG12" s="57">
        <v>31185</v>
      </c>
      <c r="AI12" s="57">
        <v>31185</v>
      </c>
      <c r="AK12" s="57">
        <v>31185</v>
      </c>
      <c r="AM12" s="59">
        <v>359098.99</v>
      </c>
      <c r="AO12" s="60">
        <v>374220</v>
      </c>
      <c r="AQ12" s="60">
        <v>15121.01</v>
      </c>
    </row>
    <row r="13" spans="1:43" s="57" customFormat="1" ht="12" customHeight="1" x14ac:dyDescent="0.2">
      <c r="A13" s="56" t="s">
        <v>32</v>
      </c>
      <c r="B13" s="57">
        <v>42981.599999999999</v>
      </c>
      <c r="D13" s="57">
        <v>15335</v>
      </c>
      <c r="F13" s="57">
        <v>-27646.6</v>
      </c>
      <c r="G13" s="57">
        <v>1</v>
      </c>
      <c r="H13" s="58">
        <v>71472.72</v>
      </c>
      <c r="J13" s="57">
        <v>30670</v>
      </c>
      <c r="L13" s="57">
        <v>-40802.720000000001</v>
      </c>
      <c r="N13" s="56" t="s">
        <v>32</v>
      </c>
      <c r="O13" s="57">
        <v>28491.119999999999</v>
      </c>
      <c r="Q13" s="57">
        <v>42981.599999999999</v>
      </c>
      <c r="S13" s="57">
        <v>15335</v>
      </c>
      <c r="U13" s="57">
        <v>15335</v>
      </c>
      <c r="W13" s="57">
        <v>15335</v>
      </c>
      <c r="Y13" s="57">
        <v>15335</v>
      </c>
      <c r="AA13" s="57">
        <v>15335</v>
      </c>
      <c r="AC13" s="57">
        <v>15335</v>
      </c>
      <c r="AE13" s="57">
        <v>15335</v>
      </c>
      <c r="AG13" s="57">
        <v>15335</v>
      </c>
      <c r="AI13" s="57">
        <v>15335</v>
      </c>
      <c r="AK13" s="57">
        <v>15335</v>
      </c>
      <c r="AM13" s="59">
        <v>224822.72</v>
      </c>
      <c r="AO13" s="60">
        <v>184020</v>
      </c>
      <c r="AQ13" s="60">
        <v>-40802.720000000001</v>
      </c>
    </row>
    <row r="14" spans="1:43" s="57" customFormat="1" ht="12" customHeight="1" x14ac:dyDescent="0.2">
      <c r="A14" s="56" t="s">
        <v>33</v>
      </c>
      <c r="B14" s="57">
        <v>10321.51</v>
      </c>
      <c r="D14" s="57">
        <v>10060</v>
      </c>
      <c r="F14" s="57">
        <v>-261.51</v>
      </c>
      <c r="H14" s="58">
        <v>26636.880000000001</v>
      </c>
      <c r="J14" s="57">
        <v>20120</v>
      </c>
      <c r="L14" s="57">
        <v>-6516.88</v>
      </c>
      <c r="N14" s="56" t="s">
        <v>33</v>
      </c>
      <c r="O14" s="57">
        <v>16315.37</v>
      </c>
      <c r="Q14" s="57">
        <v>10321.51</v>
      </c>
      <c r="S14" s="57">
        <v>10060</v>
      </c>
      <c r="U14" s="57">
        <v>10060</v>
      </c>
      <c r="W14" s="57">
        <v>10060</v>
      </c>
      <c r="Y14" s="57">
        <v>10060</v>
      </c>
      <c r="AA14" s="57">
        <v>10060</v>
      </c>
      <c r="AC14" s="57">
        <v>10060</v>
      </c>
      <c r="AE14" s="57">
        <v>10060</v>
      </c>
      <c r="AG14" s="57">
        <v>10060</v>
      </c>
      <c r="AI14" s="57">
        <v>10060</v>
      </c>
      <c r="AK14" s="57">
        <v>10060</v>
      </c>
      <c r="AM14" s="59">
        <v>127236.88</v>
      </c>
      <c r="AO14" s="60">
        <v>120720</v>
      </c>
      <c r="AQ14" s="60">
        <v>-6516.88</v>
      </c>
    </row>
    <row r="15" spans="1:43" s="57" customFormat="1" ht="12" customHeight="1" x14ac:dyDescent="0.2">
      <c r="A15" s="56" t="s">
        <v>34</v>
      </c>
      <c r="B15" s="57">
        <v>-754.07</v>
      </c>
      <c r="D15" s="57">
        <v>0</v>
      </c>
      <c r="F15" s="57">
        <v>754.07</v>
      </c>
      <c r="H15" s="58">
        <v>734.64</v>
      </c>
      <c r="J15" s="57">
        <v>0</v>
      </c>
      <c r="L15" s="57">
        <v>-734.64</v>
      </c>
      <c r="N15" s="56" t="s">
        <v>34</v>
      </c>
      <c r="O15" s="57">
        <v>1488.71</v>
      </c>
      <c r="Q15" s="57">
        <v>-754.07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734.64</v>
      </c>
      <c r="AO15" s="60">
        <v>0</v>
      </c>
      <c r="AQ15" s="60">
        <v>-734.64</v>
      </c>
    </row>
    <row r="16" spans="1:43" s="57" customFormat="1" ht="12" customHeight="1" x14ac:dyDescent="0.2">
      <c r="A16" s="56" t="s">
        <v>35</v>
      </c>
      <c r="B16" s="57">
        <v>1351.76</v>
      </c>
      <c r="D16" s="57">
        <v>2615</v>
      </c>
      <c r="F16" s="57">
        <v>1263.24</v>
      </c>
      <c r="H16" s="58">
        <v>3239.82</v>
      </c>
      <c r="J16" s="57">
        <v>5230</v>
      </c>
      <c r="L16" s="57">
        <v>1990.18</v>
      </c>
      <c r="N16" s="56" t="s">
        <v>35</v>
      </c>
      <c r="O16" s="57">
        <v>1888.06</v>
      </c>
      <c r="Q16" s="57">
        <v>1351.76</v>
      </c>
      <c r="S16" s="57">
        <v>2615</v>
      </c>
      <c r="U16" s="57">
        <v>2615</v>
      </c>
      <c r="W16" s="57">
        <v>2615</v>
      </c>
      <c r="Y16" s="57">
        <v>2615</v>
      </c>
      <c r="AA16" s="57">
        <v>2615</v>
      </c>
      <c r="AC16" s="57">
        <v>2615</v>
      </c>
      <c r="AE16" s="57">
        <v>2615</v>
      </c>
      <c r="AG16" s="57">
        <v>2615</v>
      </c>
      <c r="AI16" s="57">
        <v>2615</v>
      </c>
      <c r="AK16" s="57">
        <v>2615</v>
      </c>
      <c r="AM16" s="59">
        <v>29389.82</v>
      </c>
      <c r="AO16" s="60">
        <v>31380</v>
      </c>
      <c r="AQ16" s="60">
        <v>1990.18</v>
      </c>
    </row>
    <row r="17" spans="1:43" s="57" customFormat="1" ht="12" customHeight="1" x14ac:dyDescent="0.2">
      <c r="A17" s="56" t="s">
        <v>36</v>
      </c>
      <c r="B17" s="57">
        <v>37434.769999999997</v>
      </c>
      <c r="D17" s="57">
        <v>2314</v>
      </c>
      <c r="F17" s="57">
        <v>-35120.769999999997</v>
      </c>
      <c r="G17" s="57">
        <v>2</v>
      </c>
      <c r="H17" s="58">
        <v>70013.779999999824</v>
      </c>
      <c r="J17" s="57">
        <v>4628</v>
      </c>
      <c r="L17" s="57">
        <v>-65385.779999999824</v>
      </c>
      <c r="N17" s="56" t="s">
        <v>36</v>
      </c>
      <c r="O17" s="57">
        <v>32579.009999999893</v>
      </c>
      <c r="Q17" s="57">
        <v>37434.769999999997</v>
      </c>
      <c r="S17" s="57">
        <v>2314</v>
      </c>
      <c r="U17" s="57">
        <v>2314</v>
      </c>
      <c r="W17" s="57">
        <v>2314</v>
      </c>
      <c r="Y17" s="57">
        <v>2314</v>
      </c>
      <c r="AA17" s="57">
        <v>2314</v>
      </c>
      <c r="AC17" s="57">
        <v>2314</v>
      </c>
      <c r="AE17" s="57">
        <v>2314</v>
      </c>
      <c r="AG17" s="57">
        <v>3857</v>
      </c>
      <c r="AI17" s="57">
        <v>3857</v>
      </c>
      <c r="AK17" s="57">
        <v>10028</v>
      </c>
      <c r="AM17" s="59">
        <v>103953.78</v>
      </c>
      <c r="AO17" s="60">
        <v>38568</v>
      </c>
      <c r="AQ17" s="60">
        <v>-65385.779999999882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40.549999999999997</v>
      </c>
      <c r="D19" s="57">
        <v>154</v>
      </c>
      <c r="F19" s="57">
        <v>113.45</v>
      </c>
      <c r="H19" s="58">
        <v>-2262.9899999999998</v>
      </c>
      <c r="J19" s="57">
        <v>308</v>
      </c>
      <c r="L19" s="57">
        <v>2570.9899999999998</v>
      </c>
      <c r="N19" s="56" t="s">
        <v>38</v>
      </c>
      <c r="O19" s="57">
        <v>-2303.54</v>
      </c>
      <c r="Q19" s="57">
        <v>40.549999999999997</v>
      </c>
      <c r="S19" s="57">
        <v>154</v>
      </c>
      <c r="U19" s="57">
        <v>154</v>
      </c>
      <c r="W19" s="57">
        <v>154</v>
      </c>
      <c r="Y19" s="57">
        <v>154</v>
      </c>
      <c r="AA19" s="57">
        <v>154</v>
      </c>
      <c r="AC19" s="57">
        <v>154</v>
      </c>
      <c r="AE19" s="57">
        <v>154</v>
      </c>
      <c r="AG19" s="57">
        <v>154</v>
      </c>
      <c r="AI19" s="57">
        <v>154</v>
      </c>
      <c r="AK19" s="57">
        <v>154</v>
      </c>
      <c r="AM19" s="59">
        <v>-722.99</v>
      </c>
      <c r="AO19" s="60">
        <v>1848</v>
      </c>
      <c r="AQ19" s="60">
        <v>2570.9899999999998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0</v>
      </c>
      <c r="F22" s="57">
        <v>0</v>
      </c>
      <c r="H22" s="58">
        <v>906.05</v>
      </c>
      <c r="J22" s="57">
        <v>0</v>
      </c>
      <c r="L22" s="57">
        <v>-906.05</v>
      </c>
      <c r="N22" s="56" t="s">
        <v>41</v>
      </c>
      <c r="O22" s="57">
        <v>906.05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906.05</v>
      </c>
      <c r="AO22" s="60">
        <v>0</v>
      </c>
      <c r="AQ22" s="60">
        <v>-906.05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-21.53</v>
      </c>
      <c r="D24" s="57">
        <v>0</v>
      </c>
      <c r="F24" s="57">
        <v>21.53</v>
      </c>
      <c r="H24" s="58">
        <v>0</v>
      </c>
      <c r="J24" s="57">
        <v>0</v>
      </c>
      <c r="L24" s="57">
        <v>0</v>
      </c>
      <c r="N24" s="56" t="s">
        <v>43</v>
      </c>
      <c r="O24" s="57">
        <v>21.53</v>
      </c>
      <c r="Q24" s="57">
        <v>-21.53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3137.52</v>
      </c>
      <c r="D26" s="57">
        <v>3297</v>
      </c>
      <c r="F26" s="57">
        <v>159.47999999999999</v>
      </c>
      <c r="H26" s="58">
        <v>3137.52</v>
      </c>
      <c r="J26" s="57">
        <v>6594</v>
      </c>
      <c r="L26" s="57">
        <v>3456.48</v>
      </c>
      <c r="N26" s="56" t="s">
        <v>45</v>
      </c>
      <c r="O26" s="57">
        <v>0</v>
      </c>
      <c r="Q26" s="57">
        <v>3137.52</v>
      </c>
      <c r="S26" s="57">
        <v>3297</v>
      </c>
      <c r="U26" s="57">
        <v>3297</v>
      </c>
      <c r="W26" s="57">
        <v>3297</v>
      </c>
      <c r="Y26" s="57">
        <v>3297</v>
      </c>
      <c r="AA26" s="57">
        <v>3297</v>
      </c>
      <c r="AC26" s="57">
        <v>3297</v>
      </c>
      <c r="AE26" s="57">
        <v>3297</v>
      </c>
      <c r="AG26" s="57">
        <v>3297</v>
      </c>
      <c r="AI26" s="57">
        <v>3297</v>
      </c>
      <c r="AK26" s="57">
        <v>3297</v>
      </c>
      <c r="AM26" s="59">
        <v>36107.519999999997</v>
      </c>
      <c r="AO26" s="60">
        <v>39564</v>
      </c>
      <c r="AQ26" s="60">
        <v>3456.48</v>
      </c>
    </row>
    <row r="27" spans="1:43" s="57" customFormat="1" ht="12" customHeight="1" x14ac:dyDescent="0.2">
      <c r="A27" s="56" t="s">
        <v>46</v>
      </c>
      <c r="B27" s="61">
        <v>17320.18</v>
      </c>
      <c r="D27" s="61">
        <v>16673</v>
      </c>
      <c r="F27" s="61">
        <v>-647.17999999999995</v>
      </c>
      <c r="G27" s="57">
        <v>3</v>
      </c>
      <c r="H27" s="62">
        <v>21566.65</v>
      </c>
      <c r="J27" s="61">
        <v>33346</v>
      </c>
      <c r="L27" s="61">
        <v>11779.35</v>
      </c>
      <c r="N27" s="56" t="s">
        <v>46</v>
      </c>
      <c r="O27" s="61">
        <v>4246.47</v>
      </c>
      <c r="Q27" s="61">
        <v>17320.18</v>
      </c>
      <c r="S27" s="61">
        <v>16673</v>
      </c>
      <c r="U27" s="61">
        <v>16673</v>
      </c>
      <c r="W27" s="61">
        <v>16673</v>
      </c>
      <c r="Y27" s="61">
        <v>16673</v>
      </c>
      <c r="AA27" s="61">
        <v>16673</v>
      </c>
      <c r="AC27" s="61">
        <v>16673</v>
      </c>
      <c r="AE27" s="61">
        <v>16673</v>
      </c>
      <c r="AG27" s="61">
        <v>16673</v>
      </c>
      <c r="AI27" s="61">
        <v>16673</v>
      </c>
      <c r="AK27" s="61">
        <v>16673</v>
      </c>
      <c r="AM27" s="63">
        <v>188296.65</v>
      </c>
      <c r="AO27" s="64">
        <v>200076</v>
      </c>
      <c r="AQ27" s="64">
        <v>11779.35</v>
      </c>
    </row>
    <row r="28" spans="1:43" s="57" customFormat="1" ht="12" customHeight="1" x14ac:dyDescent="0.2">
      <c r="A28" s="65" t="s">
        <v>47</v>
      </c>
      <c r="B28" s="57">
        <v>310492.99</v>
      </c>
      <c r="D28" s="57">
        <v>314986</v>
      </c>
      <c r="F28" s="57">
        <v>4493.0100000000093</v>
      </c>
      <c r="H28" s="66">
        <v>592057.67000000004</v>
      </c>
      <c r="J28" s="57">
        <v>629972</v>
      </c>
      <c r="L28" s="57">
        <v>37914.330000000075</v>
      </c>
      <c r="N28" s="65" t="s">
        <v>47</v>
      </c>
      <c r="O28" s="57">
        <v>281564.68</v>
      </c>
      <c r="P28" s="67"/>
      <c r="Q28" s="57">
        <v>310492.99</v>
      </c>
      <c r="R28" s="67"/>
      <c r="S28" s="57">
        <v>314986</v>
      </c>
      <c r="T28" s="67"/>
      <c r="U28" s="57">
        <v>314986</v>
      </c>
      <c r="V28" s="67"/>
      <c r="W28" s="57">
        <v>314986</v>
      </c>
      <c r="X28" s="67"/>
      <c r="Y28" s="57">
        <v>314986</v>
      </c>
      <c r="Z28" s="67"/>
      <c r="AA28" s="57">
        <v>314986</v>
      </c>
      <c r="AB28" s="67"/>
      <c r="AC28" s="57">
        <v>314986</v>
      </c>
      <c r="AD28" s="67"/>
      <c r="AE28" s="57">
        <v>314986</v>
      </c>
      <c r="AF28" s="67"/>
      <c r="AG28" s="57">
        <v>316529</v>
      </c>
      <c r="AH28" s="67"/>
      <c r="AI28" s="57">
        <v>316529</v>
      </c>
      <c r="AJ28" s="67"/>
      <c r="AK28" s="57">
        <v>322700</v>
      </c>
      <c r="AL28" s="67"/>
      <c r="AM28" s="59">
        <v>3752717.67</v>
      </c>
      <c r="AO28" s="60">
        <v>3790632</v>
      </c>
      <c r="AQ28" s="60">
        <v>37914.330000001471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-27098.74</v>
      </c>
      <c r="D30" s="68">
        <v>-5145.09</v>
      </c>
      <c r="F30" s="68">
        <v>21953.65</v>
      </c>
      <c r="H30" s="58">
        <v>-45446.98</v>
      </c>
      <c r="J30" s="68">
        <v>-10290.18</v>
      </c>
      <c r="L30" s="68">
        <v>35156.800000000003</v>
      </c>
      <c r="N30" s="56" t="s">
        <v>48</v>
      </c>
      <c r="O30" s="68">
        <v>-18348.240000000002</v>
      </c>
      <c r="P30" s="68"/>
      <c r="Q30" s="68">
        <v>-27098.74</v>
      </c>
      <c r="R30" s="68"/>
      <c r="S30" s="68">
        <v>-5145.09</v>
      </c>
      <c r="T30" s="68"/>
      <c r="U30" s="68">
        <v>-5145.09</v>
      </c>
      <c r="V30" s="68"/>
      <c r="W30" s="68">
        <v>-5145.09</v>
      </c>
      <c r="X30" s="68"/>
      <c r="Y30" s="68">
        <v>-5145.09</v>
      </c>
      <c r="Z30" s="68"/>
      <c r="AA30" s="68">
        <v>-5145.09</v>
      </c>
      <c r="AB30" s="68"/>
      <c r="AC30" s="68">
        <v>-5145.09</v>
      </c>
      <c r="AD30" s="68"/>
      <c r="AE30" s="68">
        <v>-5145.09</v>
      </c>
      <c r="AF30" s="68"/>
      <c r="AG30" s="68">
        <v>-6687.87</v>
      </c>
      <c r="AH30" s="68"/>
      <c r="AI30" s="68">
        <v>-6687.87</v>
      </c>
      <c r="AJ30" s="68"/>
      <c r="AK30" s="68">
        <v>-12858.97</v>
      </c>
      <c r="AL30" s="68"/>
      <c r="AM30" s="69">
        <v>-107697.32</v>
      </c>
      <c r="AO30" s="70">
        <v>-72540.52</v>
      </c>
      <c r="AQ30" s="60">
        <v>35156.800000000003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283394.25</v>
      </c>
      <c r="C33" s="67"/>
      <c r="D33" s="67">
        <v>309840.90999999997</v>
      </c>
      <c r="E33" s="67"/>
      <c r="F33" s="67">
        <v>26446.66</v>
      </c>
      <c r="G33" s="67"/>
      <c r="H33" s="67">
        <v>546610.68999999994</v>
      </c>
      <c r="I33" s="67"/>
      <c r="J33" s="67">
        <v>619681.81999999995</v>
      </c>
      <c r="K33" s="67"/>
      <c r="L33" s="67">
        <v>73071.130000000063</v>
      </c>
      <c r="N33" s="73" t="s">
        <v>50</v>
      </c>
      <c r="O33" s="67">
        <v>263216.44</v>
      </c>
      <c r="P33" s="67"/>
      <c r="Q33" s="67">
        <v>283394.25</v>
      </c>
      <c r="R33" s="67"/>
      <c r="S33" s="67">
        <v>309840.90999999997</v>
      </c>
      <c r="T33" s="67"/>
      <c r="U33" s="67">
        <v>309840.90999999997</v>
      </c>
      <c r="V33" s="67"/>
      <c r="W33" s="67">
        <v>309840.90999999997</v>
      </c>
      <c r="X33" s="67"/>
      <c r="Y33" s="67">
        <v>309840.90999999997</v>
      </c>
      <c r="Z33" s="67"/>
      <c r="AA33" s="67">
        <v>309840.90999999997</v>
      </c>
      <c r="AB33" s="67"/>
      <c r="AC33" s="67">
        <v>309840.90999999997</v>
      </c>
      <c r="AD33" s="67"/>
      <c r="AE33" s="67">
        <v>309840.90999999997</v>
      </c>
      <c r="AF33" s="67"/>
      <c r="AG33" s="67">
        <v>309841.13</v>
      </c>
      <c r="AH33" s="67"/>
      <c r="AI33" s="67">
        <v>309841.13</v>
      </c>
      <c r="AJ33" s="67"/>
      <c r="AK33" s="67">
        <v>309841.03000000003</v>
      </c>
      <c r="AL33" s="67"/>
      <c r="AM33" s="59">
        <v>3645020.35</v>
      </c>
      <c r="AO33" s="60">
        <v>3718091.48</v>
      </c>
      <c r="AQ33" s="60">
        <v>73071.130000001285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23</v>
      </c>
      <c r="D35" s="57">
        <v>24</v>
      </c>
      <c r="F35" s="57">
        <v>1</v>
      </c>
      <c r="H35" s="57">
        <v>23</v>
      </c>
      <c r="J35" s="57">
        <v>24</v>
      </c>
      <c r="L35" s="57">
        <v>1</v>
      </c>
      <c r="N35" s="74" t="s">
        <v>51</v>
      </c>
      <c r="O35" s="57">
        <v>23</v>
      </c>
      <c r="Q35" s="57">
        <v>23</v>
      </c>
      <c r="S35" s="57">
        <v>24</v>
      </c>
      <c r="U35" s="57">
        <v>24</v>
      </c>
      <c r="W35" s="57">
        <v>24</v>
      </c>
      <c r="Y35" s="57">
        <v>24</v>
      </c>
      <c r="AA35" s="57">
        <v>24</v>
      </c>
      <c r="AC35" s="57">
        <v>24</v>
      </c>
      <c r="AE35" s="57">
        <v>24</v>
      </c>
      <c r="AG35" s="57">
        <v>24</v>
      </c>
      <c r="AI35" s="57">
        <v>24</v>
      </c>
      <c r="AK35" s="57">
        <v>24</v>
      </c>
      <c r="AM35" s="59">
        <f>SUM(O35:AK35)/12</f>
        <v>23.833333333333332</v>
      </c>
      <c r="AO35" s="60">
        <v>24</v>
      </c>
      <c r="AQ35" s="60">
        <v>0.16666666666666785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  <row r="41" spans="1:43" x14ac:dyDescent="0.2">
      <c r="A41" s="38" t="s">
        <v>533</v>
      </c>
    </row>
    <row r="42" spans="1:43" x14ac:dyDescent="0.2">
      <c r="A42" s="38" t="s">
        <v>460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3" priority="1" stopIfTrue="1" operator="lessThan">
      <formula>0</formula>
    </cfRule>
  </conditionalFormatting>
  <pageMargins left="0.93" right="0.75" top="1.3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topLeftCell="F184" workbookViewId="0">
      <selection activeCell="N3" sqref="N3:AQ36"/>
    </sheetView>
  </sheetViews>
  <sheetFormatPr defaultRowHeight="12.75" x14ac:dyDescent="0.2"/>
  <cols>
    <col min="1" max="1" width="4.5703125" customWidth="1"/>
    <col min="2" max="2" width="10.5703125" customWidth="1"/>
    <col min="3" max="3" width="7.28515625" customWidth="1"/>
    <col min="4" max="4" width="10.5703125" customWidth="1"/>
    <col min="5" max="5" width="4.7109375" customWidth="1"/>
    <col min="7" max="7" width="14.85546875" customWidth="1"/>
    <col min="8" max="8" width="12.28515625" customWidth="1"/>
    <col min="9" max="9" width="44.42578125" customWidth="1"/>
    <col min="10" max="10" width="13.85546875" customWidth="1"/>
    <col min="11" max="11" width="29.5703125" customWidth="1"/>
    <col min="12" max="12" width="13.2851562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105653</v>
      </c>
      <c r="E2" t="s">
        <v>52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1053.04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22.63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61878.68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225.55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90.52</v>
      </c>
    </row>
    <row r="13" spans="1:12" x14ac:dyDescent="0.2">
      <c r="B13" s="76">
        <v>36938</v>
      </c>
      <c r="C13">
        <v>413</v>
      </c>
      <c r="D13">
        <v>52000500</v>
      </c>
      <c r="F13" t="s">
        <v>30</v>
      </c>
      <c r="H13">
        <v>100008542</v>
      </c>
      <c r="J13">
        <v>20023000</v>
      </c>
      <c r="K13" t="s">
        <v>83</v>
      </c>
      <c r="L13" s="77">
        <v>2000</v>
      </c>
    </row>
    <row r="14" spans="1:12" x14ac:dyDescent="0.2">
      <c r="B14" s="76">
        <v>36950</v>
      </c>
      <c r="C14">
        <v>413</v>
      </c>
      <c r="D14">
        <v>52000500</v>
      </c>
      <c r="F14" t="s">
        <v>30</v>
      </c>
      <c r="H14">
        <v>100009917</v>
      </c>
      <c r="I14" t="s">
        <v>84</v>
      </c>
      <c r="J14">
        <v>5000006269</v>
      </c>
      <c r="K14" t="s">
        <v>85</v>
      </c>
      <c r="L14" s="77">
        <v>106.85</v>
      </c>
    </row>
    <row r="15" spans="1:12" x14ac:dyDescent="0.2">
      <c r="B15" s="76">
        <v>36937</v>
      </c>
      <c r="C15">
        <v>413</v>
      </c>
      <c r="D15">
        <v>52000500</v>
      </c>
      <c r="F15" t="s">
        <v>30</v>
      </c>
      <c r="H15">
        <v>100007243</v>
      </c>
      <c r="J15">
        <v>30016000</v>
      </c>
      <c r="K15" t="s">
        <v>82</v>
      </c>
      <c r="L15" s="77">
        <v>6250</v>
      </c>
    </row>
    <row r="16" spans="1:12" x14ac:dyDescent="0.2">
      <c r="B16" s="76">
        <v>36950</v>
      </c>
      <c r="C16">
        <v>413</v>
      </c>
      <c r="D16">
        <v>52000500</v>
      </c>
      <c r="F16" t="s">
        <v>30</v>
      </c>
      <c r="H16">
        <v>100009100</v>
      </c>
      <c r="J16">
        <v>25142000</v>
      </c>
      <c r="K16" t="s">
        <v>86</v>
      </c>
      <c r="L16" s="77">
        <v>-3312.3</v>
      </c>
    </row>
    <row r="17" spans="2:12" x14ac:dyDescent="0.2">
      <c r="B17" s="76">
        <v>36937</v>
      </c>
      <c r="C17">
        <v>413</v>
      </c>
      <c r="D17">
        <v>52000500</v>
      </c>
      <c r="F17" t="s">
        <v>30</v>
      </c>
      <c r="H17">
        <v>100007243</v>
      </c>
      <c r="J17">
        <v>30400000</v>
      </c>
      <c r="K17" t="s">
        <v>87</v>
      </c>
      <c r="L17" s="77">
        <v>-338.7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30016000</v>
      </c>
      <c r="K18" t="s">
        <v>82</v>
      </c>
      <c r="L18" s="77">
        <v>6250</v>
      </c>
    </row>
    <row r="19" spans="2:12" x14ac:dyDescent="0.2">
      <c r="B19" s="76">
        <v>36950</v>
      </c>
      <c r="C19">
        <v>413</v>
      </c>
      <c r="D19">
        <v>52000500</v>
      </c>
      <c r="F19" t="s">
        <v>30</v>
      </c>
      <c r="H19">
        <v>100009100</v>
      </c>
      <c r="J19">
        <v>30016000</v>
      </c>
      <c r="K19" t="s">
        <v>82</v>
      </c>
      <c r="L19" s="77">
        <v>62711.68</v>
      </c>
    </row>
    <row r="20" spans="2:12" x14ac:dyDescent="0.2">
      <c r="B20" s="76">
        <v>36950</v>
      </c>
      <c r="C20">
        <v>413</v>
      </c>
      <c r="D20">
        <v>52000500</v>
      </c>
      <c r="F20" t="s">
        <v>30</v>
      </c>
      <c r="H20">
        <v>100009100</v>
      </c>
      <c r="J20">
        <v>30016000</v>
      </c>
      <c r="K20" t="s">
        <v>82</v>
      </c>
      <c r="L20" s="77">
        <v>216.36</v>
      </c>
    </row>
    <row r="21" spans="2:12" x14ac:dyDescent="0.2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2840.9</v>
      </c>
    </row>
    <row r="22" spans="2:12" ht="13.5" thickBot="1" x14ac:dyDescent="0.25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471.4</v>
      </c>
    </row>
    <row r="23" spans="2:12" ht="13.5" thickBot="1" x14ac:dyDescent="0.25">
      <c r="B23" t="s">
        <v>88</v>
      </c>
      <c r="D23">
        <v>52000500</v>
      </c>
      <c r="L23" s="78">
        <v>140466.60999999999</v>
      </c>
    </row>
    <row r="24" spans="2:12" x14ac:dyDescent="0.2">
      <c r="B24" s="76">
        <v>36937</v>
      </c>
      <c r="C24">
        <v>413</v>
      </c>
      <c r="D24">
        <v>52001000</v>
      </c>
      <c r="F24" t="s">
        <v>89</v>
      </c>
      <c r="H24">
        <v>100007243</v>
      </c>
      <c r="J24">
        <v>30016000</v>
      </c>
      <c r="K24" t="s">
        <v>82</v>
      </c>
      <c r="L24" s="77">
        <v>181.88</v>
      </c>
    </row>
    <row r="25" spans="2:12" x14ac:dyDescent="0.2">
      <c r="B25" s="76">
        <v>36937</v>
      </c>
      <c r="C25">
        <v>413</v>
      </c>
      <c r="D25">
        <v>52001000</v>
      </c>
      <c r="F25" t="s">
        <v>89</v>
      </c>
      <c r="H25">
        <v>100007243</v>
      </c>
      <c r="J25">
        <v>30016000</v>
      </c>
      <c r="K25" t="s">
        <v>82</v>
      </c>
      <c r="L25" s="77">
        <v>576.88</v>
      </c>
    </row>
    <row r="26" spans="2:12" x14ac:dyDescent="0.2">
      <c r="B26" s="76">
        <v>36937</v>
      </c>
      <c r="C26">
        <v>413</v>
      </c>
      <c r="D26">
        <v>52001000</v>
      </c>
      <c r="F26" t="s">
        <v>89</v>
      </c>
      <c r="H26">
        <v>100007243</v>
      </c>
      <c r="J26">
        <v>30016000</v>
      </c>
      <c r="K26" t="s">
        <v>82</v>
      </c>
      <c r="L26" s="77">
        <v>2772.63</v>
      </c>
    </row>
    <row r="27" spans="2:12" x14ac:dyDescent="0.2">
      <c r="B27" s="76">
        <v>36937</v>
      </c>
      <c r="C27">
        <v>413</v>
      </c>
      <c r="D27">
        <v>52001000</v>
      </c>
      <c r="F27" t="s">
        <v>89</v>
      </c>
      <c r="H27">
        <v>100007243</v>
      </c>
      <c r="J27">
        <v>30016000</v>
      </c>
      <c r="K27" t="s">
        <v>82</v>
      </c>
      <c r="L27" s="77">
        <v>1727.2</v>
      </c>
    </row>
    <row r="28" spans="2:12" x14ac:dyDescent="0.2">
      <c r="B28" s="76">
        <v>36937</v>
      </c>
      <c r="C28">
        <v>413</v>
      </c>
      <c r="D28">
        <v>52001000</v>
      </c>
      <c r="F28" t="s">
        <v>89</v>
      </c>
      <c r="H28">
        <v>100007243</v>
      </c>
      <c r="J28">
        <v>30016000</v>
      </c>
      <c r="K28" t="s">
        <v>82</v>
      </c>
      <c r="L28" s="77">
        <v>5711.39</v>
      </c>
    </row>
    <row r="29" spans="2:12" x14ac:dyDescent="0.2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164.29</v>
      </c>
    </row>
    <row r="30" spans="2:12" x14ac:dyDescent="0.2">
      <c r="B30" s="76">
        <v>36950</v>
      </c>
      <c r="C30">
        <v>413</v>
      </c>
      <c r="D30">
        <v>52001000</v>
      </c>
      <c r="F30" t="s">
        <v>89</v>
      </c>
      <c r="H30">
        <v>100009100</v>
      </c>
      <c r="J30">
        <v>30016000</v>
      </c>
      <c r="K30" t="s">
        <v>82</v>
      </c>
      <c r="L30" s="77">
        <v>38.450000000000003</v>
      </c>
    </row>
    <row r="31" spans="2:12" x14ac:dyDescent="0.2">
      <c r="B31" s="76">
        <v>36950</v>
      </c>
      <c r="C31">
        <v>413</v>
      </c>
      <c r="D31">
        <v>52001000</v>
      </c>
      <c r="F31" t="s">
        <v>89</v>
      </c>
      <c r="H31">
        <v>100009100</v>
      </c>
      <c r="J31">
        <v>30016000</v>
      </c>
      <c r="K31" t="s">
        <v>82</v>
      </c>
      <c r="L31" s="77">
        <v>1752.19</v>
      </c>
    </row>
    <row r="32" spans="2:12" x14ac:dyDescent="0.2">
      <c r="B32" s="76">
        <v>36950</v>
      </c>
      <c r="C32">
        <v>413</v>
      </c>
      <c r="D32">
        <v>52001000</v>
      </c>
      <c r="F32" t="s">
        <v>89</v>
      </c>
      <c r="H32">
        <v>100009100</v>
      </c>
      <c r="J32">
        <v>30016000</v>
      </c>
      <c r="K32" t="s">
        <v>82</v>
      </c>
      <c r="L32" s="77">
        <v>181.88</v>
      </c>
    </row>
    <row r="33" spans="2:12" x14ac:dyDescent="0.2">
      <c r="B33" s="76">
        <v>36950</v>
      </c>
      <c r="C33">
        <v>413</v>
      </c>
      <c r="D33">
        <v>52001000</v>
      </c>
      <c r="F33" t="s">
        <v>89</v>
      </c>
      <c r="H33">
        <v>100009100</v>
      </c>
      <c r="J33">
        <v>30016000</v>
      </c>
      <c r="K33" t="s">
        <v>82</v>
      </c>
      <c r="L33" s="77">
        <v>164.29</v>
      </c>
    </row>
    <row r="34" spans="2:12" ht="13.5" thickBot="1" x14ac:dyDescent="0.25">
      <c r="B34" s="76">
        <v>36950</v>
      </c>
      <c r="C34">
        <v>413</v>
      </c>
      <c r="D34">
        <v>52001000</v>
      </c>
      <c r="F34" t="s">
        <v>89</v>
      </c>
      <c r="H34">
        <v>100009100</v>
      </c>
      <c r="J34">
        <v>30016000</v>
      </c>
      <c r="K34" t="s">
        <v>82</v>
      </c>
      <c r="L34" s="77">
        <v>2418.37</v>
      </c>
    </row>
    <row r="35" spans="2:12" ht="13.5" thickBot="1" x14ac:dyDescent="0.25">
      <c r="B35" t="s">
        <v>88</v>
      </c>
      <c r="D35">
        <v>52001000</v>
      </c>
      <c r="L35" s="78">
        <v>15689.45</v>
      </c>
    </row>
    <row r="36" spans="2:12" x14ac:dyDescent="0.2">
      <c r="B36" s="76">
        <v>36937</v>
      </c>
      <c r="C36">
        <v>413</v>
      </c>
      <c r="D36">
        <v>52001500</v>
      </c>
      <c r="F36" t="s">
        <v>90</v>
      </c>
      <c r="H36">
        <v>100007243</v>
      </c>
      <c r="J36">
        <v>30016000</v>
      </c>
      <c r="K36" t="s">
        <v>82</v>
      </c>
      <c r="L36" s="77">
        <v>150</v>
      </c>
    </row>
    <row r="37" spans="2:12" ht="13.5" thickBot="1" x14ac:dyDescent="0.25">
      <c r="B37" s="76">
        <v>36950</v>
      </c>
      <c r="C37">
        <v>413</v>
      </c>
      <c r="D37">
        <v>52001500</v>
      </c>
      <c r="F37" t="s">
        <v>90</v>
      </c>
      <c r="H37">
        <v>100009100</v>
      </c>
      <c r="J37">
        <v>30016000</v>
      </c>
      <c r="K37" t="s">
        <v>82</v>
      </c>
      <c r="L37" s="77">
        <v>150</v>
      </c>
    </row>
    <row r="38" spans="2:12" ht="13.5" thickBot="1" x14ac:dyDescent="0.25">
      <c r="B38" t="s">
        <v>88</v>
      </c>
      <c r="D38">
        <v>52001500</v>
      </c>
      <c r="L38" s="78">
        <v>300</v>
      </c>
    </row>
    <row r="39" spans="2:12" ht="13.5" thickBot="1" x14ac:dyDescent="0.25">
      <c r="B39" s="76">
        <v>36950</v>
      </c>
      <c r="C39">
        <v>413</v>
      </c>
      <c r="D39">
        <v>52002000</v>
      </c>
      <c r="F39" t="s">
        <v>91</v>
      </c>
      <c r="H39">
        <v>100012378</v>
      </c>
      <c r="I39" t="s">
        <v>92</v>
      </c>
      <c r="J39">
        <v>52002000</v>
      </c>
      <c r="K39" t="s">
        <v>91</v>
      </c>
      <c r="L39" s="77">
        <v>200</v>
      </c>
    </row>
    <row r="40" spans="2:12" ht="13.5" thickBot="1" x14ac:dyDescent="0.25">
      <c r="B40" t="s">
        <v>88</v>
      </c>
      <c r="D40">
        <v>52002000</v>
      </c>
      <c r="L40" s="78">
        <v>200</v>
      </c>
    </row>
    <row r="41" spans="2:12" ht="13.5" thickBot="1" x14ac:dyDescent="0.25">
      <c r="B41" s="76">
        <v>36944</v>
      </c>
      <c r="C41">
        <v>413</v>
      </c>
      <c r="D41">
        <v>52003000</v>
      </c>
      <c r="F41" t="s">
        <v>93</v>
      </c>
      <c r="H41">
        <v>100009099</v>
      </c>
      <c r="I41" t="s">
        <v>94</v>
      </c>
      <c r="J41">
        <v>6000011008</v>
      </c>
      <c r="K41" t="s">
        <v>95</v>
      </c>
      <c r="L41" s="77">
        <v>16.04</v>
      </c>
    </row>
    <row r="42" spans="2:12" ht="13.5" thickBot="1" x14ac:dyDescent="0.25">
      <c r="B42" t="s">
        <v>88</v>
      </c>
      <c r="D42">
        <v>52003000</v>
      </c>
      <c r="L42" s="78">
        <v>16.04</v>
      </c>
    </row>
    <row r="43" spans="2:12" x14ac:dyDescent="0.2">
      <c r="B43" s="76">
        <v>36928</v>
      </c>
      <c r="C43">
        <v>413</v>
      </c>
      <c r="D43">
        <v>52003500</v>
      </c>
      <c r="F43" t="s">
        <v>96</v>
      </c>
      <c r="H43">
        <v>100006185</v>
      </c>
      <c r="I43" t="s">
        <v>94</v>
      </c>
      <c r="J43">
        <v>6000012417</v>
      </c>
      <c r="K43" t="s">
        <v>97</v>
      </c>
      <c r="L43" s="77">
        <v>37</v>
      </c>
    </row>
    <row r="44" spans="2:12" ht="13.5" thickBot="1" x14ac:dyDescent="0.25">
      <c r="B44" s="76">
        <v>36950</v>
      </c>
      <c r="C44">
        <v>413</v>
      </c>
      <c r="D44">
        <v>52003500</v>
      </c>
      <c r="F44" t="s">
        <v>96</v>
      </c>
      <c r="H44">
        <v>100009859</v>
      </c>
      <c r="I44" t="s">
        <v>94</v>
      </c>
      <c r="J44">
        <v>6000012417</v>
      </c>
      <c r="K44" t="s">
        <v>97</v>
      </c>
      <c r="L44" s="77">
        <v>64.5</v>
      </c>
    </row>
    <row r="45" spans="2:12" ht="13.5" thickBot="1" x14ac:dyDescent="0.25">
      <c r="B45" t="s">
        <v>88</v>
      </c>
      <c r="D45">
        <v>52003500</v>
      </c>
      <c r="L45" s="78">
        <v>101.5</v>
      </c>
    </row>
    <row r="46" spans="2:12" x14ac:dyDescent="0.2">
      <c r="B46" s="76">
        <v>36936</v>
      </c>
      <c r="C46">
        <v>413</v>
      </c>
      <c r="D46">
        <v>52004500</v>
      </c>
      <c r="F46" t="s">
        <v>98</v>
      </c>
      <c r="H46">
        <v>100008364</v>
      </c>
      <c r="I46" t="s">
        <v>99</v>
      </c>
      <c r="J46">
        <v>6000011568</v>
      </c>
      <c r="K46" t="s">
        <v>100</v>
      </c>
      <c r="L46" s="77">
        <v>13.5</v>
      </c>
    </row>
    <row r="47" spans="2:12" ht="13.5" thickBot="1" x14ac:dyDescent="0.25">
      <c r="B47" s="76">
        <v>36944</v>
      </c>
      <c r="C47">
        <v>413</v>
      </c>
      <c r="D47">
        <v>52004500</v>
      </c>
      <c r="F47" t="s">
        <v>98</v>
      </c>
      <c r="H47">
        <v>100009099</v>
      </c>
      <c r="I47" t="s">
        <v>101</v>
      </c>
      <c r="J47">
        <v>6000011008</v>
      </c>
      <c r="K47" t="s">
        <v>95</v>
      </c>
      <c r="L47" s="77">
        <v>897.67</v>
      </c>
    </row>
    <row r="48" spans="2:12" ht="13.5" thickBot="1" x14ac:dyDescent="0.25">
      <c r="B48" t="s">
        <v>88</v>
      </c>
      <c r="D48">
        <v>52004500</v>
      </c>
      <c r="L48" s="78">
        <v>911.17</v>
      </c>
    </row>
    <row r="49" spans="2:12" x14ac:dyDescent="0.2">
      <c r="B49" s="76">
        <v>36923</v>
      </c>
      <c r="C49">
        <v>413</v>
      </c>
      <c r="D49">
        <v>52502000</v>
      </c>
      <c r="F49" t="s">
        <v>45</v>
      </c>
      <c r="H49">
        <v>100014459</v>
      </c>
      <c r="I49" t="s">
        <v>102</v>
      </c>
      <c r="J49">
        <v>20023000</v>
      </c>
      <c r="K49" t="s">
        <v>83</v>
      </c>
      <c r="L49" s="77">
        <v>6.64</v>
      </c>
    </row>
    <row r="50" spans="2:12" x14ac:dyDescent="0.2">
      <c r="B50" s="76">
        <v>36950</v>
      </c>
      <c r="C50">
        <v>413</v>
      </c>
      <c r="D50">
        <v>52502000</v>
      </c>
      <c r="F50" t="s">
        <v>45</v>
      </c>
      <c r="H50">
        <v>100015829</v>
      </c>
      <c r="I50" t="s">
        <v>103</v>
      </c>
      <c r="J50">
        <v>20023000</v>
      </c>
      <c r="K50" t="s">
        <v>83</v>
      </c>
      <c r="L50" s="77">
        <v>40.299999999999997</v>
      </c>
    </row>
    <row r="51" spans="2:12" x14ac:dyDescent="0.2">
      <c r="B51" s="76">
        <v>36950</v>
      </c>
      <c r="C51">
        <v>413</v>
      </c>
      <c r="D51">
        <v>52502000</v>
      </c>
      <c r="F51" t="s">
        <v>45</v>
      </c>
      <c r="H51">
        <v>100015830</v>
      </c>
      <c r="I51" t="s">
        <v>104</v>
      </c>
      <c r="J51">
        <v>20023000</v>
      </c>
      <c r="K51" t="s">
        <v>83</v>
      </c>
      <c r="L51" s="77">
        <v>35.97</v>
      </c>
    </row>
    <row r="52" spans="2:12" x14ac:dyDescent="0.2">
      <c r="B52" s="76">
        <v>36950</v>
      </c>
      <c r="C52">
        <v>413</v>
      </c>
      <c r="D52">
        <v>52502000</v>
      </c>
      <c r="F52" t="s">
        <v>45</v>
      </c>
      <c r="H52">
        <v>100015831</v>
      </c>
      <c r="I52" t="s">
        <v>102</v>
      </c>
      <c r="J52">
        <v>20023000</v>
      </c>
      <c r="K52" t="s">
        <v>83</v>
      </c>
      <c r="L52" s="77">
        <v>286.67</v>
      </c>
    </row>
    <row r="53" spans="2:12" x14ac:dyDescent="0.2">
      <c r="B53" s="76">
        <v>36950</v>
      </c>
      <c r="C53">
        <v>413</v>
      </c>
      <c r="D53">
        <v>52502000</v>
      </c>
      <c r="F53" t="s">
        <v>45</v>
      </c>
      <c r="H53">
        <v>100015832</v>
      </c>
      <c r="I53" t="s">
        <v>105</v>
      </c>
      <c r="J53">
        <v>20023000</v>
      </c>
      <c r="K53" t="s">
        <v>83</v>
      </c>
      <c r="L53" s="77">
        <v>385</v>
      </c>
    </row>
    <row r="54" spans="2:12" x14ac:dyDescent="0.2">
      <c r="B54" s="76">
        <v>36923</v>
      </c>
      <c r="C54">
        <v>413</v>
      </c>
      <c r="D54">
        <v>52502000</v>
      </c>
      <c r="F54" t="s">
        <v>45</v>
      </c>
      <c r="H54">
        <v>100013128</v>
      </c>
      <c r="I54" t="s">
        <v>103</v>
      </c>
      <c r="J54">
        <v>20023000</v>
      </c>
      <c r="K54" t="s">
        <v>83</v>
      </c>
      <c r="L54" s="77">
        <v>190.12</v>
      </c>
    </row>
    <row r="55" spans="2:12" x14ac:dyDescent="0.2">
      <c r="B55" s="76">
        <v>36923</v>
      </c>
      <c r="C55">
        <v>413</v>
      </c>
      <c r="D55">
        <v>52502000</v>
      </c>
      <c r="F55" t="s">
        <v>45</v>
      </c>
      <c r="H55">
        <v>100013686</v>
      </c>
      <c r="I55" t="s">
        <v>103</v>
      </c>
      <c r="J55">
        <v>20023000</v>
      </c>
      <c r="K55" t="s">
        <v>83</v>
      </c>
      <c r="L55" s="77">
        <v>3.8</v>
      </c>
    </row>
    <row r="56" spans="2:12" x14ac:dyDescent="0.2">
      <c r="B56" s="76">
        <v>36923</v>
      </c>
      <c r="C56">
        <v>413</v>
      </c>
      <c r="D56">
        <v>52502000</v>
      </c>
      <c r="F56" t="s">
        <v>45</v>
      </c>
      <c r="H56">
        <v>100013795</v>
      </c>
      <c r="I56" t="s">
        <v>102</v>
      </c>
      <c r="J56">
        <v>20023000</v>
      </c>
      <c r="K56" t="s">
        <v>83</v>
      </c>
      <c r="L56" s="77">
        <v>331.86</v>
      </c>
    </row>
    <row r="57" spans="2:12" x14ac:dyDescent="0.2">
      <c r="B57" s="76">
        <v>36923</v>
      </c>
      <c r="C57">
        <v>413</v>
      </c>
      <c r="D57">
        <v>52502000</v>
      </c>
      <c r="F57" t="s">
        <v>45</v>
      </c>
      <c r="H57">
        <v>100013901</v>
      </c>
      <c r="I57" t="s">
        <v>105</v>
      </c>
      <c r="J57">
        <v>20023000</v>
      </c>
      <c r="K57" t="s">
        <v>83</v>
      </c>
      <c r="L57" s="77">
        <v>385</v>
      </c>
    </row>
    <row r="58" spans="2:12" ht="13.5" thickBot="1" x14ac:dyDescent="0.25">
      <c r="B58" s="76">
        <v>36923</v>
      </c>
      <c r="C58">
        <v>413</v>
      </c>
      <c r="D58">
        <v>52502000</v>
      </c>
      <c r="F58" t="s">
        <v>45</v>
      </c>
      <c r="H58">
        <v>100014275</v>
      </c>
      <c r="I58" t="s">
        <v>104</v>
      </c>
      <c r="J58">
        <v>20023000</v>
      </c>
      <c r="K58" t="s">
        <v>83</v>
      </c>
      <c r="L58" s="77">
        <v>53.06</v>
      </c>
    </row>
    <row r="59" spans="2:12" ht="13.5" thickBot="1" x14ac:dyDescent="0.25">
      <c r="B59" t="s">
        <v>88</v>
      </c>
      <c r="D59">
        <v>52502000</v>
      </c>
      <c r="L59" s="78">
        <v>1718.42</v>
      </c>
    </row>
    <row r="60" spans="2:12" ht="13.5" thickBot="1" x14ac:dyDescent="0.25">
      <c r="B60" s="76">
        <v>36923</v>
      </c>
      <c r="C60">
        <v>413</v>
      </c>
      <c r="D60">
        <v>52502500</v>
      </c>
      <c r="F60" t="s">
        <v>46</v>
      </c>
      <c r="H60">
        <v>100005283</v>
      </c>
      <c r="I60" t="s">
        <v>106</v>
      </c>
      <c r="J60">
        <v>20023000</v>
      </c>
      <c r="K60" t="s">
        <v>83</v>
      </c>
      <c r="L60" s="77">
        <v>23480.57</v>
      </c>
    </row>
    <row r="61" spans="2:12" ht="13.5" thickBot="1" x14ac:dyDescent="0.25">
      <c r="B61" t="s">
        <v>88</v>
      </c>
      <c r="D61">
        <v>52502500</v>
      </c>
      <c r="L61" s="78">
        <v>23480.57</v>
      </c>
    </row>
    <row r="62" spans="2:12" x14ac:dyDescent="0.2">
      <c r="B62" s="76">
        <v>36928</v>
      </c>
      <c r="C62">
        <v>413</v>
      </c>
      <c r="D62">
        <v>52503500</v>
      </c>
      <c r="F62" t="s">
        <v>107</v>
      </c>
      <c r="H62">
        <v>100006185</v>
      </c>
      <c r="I62" t="s">
        <v>108</v>
      </c>
      <c r="J62">
        <v>6000012417</v>
      </c>
      <c r="K62" t="s">
        <v>97</v>
      </c>
      <c r="L62" s="77">
        <v>228.51</v>
      </c>
    </row>
    <row r="63" spans="2:12" x14ac:dyDescent="0.2">
      <c r="B63" s="76">
        <v>36936</v>
      </c>
      <c r="C63">
        <v>413</v>
      </c>
      <c r="D63">
        <v>52503500</v>
      </c>
      <c r="F63" t="s">
        <v>107</v>
      </c>
      <c r="H63">
        <v>100008364</v>
      </c>
      <c r="I63" t="s">
        <v>108</v>
      </c>
      <c r="J63">
        <v>6000011568</v>
      </c>
      <c r="K63" t="s">
        <v>100</v>
      </c>
      <c r="L63" s="77">
        <v>291.89</v>
      </c>
    </row>
    <row r="64" spans="2:12" x14ac:dyDescent="0.2">
      <c r="B64" s="76">
        <v>36934</v>
      </c>
      <c r="C64">
        <v>413</v>
      </c>
      <c r="D64">
        <v>52503500</v>
      </c>
      <c r="F64" t="s">
        <v>107</v>
      </c>
      <c r="H64">
        <v>100008055</v>
      </c>
      <c r="J64">
        <v>5000002328</v>
      </c>
      <c r="K64" t="s">
        <v>109</v>
      </c>
      <c r="L64" s="77">
        <v>36.479999999999997</v>
      </c>
    </row>
    <row r="65" spans="2:12" x14ac:dyDescent="0.2">
      <c r="B65" s="76">
        <v>36950</v>
      </c>
      <c r="C65">
        <v>413</v>
      </c>
      <c r="D65">
        <v>52503500</v>
      </c>
      <c r="F65" t="s">
        <v>107</v>
      </c>
      <c r="H65">
        <v>100009859</v>
      </c>
      <c r="I65" t="s">
        <v>110</v>
      </c>
      <c r="J65">
        <v>6000012417</v>
      </c>
      <c r="K65" t="s">
        <v>97</v>
      </c>
      <c r="L65" s="77">
        <v>63.87</v>
      </c>
    </row>
    <row r="66" spans="2:12" x14ac:dyDescent="0.2">
      <c r="B66" s="76">
        <v>36923</v>
      </c>
      <c r="C66">
        <v>413</v>
      </c>
      <c r="D66">
        <v>52503500</v>
      </c>
      <c r="F66" t="s">
        <v>107</v>
      </c>
      <c r="H66">
        <v>100010353</v>
      </c>
      <c r="I66" t="s">
        <v>103</v>
      </c>
      <c r="J66">
        <v>20023000</v>
      </c>
      <c r="K66" t="s">
        <v>83</v>
      </c>
      <c r="L66" s="77">
        <v>-190.12</v>
      </c>
    </row>
    <row r="67" spans="2:12" x14ac:dyDescent="0.2">
      <c r="B67" s="76">
        <v>36923</v>
      </c>
      <c r="C67">
        <v>413</v>
      </c>
      <c r="D67">
        <v>52503500</v>
      </c>
      <c r="F67" t="s">
        <v>107</v>
      </c>
      <c r="H67">
        <v>100010450</v>
      </c>
      <c r="I67" t="s">
        <v>103</v>
      </c>
      <c r="J67">
        <v>20023000</v>
      </c>
      <c r="K67" t="s">
        <v>83</v>
      </c>
      <c r="L67" s="77">
        <v>-3.8</v>
      </c>
    </row>
    <row r="68" spans="2:12" x14ac:dyDescent="0.2">
      <c r="B68" s="76">
        <v>36923</v>
      </c>
      <c r="C68">
        <v>413</v>
      </c>
      <c r="D68">
        <v>52503500</v>
      </c>
      <c r="F68" t="s">
        <v>107</v>
      </c>
      <c r="H68">
        <v>100010464</v>
      </c>
      <c r="I68" t="s">
        <v>102</v>
      </c>
      <c r="J68">
        <v>20023000</v>
      </c>
      <c r="K68" t="s">
        <v>83</v>
      </c>
      <c r="L68" s="77">
        <v>-331.86</v>
      </c>
    </row>
    <row r="69" spans="2:12" ht="13.5" thickBot="1" x14ac:dyDescent="0.25">
      <c r="B69" s="76">
        <v>36923</v>
      </c>
      <c r="C69">
        <v>413</v>
      </c>
      <c r="D69">
        <v>52503500</v>
      </c>
      <c r="F69" t="s">
        <v>107</v>
      </c>
      <c r="H69">
        <v>100010694</v>
      </c>
      <c r="I69" t="s">
        <v>102</v>
      </c>
      <c r="J69">
        <v>20023000</v>
      </c>
      <c r="K69" t="s">
        <v>83</v>
      </c>
      <c r="L69" s="77">
        <v>-6.64</v>
      </c>
    </row>
    <row r="70" spans="2:12" ht="13.5" thickBot="1" x14ac:dyDescent="0.25">
      <c r="B70" t="s">
        <v>88</v>
      </c>
      <c r="D70">
        <v>52503500</v>
      </c>
      <c r="L70" s="78">
        <v>88.33</v>
      </c>
    </row>
    <row r="71" spans="2:12" x14ac:dyDescent="0.2">
      <c r="B71" s="76">
        <v>36931</v>
      </c>
      <c r="C71">
        <v>413</v>
      </c>
      <c r="D71">
        <v>52504500</v>
      </c>
      <c r="F71" t="s">
        <v>111</v>
      </c>
      <c r="H71">
        <v>5100000078</v>
      </c>
      <c r="J71">
        <v>5000000513</v>
      </c>
      <c r="K71" t="s">
        <v>112</v>
      </c>
      <c r="L71" s="77">
        <v>6.7</v>
      </c>
    </row>
    <row r="72" spans="2:12" ht="13.5" thickBot="1" x14ac:dyDescent="0.25">
      <c r="B72" s="76">
        <v>36927</v>
      </c>
      <c r="C72">
        <v>413</v>
      </c>
      <c r="D72">
        <v>52504500</v>
      </c>
      <c r="F72" t="s">
        <v>111</v>
      </c>
      <c r="H72">
        <v>50006286</v>
      </c>
      <c r="J72">
        <v>30018000</v>
      </c>
      <c r="K72" t="s">
        <v>113</v>
      </c>
      <c r="L72" s="77">
        <v>355.41</v>
      </c>
    </row>
    <row r="73" spans="2:12" ht="13.5" thickBot="1" x14ac:dyDescent="0.25">
      <c r="B73" t="s">
        <v>88</v>
      </c>
      <c r="D73">
        <v>52504500</v>
      </c>
      <c r="L73" s="78">
        <v>362.11</v>
      </c>
    </row>
    <row r="74" spans="2:12" x14ac:dyDescent="0.2">
      <c r="B74" s="76">
        <v>36948</v>
      </c>
      <c r="C74">
        <v>413</v>
      </c>
      <c r="D74">
        <v>52507500</v>
      </c>
      <c r="F74" t="s">
        <v>114</v>
      </c>
      <c r="H74">
        <v>100009423</v>
      </c>
      <c r="J74">
        <v>5000000923</v>
      </c>
      <c r="K74" t="s">
        <v>115</v>
      </c>
      <c r="L74" s="77">
        <v>414.4</v>
      </c>
    </row>
    <row r="75" spans="2:12" x14ac:dyDescent="0.2">
      <c r="B75" s="76">
        <v>36942</v>
      </c>
      <c r="C75">
        <v>413</v>
      </c>
      <c r="D75">
        <v>52507500</v>
      </c>
      <c r="F75" t="s">
        <v>114</v>
      </c>
      <c r="H75">
        <v>100008901</v>
      </c>
      <c r="J75">
        <v>5000000923</v>
      </c>
      <c r="K75" t="s">
        <v>115</v>
      </c>
      <c r="L75" s="77">
        <v>627.20000000000005</v>
      </c>
    </row>
    <row r="76" spans="2:12" ht="13.5" thickBot="1" x14ac:dyDescent="0.25">
      <c r="B76" s="76">
        <v>36924</v>
      </c>
      <c r="C76">
        <v>413</v>
      </c>
      <c r="D76">
        <v>52507500</v>
      </c>
      <c r="F76" t="s">
        <v>114</v>
      </c>
      <c r="H76">
        <v>100005621</v>
      </c>
      <c r="J76">
        <v>5000000923</v>
      </c>
      <c r="K76" t="s">
        <v>115</v>
      </c>
      <c r="L76" s="77">
        <v>817.6</v>
      </c>
    </row>
    <row r="77" spans="2:12" ht="13.5" thickBot="1" x14ac:dyDescent="0.25">
      <c r="B77" t="s">
        <v>88</v>
      </c>
      <c r="D77">
        <v>52507500</v>
      </c>
      <c r="L77" s="78">
        <v>1859.2</v>
      </c>
    </row>
    <row r="78" spans="2:12" x14ac:dyDescent="0.2">
      <c r="B78" s="76">
        <v>36929</v>
      </c>
      <c r="C78">
        <v>413</v>
      </c>
      <c r="D78">
        <v>52508000</v>
      </c>
      <c r="F78" t="s">
        <v>116</v>
      </c>
      <c r="H78">
        <v>100006539</v>
      </c>
      <c r="I78" t="s">
        <v>117</v>
      </c>
      <c r="J78">
        <v>5000010734</v>
      </c>
      <c r="K78" t="s">
        <v>118</v>
      </c>
      <c r="L78" s="77">
        <v>9000</v>
      </c>
    </row>
    <row r="79" spans="2:12" x14ac:dyDescent="0.2">
      <c r="B79" s="76">
        <v>36935</v>
      </c>
      <c r="C79">
        <v>413</v>
      </c>
      <c r="D79">
        <v>52508000</v>
      </c>
      <c r="F79" t="s">
        <v>116</v>
      </c>
      <c r="H79">
        <v>100008104</v>
      </c>
      <c r="J79">
        <v>5000002963</v>
      </c>
      <c r="K79" t="s">
        <v>119</v>
      </c>
      <c r="L79" s="77">
        <v>25.82</v>
      </c>
    </row>
    <row r="80" spans="2:12" ht="13.5" thickBot="1" x14ac:dyDescent="0.25">
      <c r="B80" s="76">
        <v>36950</v>
      </c>
      <c r="C80">
        <v>413</v>
      </c>
      <c r="D80">
        <v>52508000</v>
      </c>
      <c r="F80" t="s">
        <v>116</v>
      </c>
      <c r="H80">
        <v>100000066</v>
      </c>
      <c r="I80" t="s">
        <v>120</v>
      </c>
      <c r="J80">
        <v>20023000</v>
      </c>
      <c r="K80" t="s">
        <v>83</v>
      </c>
      <c r="L80" s="77">
        <v>-9218.58</v>
      </c>
    </row>
    <row r="81" spans="2:12" ht="13.5" thickBot="1" x14ac:dyDescent="0.25">
      <c r="B81" t="s">
        <v>88</v>
      </c>
      <c r="D81">
        <v>52508000</v>
      </c>
      <c r="L81" s="78">
        <v>-192.76</v>
      </c>
    </row>
    <row r="82" spans="2:12" ht="13.5" thickBot="1" x14ac:dyDescent="0.25">
      <c r="B82" s="76">
        <v>36923</v>
      </c>
      <c r="C82">
        <v>413</v>
      </c>
      <c r="D82">
        <v>52508500</v>
      </c>
      <c r="F82" t="s">
        <v>121</v>
      </c>
      <c r="H82">
        <v>100010487</v>
      </c>
      <c r="I82" t="s">
        <v>105</v>
      </c>
      <c r="J82">
        <v>20023000</v>
      </c>
      <c r="K82" t="s">
        <v>83</v>
      </c>
      <c r="L82" s="77">
        <v>-385</v>
      </c>
    </row>
    <row r="83" spans="2:12" ht="13.5" thickBot="1" x14ac:dyDescent="0.25">
      <c r="B83" t="s">
        <v>88</v>
      </c>
      <c r="D83">
        <v>52508500</v>
      </c>
      <c r="L83" s="78">
        <v>-385</v>
      </c>
    </row>
    <row r="84" spans="2:12" x14ac:dyDescent="0.2">
      <c r="B84" s="76">
        <v>36932</v>
      </c>
      <c r="C84">
        <v>413</v>
      </c>
      <c r="D84">
        <v>53600000</v>
      </c>
      <c r="F84" t="s">
        <v>122</v>
      </c>
      <c r="H84">
        <v>100007822</v>
      </c>
      <c r="J84">
        <v>5000003183</v>
      </c>
      <c r="K84" t="s">
        <v>123</v>
      </c>
      <c r="L84" s="77">
        <v>19.46</v>
      </c>
    </row>
    <row r="85" spans="2:12" x14ac:dyDescent="0.2">
      <c r="B85" s="76">
        <v>36932</v>
      </c>
      <c r="C85">
        <v>413</v>
      </c>
      <c r="D85">
        <v>53600000</v>
      </c>
      <c r="F85" t="s">
        <v>122</v>
      </c>
      <c r="H85">
        <v>100007831</v>
      </c>
      <c r="J85">
        <v>5000003183</v>
      </c>
      <c r="K85" t="s">
        <v>123</v>
      </c>
      <c r="L85" s="77">
        <v>97.41</v>
      </c>
    </row>
    <row r="86" spans="2:12" x14ac:dyDescent="0.2">
      <c r="B86" s="76">
        <v>36932</v>
      </c>
      <c r="C86">
        <v>413</v>
      </c>
      <c r="D86">
        <v>53600000</v>
      </c>
      <c r="F86" t="s">
        <v>122</v>
      </c>
      <c r="H86">
        <v>100007832</v>
      </c>
      <c r="J86">
        <v>5000003183</v>
      </c>
      <c r="K86" t="s">
        <v>123</v>
      </c>
      <c r="L86" s="77">
        <v>6.39</v>
      </c>
    </row>
    <row r="87" spans="2:12" x14ac:dyDescent="0.2">
      <c r="B87" s="76">
        <v>36932</v>
      </c>
      <c r="C87">
        <v>413</v>
      </c>
      <c r="D87">
        <v>53600000</v>
      </c>
      <c r="F87" t="s">
        <v>122</v>
      </c>
      <c r="H87">
        <v>100007836</v>
      </c>
      <c r="J87">
        <v>5000003183</v>
      </c>
      <c r="K87" t="s">
        <v>123</v>
      </c>
      <c r="L87" s="77">
        <v>71.55</v>
      </c>
    </row>
    <row r="88" spans="2:12" x14ac:dyDescent="0.2">
      <c r="B88" s="76">
        <v>36932</v>
      </c>
      <c r="C88">
        <v>413</v>
      </c>
      <c r="D88">
        <v>53600000</v>
      </c>
      <c r="F88" t="s">
        <v>122</v>
      </c>
      <c r="H88">
        <v>100007821</v>
      </c>
      <c r="J88">
        <v>5000003183</v>
      </c>
      <c r="K88" t="s">
        <v>123</v>
      </c>
      <c r="L88" s="77">
        <v>2.36</v>
      </c>
    </row>
    <row r="89" spans="2:12" x14ac:dyDescent="0.2">
      <c r="B89" s="76">
        <v>36932</v>
      </c>
      <c r="C89">
        <v>413</v>
      </c>
      <c r="D89">
        <v>53600000</v>
      </c>
      <c r="F89" t="s">
        <v>122</v>
      </c>
      <c r="H89">
        <v>100007820</v>
      </c>
      <c r="J89">
        <v>5000003183</v>
      </c>
      <c r="K89" t="s">
        <v>123</v>
      </c>
      <c r="L89" s="77">
        <v>28.69</v>
      </c>
    </row>
    <row r="90" spans="2:12" x14ac:dyDescent="0.2">
      <c r="B90" s="76">
        <v>36932</v>
      </c>
      <c r="C90">
        <v>413</v>
      </c>
      <c r="D90">
        <v>53600000</v>
      </c>
      <c r="F90" t="s">
        <v>122</v>
      </c>
      <c r="H90">
        <v>100007812</v>
      </c>
      <c r="J90">
        <v>5000003183</v>
      </c>
      <c r="K90" t="s">
        <v>123</v>
      </c>
      <c r="L90" s="77">
        <v>17.43</v>
      </c>
    </row>
    <row r="91" spans="2:12" x14ac:dyDescent="0.2">
      <c r="B91" s="76">
        <v>36932</v>
      </c>
      <c r="C91">
        <v>413</v>
      </c>
      <c r="D91">
        <v>53600000</v>
      </c>
      <c r="F91" t="s">
        <v>122</v>
      </c>
      <c r="H91">
        <v>100007811</v>
      </c>
      <c r="J91">
        <v>5000003183</v>
      </c>
      <c r="K91" t="s">
        <v>123</v>
      </c>
      <c r="L91" s="77">
        <v>111.2</v>
      </c>
    </row>
    <row r="92" spans="2:12" x14ac:dyDescent="0.2">
      <c r="B92" s="76">
        <v>36942</v>
      </c>
      <c r="C92">
        <v>413</v>
      </c>
      <c r="D92">
        <v>53600000</v>
      </c>
      <c r="F92" t="s">
        <v>122</v>
      </c>
      <c r="H92">
        <v>100008849</v>
      </c>
      <c r="I92" t="s">
        <v>124</v>
      </c>
      <c r="J92">
        <v>5000060175</v>
      </c>
      <c r="K92" t="s">
        <v>125</v>
      </c>
      <c r="L92" s="77">
        <v>312.54000000000002</v>
      </c>
    </row>
    <row r="93" spans="2:12" x14ac:dyDescent="0.2">
      <c r="B93" s="76">
        <v>36942</v>
      </c>
      <c r="C93">
        <v>413</v>
      </c>
      <c r="D93">
        <v>53600000</v>
      </c>
      <c r="F93" t="s">
        <v>122</v>
      </c>
      <c r="H93">
        <v>100008843</v>
      </c>
      <c r="I93" t="s">
        <v>124</v>
      </c>
      <c r="J93">
        <v>5000060175</v>
      </c>
      <c r="K93" t="s">
        <v>125</v>
      </c>
      <c r="L93" s="77">
        <v>118.51</v>
      </c>
    </row>
    <row r="94" spans="2:12" x14ac:dyDescent="0.2">
      <c r="B94" s="76">
        <v>36942</v>
      </c>
      <c r="C94">
        <v>413</v>
      </c>
      <c r="D94">
        <v>53600000</v>
      </c>
      <c r="F94" t="s">
        <v>122</v>
      </c>
      <c r="H94">
        <v>100008840</v>
      </c>
      <c r="I94" t="s">
        <v>124</v>
      </c>
      <c r="J94">
        <v>5000060175</v>
      </c>
      <c r="K94" t="s">
        <v>125</v>
      </c>
      <c r="L94" s="77">
        <v>13.91</v>
      </c>
    </row>
    <row r="95" spans="2:12" x14ac:dyDescent="0.2">
      <c r="B95" s="76">
        <v>36938</v>
      </c>
      <c r="C95">
        <v>413</v>
      </c>
      <c r="D95">
        <v>53600000</v>
      </c>
      <c r="F95" t="s">
        <v>122</v>
      </c>
      <c r="H95">
        <v>100008677</v>
      </c>
      <c r="J95">
        <v>5000003183</v>
      </c>
      <c r="K95" t="s">
        <v>123</v>
      </c>
      <c r="L95" s="77">
        <v>15.83</v>
      </c>
    </row>
    <row r="96" spans="2:12" x14ac:dyDescent="0.2">
      <c r="B96" s="76">
        <v>36938</v>
      </c>
      <c r="C96">
        <v>413</v>
      </c>
      <c r="D96">
        <v>53600000</v>
      </c>
      <c r="F96" t="s">
        <v>122</v>
      </c>
      <c r="H96">
        <v>100008635</v>
      </c>
      <c r="J96">
        <v>5000003183</v>
      </c>
      <c r="K96" t="s">
        <v>123</v>
      </c>
      <c r="L96" s="77">
        <v>45.41</v>
      </c>
    </row>
    <row r="97" spans="2:12" x14ac:dyDescent="0.2">
      <c r="B97" s="76">
        <v>36932</v>
      </c>
      <c r="C97">
        <v>413</v>
      </c>
      <c r="D97">
        <v>53600000</v>
      </c>
      <c r="F97" t="s">
        <v>122</v>
      </c>
      <c r="H97">
        <v>100007862</v>
      </c>
      <c r="J97">
        <v>5000003183</v>
      </c>
      <c r="K97" t="s">
        <v>123</v>
      </c>
      <c r="L97" s="77">
        <v>31.01</v>
      </c>
    </row>
    <row r="98" spans="2:12" x14ac:dyDescent="0.2">
      <c r="B98" s="76">
        <v>36932</v>
      </c>
      <c r="C98">
        <v>413</v>
      </c>
      <c r="D98">
        <v>53600000</v>
      </c>
      <c r="F98" t="s">
        <v>122</v>
      </c>
      <c r="H98">
        <v>100007840</v>
      </c>
      <c r="J98">
        <v>5000003183</v>
      </c>
      <c r="K98" t="s">
        <v>123</v>
      </c>
      <c r="L98" s="77">
        <v>4.6500000000000004</v>
      </c>
    </row>
    <row r="99" spans="2:12" x14ac:dyDescent="0.2">
      <c r="B99" s="76">
        <v>36932</v>
      </c>
      <c r="C99">
        <v>413</v>
      </c>
      <c r="D99">
        <v>53600000</v>
      </c>
      <c r="F99" t="s">
        <v>122</v>
      </c>
      <c r="H99">
        <v>100007837</v>
      </c>
      <c r="J99">
        <v>5000003183</v>
      </c>
      <c r="K99" t="s">
        <v>123</v>
      </c>
      <c r="L99" s="77">
        <v>91.47</v>
      </c>
    </row>
    <row r="100" spans="2:12" x14ac:dyDescent="0.2">
      <c r="B100" s="76">
        <v>36932</v>
      </c>
      <c r="C100">
        <v>413</v>
      </c>
      <c r="D100">
        <v>53600000</v>
      </c>
      <c r="F100" t="s">
        <v>122</v>
      </c>
      <c r="H100">
        <v>100007806</v>
      </c>
      <c r="J100">
        <v>5000003183</v>
      </c>
      <c r="K100" t="s">
        <v>123</v>
      </c>
      <c r="L100" s="77">
        <v>17.61</v>
      </c>
    </row>
    <row r="101" spans="2:12" x14ac:dyDescent="0.2">
      <c r="B101" s="76">
        <v>36936</v>
      </c>
      <c r="C101">
        <v>413</v>
      </c>
      <c r="D101">
        <v>53600000</v>
      </c>
      <c r="F101" t="s">
        <v>122</v>
      </c>
      <c r="H101">
        <v>100008256</v>
      </c>
      <c r="I101" t="s">
        <v>124</v>
      </c>
      <c r="J101">
        <v>5000060175</v>
      </c>
      <c r="K101" t="s">
        <v>125</v>
      </c>
      <c r="L101" s="77">
        <v>9.52</v>
      </c>
    </row>
    <row r="102" spans="2:12" x14ac:dyDescent="0.2">
      <c r="B102" s="76">
        <v>36936</v>
      </c>
      <c r="C102">
        <v>413</v>
      </c>
      <c r="D102">
        <v>53600000</v>
      </c>
      <c r="F102" t="s">
        <v>122</v>
      </c>
      <c r="H102">
        <v>100008255</v>
      </c>
      <c r="I102" t="s">
        <v>124</v>
      </c>
      <c r="J102">
        <v>5000060175</v>
      </c>
      <c r="K102" t="s">
        <v>125</v>
      </c>
      <c r="L102" s="77">
        <v>312.69</v>
      </c>
    </row>
    <row r="103" spans="2:12" x14ac:dyDescent="0.2">
      <c r="B103" s="76">
        <v>36930</v>
      </c>
      <c r="C103">
        <v>413</v>
      </c>
      <c r="D103">
        <v>53600000</v>
      </c>
      <c r="F103" t="s">
        <v>122</v>
      </c>
      <c r="H103">
        <v>100007092</v>
      </c>
      <c r="J103">
        <v>5000003183</v>
      </c>
      <c r="K103" t="s">
        <v>123</v>
      </c>
      <c r="L103" s="77">
        <v>81.27</v>
      </c>
    </row>
    <row r="104" spans="2:12" x14ac:dyDescent="0.2">
      <c r="B104" s="76">
        <v>36930</v>
      </c>
      <c r="C104">
        <v>413</v>
      </c>
      <c r="D104">
        <v>53600000</v>
      </c>
      <c r="F104" t="s">
        <v>122</v>
      </c>
      <c r="H104">
        <v>100006981</v>
      </c>
      <c r="J104">
        <v>5000003183</v>
      </c>
      <c r="K104" t="s">
        <v>123</v>
      </c>
      <c r="L104" s="77">
        <v>58.36</v>
      </c>
    </row>
    <row r="105" spans="2:12" x14ac:dyDescent="0.2">
      <c r="B105" s="76">
        <v>36930</v>
      </c>
      <c r="C105">
        <v>413</v>
      </c>
      <c r="D105">
        <v>53600000</v>
      </c>
      <c r="F105" t="s">
        <v>122</v>
      </c>
      <c r="H105">
        <v>100006924</v>
      </c>
      <c r="J105">
        <v>5000003183</v>
      </c>
      <c r="K105" t="s">
        <v>123</v>
      </c>
      <c r="L105" s="77">
        <v>12.37</v>
      </c>
    </row>
    <row r="106" spans="2:12" x14ac:dyDescent="0.2">
      <c r="B106" s="76">
        <v>36930</v>
      </c>
      <c r="C106">
        <v>413</v>
      </c>
      <c r="D106">
        <v>53600000</v>
      </c>
      <c r="F106" t="s">
        <v>122</v>
      </c>
      <c r="H106">
        <v>100006905</v>
      </c>
      <c r="J106">
        <v>5000003183</v>
      </c>
      <c r="K106" t="s">
        <v>123</v>
      </c>
      <c r="L106" s="77">
        <v>154.80000000000001</v>
      </c>
    </row>
    <row r="107" spans="2:12" x14ac:dyDescent="0.2">
      <c r="B107" s="76">
        <v>36927</v>
      </c>
      <c r="C107">
        <v>413</v>
      </c>
      <c r="D107">
        <v>53600000</v>
      </c>
      <c r="F107" t="s">
        <v>122</v>
      </c>
      <c r="H107">
        <v>100005832</v>
      </c>
      <c r="J107">
        <v>5000003183</v>
      </c>
      <c r="K107" t="s">
        <v>123</v>
      </c>
      <c r="L107" s="77">
        <v>21.96</v>
      </c>
    </row>
    <row r="108" spans="2:12" x14ac:dyDescent="0.2">
      <c r="B108" s="76">
        <v>36931</v>
      </c>
      <c r="C108">
        <v>413</v>
      </c>
      <c r="D108">
        <v>53600000</v>
      </c>
      <c r="F108" t="s">
        <v>122</v>
      </c>
      <c r="H108">
        <v>100007453</v>
      </c>
      <c r="J108">
        <v>5000003183</v>
      </c>
      <c r="K108" t="s">
        <v>123</v>
      </c>
      <c r="L108" s="77">
        <v>-21.96</v>
      </c>
    </row>
    <row r="109" spans="2:12" x14ac:dyDescent="0.2">
      <c r="B109" s="76">
        <v>36932</v>
      </c>
      <c r="C109">
        <v>413</v>
      </c>
      <c r="D109">
        <v>53600000</v>
      </c>
      <c r="F109" t="s">
        <v>122</v>
      </c>
      <c r="H109">
        <v>100007805</v>
      </c>
      <c r="J109">
        <v>5000003183</v>
      </c>
      <c r="K109" t="s">
        <v>123</v>
      </c>
      <c r="L109" s="77">
        <v>151.97999999999999</v>
      </c>
    </row>
    <row r="110" spans="2:12" x14ac:dyDescent="0.2">
      <c r="B110" s="76">
        <v>36931</v>
      </c>
      <c r="C110">
        <v>413</v>
      </c>
      <c r="D110">
        <v>53600000</v>
      </c>
      <c r="F110" t="s">
        <v>122</v>
      </c>
      <c r="H110">
        <v>100007555</v>
      </c>
      <c r="J110">
        <v>5000003183</v>
      </c>
      <c r="K110" t="s">
        <v>123</v>
      </c>
      <c r="L110" s="77">
        <v>25.19</v>
      </c>
    </row>
    <row r="111" spans="2:12" x14ac:dyDescent="0.2">
      <c r="B111" s="76">
        <v>36931</v>
      </c>
      <c r="C111">
        <v>413</v>
      </c>
      <c r="D111">
        <v>53600000</v>
      </c>
      <c r="F111" t="s">
        <v>122</v>
      </c>
      <c r="H111">
        <v>100007519</v>
      </c>
      <c r="J111">
        <v>5000003183</v>
      </c>
      <c r="K111" t="s">
        <v>123</v>
      </c>
      <c r="L111" s="77">
        <v>21.96</v>
      </c>
    </row>
    <row r="112" spans="2:12" x14ac:dyDescent="0.2">
      <c r="B112" s="76">
        <v>36924</v>
      </c>
      <c r="C112">
        <v>413</v>
      </c>
      <c r="D112">
        <v>53600000</v>
      </c>
      <c r="F112" t="s">
        <v>122</v>
      </c>
      <c r="H112">
        <v>100005568</v>
      </c>
      <c r="I112" t="s">
        <v>124</v>
      </c>
      <c r="J112">
        <v>5000060175</v>
      </c>
      <c r="K112" t="s">
        <v>125</v>
      </c>
      <c r="L112" s="77">
        <v>108.27</v>
      </c>
    </row>
    <row r="113" spans="2:12" x14ac:dyDescent="0.2">
      <c r="B113" s="76">
        <v>36924</v>
      </c>
      <c r="C113">
        <v>413</v>
      </c>
      <c r="D113">
        <v>53600000</v>
      </c>
      <c r="F113" t="s">
        <v>122</v>
      </c>
      <c r="H113">
        <v>100005558</v>
      </c>
      <c r="I113" t="s">
        <v>124</v>
      </c>
      <c r="J113">
        <v>5000060175</v>
      </c>
      <c r="K113" t="s">
        <v>125</v>
      </c>
      <c r="L113" s="77">
        <v>19.010000000000002</v>
      </c>
    </row>
    <row r="114" spans="2:12" x14ac:dyDescent="0.2">
      <c r="B114" s="76">
        <v>36945</v>
      </c>
      <c r="C114">
        <v>413</v>
      </c>
      <c r="D114">
        <v>53600000</v>
      </c>
      <c r="F114" t="s">
        <v>122</v>
      </c>
      <c r="H114">
        <v>100009348</v>
      </c>
      <c r="J114">
        <v>5000003183</v>
      </c>
      <c r="K114" t="s">
        <v>123</v>
      </c>
      <c r="L114" s="77">
        <v>12</v>
      </c>
    </row>
    <row r="115" spans="2:12" x14ac:dyDescent="0.2">
      <c r="B115" s="76">
        <v>36945</v>
      </c>
      <c r="C115">
        <v>413</v>
      </c>
      <c r="D115">
        <v>53600000</v>
      </c>
      <c r="F115" t="s">
        <v>122</v>
      </c>
      <c r="H115">
        <v>100009346</v>
      </c>
      <c r="J115">
        <v>5000003183</v>
      </c>
      <c r="K115" t="s">
        <v>123</v>
      </c>
      <c r="L115" s="77">
        <v>5.49</v>
      </c>
    </row>
    <row r="116" spans="2:12" ht="13.5" thickBot="1" x14ac:dyDescent="0.25">
      <c r="B116" s="76">
        <v>36945</v>
      </c>
      <c r="C116">
        <v>413</v>
      </c>
      <c r="D116">
        <v>53600000</v>
      </c>
      <c r="F116" t="s">
        <v>122</v>
      </c>
      <c r="H116">
        <v>100009320</v>
      </c>
      <c r="J116">
        <v>5000003183</v>
      </c>
      <c r="K116" t="s">
        <v>123</v>
      </c>
      <c r="L116" s="77">
        <v>51.78</v>
      </c>
    </row>
    <row r="117" spans="2:12" ht="13.5" thickBot="1" x14ac:dyDescent="0.25">
      <c r="B117" t="s">
        <v>88</v>
      </c>
      <c r="D117">
        <v>53600000</v>
      </c>
      <c r="L117" s="78">
        <v>2030.12</v>
      </c>
    </row>
    <row r="118" spans="2:12" ht="13.5" thickBot="1" x14ac:dyDescent="0.25">
      <c r="B118" s="76">
        <v>36923</v>
      </c>
      <c r="C118">
        <v>413</v>
      </c>
      <c r="D118">
        <v>53900000</v>
      </c>
      <c r="F118" t="s">
        <v>126</v>
      </c>
      <c r="H118">
        <v>100010658</v>
      </c>
      <c r="I118" t="s">
        <v>104</v>
      </c>
      <c r="J118">
        <v>20023000</v>
      </c>
      <c r="K118" t="s">
        <v>83</v>
      </c>
      <c r="L118" s="77">
        <v>-53.06</v>
      </c>
    </row>
    <row r="119" spans="2:12" ht="13.5" thickBot="1" x14ac:dyDescent="0.25">
      <c r="B119" t="s">
        <v>88</v>
      </c>
      <c r="D119">
        <v>53900000</v>
      </c>
      <c r="L119" s="78">
        <v>-53.06</v>
      </c>
    </row>
    <row r="120" spans="2:12" x14ac:dyDescent="0.2">
      <c r="B120" s="76">
        <v>36937</v>
      </c>
      <c r="C120">
        <v>413</v>
      </c>
      <c r="D120">
        <v>59003000</v>
      </c>
      <c r="F120" t="s">
        <v>127</v>
      </c>
      <c r="H120">
        <v>100007243</v>
      </c>
      <c r="J120">
        <v>30016000</v>
      </c>
      <c r="K120" t="s">
        <v>82</v>
      </c>
      <c r="L120" s="77">
        <v>887.24</v>
      </c>
    </row>
    <row r="121" spans="2:12" x14ac:dyDescent="0.2">
      <c r="B121" s="76">
        <v>36934</v>
      </c>
      <c r="C121">
        <v>413</v>
      </c>
      <c r="D121">
        <v>59003000</v>
      </c>
      <c r="F121" t="s">
        <v>127</v>
      </c>
      <c r="H121">
        <v>100007342</v>
      </c>
      <c r="J121">
        <v>20023000</v>
      </c>
      <c r="K121" t="s">
        <v>83</v>
      </c>
      <c r="L121" s="77">
        <v>40.96</v>
      </c>
    </row>
    <row r="122" spans="2:12" x14ac:dyDescent="0.2">
      <c r="B122" s="76">
        <v>36934</v>
      </c>
      <c r="C122">
        <v>413</v>
      </c>
      <c r="D122">
        <v>59003000</v>
      </c>
      <c r="F122" t="s">
        <v>127</v>
      </c>
      <c r="H122">
        <v>100007342</v>
      </c>
      <c r="J122">
        <v>20023000</v>
      </c>
      <c r="K122" t="s">
        <v>83</v>
      </c>
      <c r="L122" s="77">
        <v>9.58</v>
      </c>
    </row>
    <row r="123" spans="2:12" x14ac:dyDescent="0.2">
      <c r="B123" s="76">
        <v>36938</v>
      </c>
      <c r="C123">
        <v>413</v>
      </c>
      <c r="D123">
        <v>59003000</v>
      </c>
      <c r="F123" t="s">
        <v>127</v>
      </c>
      <c r="H123">
        <v>100008542</v>
      </c>
      <c r="J123">
        <v>20023000</v>
      </c>
      <c r="K123" t="s">
        <v>83</v>
      </c>
      <c r="L123" s="77">
        <v>124</v>
      </c>
    </row>
    <row r="124" spans="2:12" x14ac:dyDescent="0.2">
      <c r="B124" s="76">
        <v>36938</v>
      </c>
      <c r="C124">
        <v>413</v>
      </c>
      <c r="D124">
        <v>59003000</v>
      </c>
      <c r="F124" t="s">
        <v>127</v>
      </c>
      <c r="H124">
        <v>100008542</v>
      </c>
      <c r="J124">
        <v>20023000</v>
      </c>
      <c r="K124" t="s">
        <v>83</v>
      </c>
      <c r="L124" s="77">
        <v>29</v>
      </c>
    </row>
    <row r="125" spans="2:12" x14ac:dyDescent="0.2">
      <c r="B125" s="76">
        <v>36927</v>
      </c>
      <c r="C125">
        <v>413</v>
      </c>
      <c r="D125">
        <v>59003000</v>
      </c>
      <c r="F125" t="s">
        <v>127</v>
      </c>
      <c r="H125">
        <v>100003832</v>
      </c>
      <c r="J125">
        <v>52000500</v>
      </c>
      <c r="K125" t="s">
        <v>30</v>
      </c>
      <c r="L125" s="77">
        <v>8236.14</v>
      </c>
    </row>
    <row r="126" spans="2:12" x14ac:dyDescent="0.2">
      <c r="B126" s="76">
        <v>36927</v>
      </c>
      <c r="C126">
        <v>413</v>
      </c>
      <c r="D126">
        <v>59003000</v>
      </c>
      <c r="F126" t="s">
        <v>127</v>
      </c>
      <c r="H126">
        <v>100003832</v>
      </c>
      <c r="J126">
        <v>52000500</v>
      </c>
      <c r="K126" t="s">
        <v>30</v>
      </c>
      <c r="L126" s="77">
        <v>19690.080000000002</v>
      </c>
    </row>
    <row r="127" spans="2:12" x14ac:dyDescent="0.2">
      <c r="B127" s="76">
        <v>36927</v>
      </c>
      <c r="C127">
        <v>413</v>
      </c>
      <c r="D127">
        <v>59003000</v>
      </c>
      <c r="F127" t="s">
        <v>127</v>
      </c>
      <c r="H127">
        <v>100003832</v>
      </c>
      <c r="J127">
        <v>52000500</v>
      </c>
      <c r="K127" t="s">
        <v>30</v>
      </c>
      <c r="L127" s="77">
        <v>1087.5</v>
      </c>
    </row>
    <row r="128" spans="2:12" x14ac:dyDescent="0.2">
      <c r="B128" s="76">
        <v>36927</v>
      </c>
      <c r="C128">
        <v>413</v>
      </c>
      <c r="D128">
        <v>59003000</v>
      </c>
      <c r="F128" t="s">
        <v>127</v>
      </c>
      <c r="H128">
        <v>100003832</v>
      </c>
      <c r="J128">
        <v>52000500</v>
      </c>
      <c r="K128" t="s">
        <v>30</v>
      </c>
      <c r="L128" s="77">
        <v>4207.51</v>
      </c>
    </row>
    <row r="129" spans="2:12" x14ac:dyDescent="0.2">
      <c r="B129" s="76">
        <v>36950</v>
      </c>
      <c r="C129">
        <v>413</v>
      </c>
      <c r="D129">
        <v>59003000</v>
      </c>
      <c r="F129" t="s">
        <v>127</v>
      </c>
      <c r="H129">
        <v>100009100</v>
      </c>
      <c r="J129">
        <v>30016000</v>
      </c>
      <c r="K129" t="s">
        <v>82</v>
      </c>
      <c r="L129" s="77">
        <v>90.89</v>
      </c>
    </row>
    <row r="130" spans="2:12" x14ac:dyDescent="0.2">
      <c r="B130" s="76">
        <v>36950</v>
      </c>
      <c r="C130">
        <v>413</v>
      </c>
      <c r="D130">
        <v>59003000</v>
      </c>
      <c r="F130" t="s">
        <v>127</v>
      </c>
      <c r="H130">
        <v>100009100</v>
      </c>
      <c r="J130">
        <v>30016000</v>
      </c>
      <c r="K130" t="s">
        <v>82</v>
      </c>
      <c r="L130" s="77">
        <v>1763.77</v>
      </c>
    </row>
    <row r="131" spans="2:12" x14ac:dyDescent="0.2">
      <c r="B131" s="76">
        <v>36950</v>
      </c>
      <c r="C131">
        <v>413</v>
      </c>
      <c r="D131">
        <v>59003000</v>
      </c>
      <c r="F131" t="s">
        <v>127</v>
      </c>
      <c r="H131">
        <v>100009100</v>
      </c>
      <c r="J131">
        <v>30016000</v>
      </c>
      <c r="K131" t="s">
        <v>82</v>
      </c>
      <c r="L131" s="77">
        <v>897.17</v>
      </c>
    </row>
    <row r="132" spans="2:12" x14ac:dyDescent="0.2">
      <c r="B132" s="76">
        <v>36923</v>
      </c>
      <c r="C132">
        <v>413</v>
      </c>
      <c r="D132">
        <v>59003000</v>
      </c>
      <c r="F132" t="s">
        <v>127</v>
      </c>
      <c r="H132">
        <v>100005427</v>
      </c>
      <c r="J132">
        <v>20023000</v>
      </c>
      <c r="K132" t="s">
        <v>83</v>
      </c>
      <c r="L132" s="77">
        <v>0.01</v>
      </c>
    </row>
    <row r="133" spans="2:12" x14ac:dyDescent="0.2">
      <c r="B133" s="76">
        <v>36923</v>
      </c>
      <c r="C133">
        <v>413</v>
      </c>
      <c r="D133">
        <v>59003000</v>
      </c>
      <c r="F133" t="s">
        <v>127</v>
      </c>
      <c r="H133">
        <v>100005427</v>
      </c>
      <c r="J133">
        <v>20023000</v>
      </c>
      <c r="K133" t="s">
        <v>83</v>
      </c>
      <c r="L133" s="77">
        <v>0.06</v>
      </c>
    </row>
    <row r="134" spans="2:12" x14ac:dyDescent="0.2">
      <c r="B134" s="76">
        <v>36937</v>
      </c>
      <c r="C134">
        <v>413</v>
      </c>
      <c r="D134">
        <v>59003000</v>
      </c>
      <c r="F134" t="s">
        <v>127</v>
      </c>
      <c r="H134">
        <v>100007243</v>
      </c>
      <c r="J134">
        <v>30016000</v>
      </c>
      <c r="K134" t="s">
        <v>82</v>
      </c>
      <c r="L134" s="77">
        <v>2091.52</v>
      </c>
    </row>
    <row r="135" spans="2:12" x14ac:dyDescent="0.2">
      <c r="B135" s="76">
        <v>36937</v>
      </c>
      <c r="C135">
        <v>413</v>
      </c>
      <c r="D135">
        <v>59003000</v>
      </c>
      <c r="F135" t="s">
        <v>127</v>
      </c>
      <c r="H135">
        <v>100007243</v>
      </c>
      <c r="J135">
        <v>30016000</v>
      </c>
      <c r="K135" t="s">
        <v>82</v>
      </c>
      <c r="L135" s="77">
        <v>90.89</v>
      </c>
    </row>
    <row r="136" spans="2:12" x14ac:dyDescent="0.2">
      <c r="B136" s="76">
        <v>36923</v>
      </c>
      <c r="C136">
        <v>413</v>
      </c>
      <c r="D136">
        <v>59003000</v>
      </c>
      <c r="F136" t="s">
        <v>127</v>
      </c>
      <c r="H136">
        <v>100005428</v>
      </c>
      <c r="J136">
        <v>20023000</v>
      </c>
      <c r="K136" t="s">
        <v>83</v>
      </c>
      <c r="L136" s="77">
        <v>2.31</v>
      </c>
    </row>
    <row r="137" spans="2:12" ht="13.5" thickBot="1" x14ac:dyDescent="0.25">
      <c r="B137" s="76">
        <v>36923</v>
      </c>
      <c r="C137">
        <v>413</v>
      </c>
      <c r="D137">
        <v>59003000</v>
      </c>
      <c r="F137" t="s">
        <v>127</v>
      </c>
      <c r="H137">
        <v>100005428</v>
      </c>
      <c r="J137">
        <v>20023000</v>
      </c>
      <c r="K137" t="s">
        <v>83</v>
      </c>
      <c r="L137" s="77">
        <v>9.89</v>
      </c>
    </row>
    <row r="138" spans="2:12" ht="13.5" thickBot="1" x14ac:dyDescent="0.25">
      <c r="B138" t="s">
        <v>88</v>
      </c>
      <c r="D138">
        <v>59003000</v>
      </c>
      <c r="L138" s="78">
        <v>39258.519999999997</v>
      </c>
    </row>
    <row r="139" spans="2:12" x14ac:dyDescent="0.2">
      <c r="B139" s="76">
        <v>36927</v>
      </c>
      <c r="C139">
        <v>413</v>
      </c>
      <c r="D139">
        <v>59003100</v>
      </c>
      <c r="F139" t="s">
        <v>128</v>
      </c>
      <c r="H139">
        <v>100003832</v>
      </c>
      <c r="J139">
        <v>52000500</v>
      </c>
      <c r="K139" t="s">
        <v>30</v>
      </c>
      <c r="L139" s="77">
        <v>70.19</v>
      </c>
    </row>
    <row r="140" spans="2:12" x14ac:dyDescent="0.2">
      <c r="B140" s="76">
        <v>36934</v>
      </c>
      <c r="C140">
        <v>413</v>
      </c>
      <c r="D140">
        <v>59003100</v>
      </c>
      <c r="F140" t="s">
        <v>128</v>
      </c>
      <c r="H140">
        <v>100007342</v>
      </c>
      <c r="J140">
        <v>20023000</v>
      </c>
      <c r="K140" t="s">
        <v>83</v>
      </c>
      <c r="L140" s="77">
        <v>5.28</v>
      </c>
    </row>
    <row r="141" spans="2:12" x14ac:dyDescent="0.2">
      <c r="B141" s="76">
        <v>36937</v>
      </c>
      <c r="C141">
        <v>413</v>
      </c>
      <c r="D141">
        <v>59003100</v>
      </c>
      <c r="F141" t="s">
        <v>128</v>
      </c>
      <c r="H141">
        <v>100007243</v>
      </c>
      <c r="J141">
        <v>30016000</v>
      </c>
      <c r="K141" t="s">
        <v>82</v>
      </c>
      <c r="L141" s="77">
        <v>31.03</v>
      </c>
    </row>
    <row r="142" spans="2:12" ht="13.5" thickBot="1" x14ac:dyDescent="0.25">
      <c r="B142" s="76">
        <v>36950</v>
      </c>
      <c r="C142">
        <v>413</v>
      </c>
      <c r="D142">
        <v>59003100</v>
      </c>
      <c r="F142" t="s">
        <v>128</v>
      </c>
      <c r="H142">
        <v>100009100</v>
      </c>
      <c r="J142">
        <v>30016000</v>
      </c>
      <c r="K142" t="s">
        <v>82</v>
      </c>
      <c r="L142" s="77">
        <v>8.81</v>
      </c>
    </row>
    <row r="143" spans="2:12" ht="13.5" thickBot="1" x14ac:dyDescent="0.25">
      <c r="B143" t="s">
        <v>88</v>
      </c>
      <c r="D143">
        <v>59003100</v>
      </c>
      <c r="L143" s="78">
        <v>115.31</v>
      </c>
    </row>
    <row r="144" spans="2:12" x14ac:dyDescent="0.2">
      <c r="B144" s="76">
        <v>36927</v>
      </c>
      <c r="C144">
        <v>413</v>
      </c>
      <c r="D144">
        <v>59003200</v>
      </c>
      <c r="F144" t="s">
        <v>129</v>
      </c>
      <c r="H144">
        <v>100003832</v>
      </c>
      <c r="J144">
        <v>52000500</v>
      </c>
      <c r="K144" t="s">
        <v>30</v>
      </c>
      <c r="L144" s="77">
        <v>60.64</v>
      </c>
    </row>
    <row r="145" spans="2:12" x14ac:dyDescent="0.2">
      <c r="B145" s="76">
        <v>36934</v>
      </c>
      <c r="C145">
        <v>413</v>
      </c>
      <c r="D145">
        <v>59003200</v>
      </c>
      <c r="F145" t="s">
        <v>129</v>
      </c>
      <c r="H145">
        <v>100007342</v>
      </c>
      <c r="J145">
        <v>20023000</v>
      </c>
      <c r="K145" t="s">
        <v>83</v>
      </c>
      <c r="L145" s="77">
        <v>3.31</v>
      </c>
    </row>
    <row r="146" spans="2:12" x14ac:dyDescent="0.2">
      <c r="B146" s="76">
        <v>36937</v>
      </c>
      <c r="C146">
        <v>413</v>
      </c>
      <c r="D146">
        <v>59003200</v>
      </c>
      <c r="F146" t="s">
        <v>129</v>
      </c>
      <c r="H146">
        <v>100007243</v>
      </c>
      <c r="J146">
        <v>30016000</v>
      </c>
      <c r="K146" t="s">
        <v>82</v>
      </c>
      <c r="L146" s="77">
        <v>30.05</v>
      </c>
    </row>
    <row r="147" spans="2:12" ht="13.5" thickBot="1" x14ac:dyDescent="0.25">
      <c r="B147" s="76">
        <v>36950</v>
      </c>
      <c r="C147">
        <v>413</v>
      </c>
      <c r="D147">
        <v>59003200</v>
      </c>
      <c r="F147" t="s">
        <v>129</v>
      </c>
      <c r="H147">
        <v>100009100</v>
      </c>
      <c r="J147">
        <v>30016000</v>
      </c>
      <c r="K147" t="s">
        <v>82</v>
      </c>
      <c r="L147" s="77">
        <v>13.39</v>
      </c>
    </row>
    <row r="148" spans="2:12" ht="13.5" thickBot="1" x14ac:dyDescent="0.25">
      <c r="B148" t="s">
        <v>88</v>
      </c>
      <c r="D148">
        <v>59003200</v>
      </c>
      <c r="L148" s="78">
        <v>107.39</v>
      </c>
    </row>
    <row r="149" spans="2:12" x14ac:dyDescent="0.2">
      <c r="B149" s="76">
        <v>36927</v>
      </c>
      <c r="C149">
        <v>413</v>
      </c>
      <c r="D149">
        <v>59099900</v>
      </c>
      <c r="F149" t="s">
        <v>130</v>
      </c>
      <c r="H149">
        <v>100003832</v>
      </c>
      <c r="J149">
        <v>52000500</v>
      </c>
      <c r="K149" t="s">
        <v>30</v>
      </c>
      <c r="L149" s="77">
        <v>12.13</v>
      </c>
    </row>
    <row r="150" spans="2:12" x14ac:dyDescent="0.2">
      <c r="B150" s="76">
        <v>36934</v>
      </c>
      <c r="C150">
        <v>413</v>
      </c>
      <c r="D150">
        <v>59099900</v>
      </c>
      <c r="F150" t="s">
        <v>130</v>
      </c>
      <c r="H150">
        <v>100007342</v>
      </c>
      <c r="J150">
        <v>20023000</v>
      </c>
      <c r="K150" t="s">
        <v>83</v>
      </c>
      <c r="L150" s="77">
        <v>0.66</v>
      </c>
    </row>
    <row r="151" spans="2:12" x14ac:dyDescent="0.2">
      <c r="B151" s="76">
        <v>36937</v>
      </c>
      <c r="C151">
        <v>413</v>
      </c>
      <c r="D151">
        <v>59099900</v>
      </c>
      <c r="F151" t="s">
        <v>130</v>
      </c>
      <c r="H151">
        <v>100007243</v>
      </c>
      <c r="J151">
        <v>30016000</v>
      </c>
      <c r="K151" t="s">
        <v>82</v>
      </c>
      <c r="L151" s="77">
        <v>6.02</v>
      </c>
    </row>
    <row r="152" spans="2:12" ht="13.5" thickBot="1" x14ac:dyDescent="0.25">
      <c r="B152" s="76">
        <v>36950</v>
      </c>
      <c r="C152">
        <v>413</v>
      </c>
      <c r="D152">
        <v>59099900</v>
      </c>
      <c r="F152" t="s">
        <v>130</v>
      </c>
      <c r="H152">
        <v>100009100</v>
      </c>
      <c r="J152">
        <v>30016000</v>
      </c>
      <c r="K152" t="s">
        <v>82</v>
      </c>
      <c r="L152" s="77">
        <v>2.67</v>
      </c>
    </row>
    <row r="153" spans="2:12" ht="13.5" thickBot="1" x14ac:dyDescent="0.25">
      <c r="B153" t="s">
        <v>88</v>
      </c>
      <c r="D153">
        <v>59099900</v>
      </c>
      <c r="L153" s="78">
        <v>21.48</v>
      </c>
    </row>
    <row r="154" spans="2:12" x14ac:dyDescent="0.2">
      <c r="B154" s="76">
        <v>36950</v>
      </c>
      <c r="C154">
        <v>413</v>
      </c>
      <c r="D154">
        <v>80020366</v>
      </c>
      <c r="F154" t="s">
        <v>131</v>
      </c>
      <c r="I154" t="s">
        <v>132</v>
      </c>
      <c r="L154" s="77">
        <v>-6465.35</v>
      </c>
    </row>
    <row r="155" spans="2:12" x14ac:dyDescent="0.2">
      <c r="B155" s="76">
        <v>36950</v>
      </c>
      <c r="C155">
        <v>413</v>
      </c>
      <c r="D155">
        <v>80020366</v>
      </c>
      <c r="F155" t="s">
        <v>131</v>
      </c>
      <c r="I155" t="s">
        <v>132</v>
      </c>
      <c r="L155" s="77">
        <v>-90314.57</v>
      </c>
    </row>
    <row r="156" spans="2:12" x14ac:dyDescent="0.2">
      <c r="B156" s="76">
        <v>36950</v>
      </c>
      <c r="C156">
        <v>413</v>
      </c>
      <c r="D156">
        <v>80020366</v>
      </c>
      <c r="F156" t="s">
        <v>131</v>
      </c>
      <c r="I156" t="s">
        <v>133</v>
      </c>
      <c r="L156" s="77">
        <v>-53730.06</v>
      </c>
    </row>
    <row r="157" spans="2:12" x14ac:dyDescent="0.2">
      <c r="B157" s="76">
        <v>36950</v>
      </c>
      <c r="C157">
        <v>413</v>
      </c>
      <c r="D157">
        <v>80020366</v>
      </c>
      <c r="F157" t="s">
        <v>131</v>
      </c>
      <c r="I157" t="s">
        <v>132</v>
      </c>
      <c r="L157" s="77">
        <v>-1948.94</v>
      </c>
    </row>
    <row r="158" spans="2:12" x14ac:dyDescent="0.2">
      <c r="B158" s="76">
        <v>36950</v>
      </c>
      <c r="C158">
        <v>413</v>
      </c>
      <c r="D158">
        <v>80020366</v>
      </c>
      <c r="F158" t="s">
        <v>131</v>
      </c>
      <c r="I158" t="s">
        <v>134</v>
      </c>
      <c r="L158" s="77">
        <v>-23857.77</v>
      </c>
    </row>
    <row r="159" spans="2:12" x14ac:dyDescent="0.2">
      <c r="B159" s="76">
        <v>36950</v>
      </c>
      <c r="C159">
        <v>413</v>
      </c>
      <c r="D159">
        <v>80020366</v>
      </c>
      <c r="F159" t="s">
        <v>131</v>
      </c>
      <c r="I159" t="s">
        <v>132</v>
      </c>
      <c r="L159" s="77">
        <v>-1408.38</v>
      </c>
    </row>
    <row r="160" spans="2:12" x14ac:dyDescent="0.2">
      <c r="B160" s="76">
        <v>36950</v>
      </c>
      <c r="C160">
        <v>413</v>
      </c>
      <c r="D160">
        <v>80020366</v>
      </c>
      <c r="F160" t="s">
        <v>131</v>
      </c>
      <c r="I160" t="s">
        <v>134</v>
      </c>
      <c r="L160" s="77">
        <v>-13543.75</v>
      </c>
    </row>
    <row r="161" spans="2:12" x14ac:dyDescent="0.2">
      <c r="B161" s="76">
        <v>36950</v>
      </c>
      <c r="C161">
        <v>413</v>
      </c>
      <c r="D161">
        <v>80020366</v>
      </c>
      <c r="F161" t="s">
        <v>131</v>
      </c>
      <c r="I161" t="s">
        <v>134</v>
      </c>
      <c r="L161" s="77">
        <v>41293.96</v>
      </c>
    </row>
    <row r="162" spans="2:12" x14ac:dyDescent="0.2">
      <c r="B162" s="76">
        <v>36950</v>
      </c>
      <c r="C162">
        <v>413</v>
      </c>
      <c r="D162">
        <v>80020366</v>
      </c>
      <c r="F162" t="s">
        <v>131</v>
      </c>
      <c r="I162" t="s">
        <v>134</v>
      </c>
      <c r="L162" s="77">
        <v>-11088.58</v>
      </c>
    </row>
    <row r="163" spans="2:12" x14ac:dyDescent="0.2">
      <c r="B163" s="76">
        <v>36950</v>
      </c>
      <c r="C163">
        <v>413</v>
      </c>
      <c r="D163">
        <v>80020366</v>
      </c>
      <c r="F163" t="s">
        <v>131</v>
      </c>
      <c r="I163" t="s">
        <v>134</v>
      </c>
      <c r="L163" s="77">
        <v>-4326.12</v>
      </c>
    </row>
    <row r="164" spans="2:12" ht="13.5" thickBot="1" x14ac:dyDescent="0.25">
      <c r="B164" s="76">
        <v>36950</v>
      </c>
      <c r="C164">
        <v>413</v>
      </c>
      <c r="D164">
        <v>80020366</v>
      </c>
      <c r="F164" t="s">
        <v>131</v>
      </c>
      <c r="I164" t="s">
        <v>132</v>
      </c>
      <c r="L164" s="77">
        <v>-211359.68</v>
      </c>
    </row>
    <row r="165" spans="2:12" ht="13.5" thickBot="1" x14ac:dyDescent="0.25">
      <c r="B165" t="s">
        <v>88</v>
      </c>
      <c r="D165">
        <v>80020366</v>
      </c>
      <c r="L165" s="78">
        <v>-376749.24</v>
      </c>
    </row>
    <row r="166" spans="2:12" ht="13.5" thickBot="1" x14ac:dyDescent="0.25">
      <c r="B166" s="76">
        <v>36950</v>
      </c>
      <c r="C166">
        <v>413</v>
      </c>
      <c r="D166">
        <v>80020401</v>
      </c>
      <c r="F166" t="s">
        <v>135</v>
      </c>
      <c r="I166" t="s">
        <v>136</v>
      </c>
      <c r="L166" s="77">
        <v>-38217.54</v>
      </c>
    </row>
    <row r="167" spans="2:12" ht="13.5" thickBot="1" x14ac:dyDescent="0.25">
      <c r="B167" t="s">
        <v>88</v>
      </c>
      <c r="D167">
        <v>80020401</v>
      </c>
      <c r="L167" s="78">
        <v>-38217.54</v>
      </c>
    </row>
    <row r="168" spans="2:12" ht="13.5" thickBot="1" x14ac:dyDescent="0.25">
      <c r="B168" s="76">
        <v>36950</v>
      </c>
      <c r="C168">
        <v>413</v>
      </c>
      <c r="D168">
        <v>81000022</v>
      </c>
      <c r="F168" t="s">
        <v>137</v>
      </c>
      <c r="H168">
        <v>253845</v>
      </c>
      <c r="L168" s="77">
        <v>2208.8200000000002</v>
      </c>
    </row>
    <row r="169" spans="2:12" ht="13.5" thickBot="1" x14ac:dyDescent="0.25">
      <c r="B169" t="s">
        <v>88</v>
      </c>
      <c r="D169">
        <v>81000022</v>
      </c>
      <c r="L169" s="78">
        <v>2208.8200000000002</v>
      </c>
    </row>
    <row r="170" spans="2:12" x14ac:dyDescent="0.2">
      <c r="B170" s="76">
        <v>36950</v>
      </c>
      <c r="C170">
        <v>413</v>
      </c>
      <c r="D170">
        <v>81000023</v>
      </c>
      <c r="F170" t="s">
        <v>138</v>
      </c>
      <c r="H170">
        <v>253839</v>
      </c>
      <c r="L170" s="77">
        <v>3521.01</v>
      </c>
    </row>
    <row r="171" spans="2:12" x14ac:dyDescent="0.2">
      <c r="B171" s="76">
        <v>36950</v>
      </c>
      <c r="C171">
        <v>413</v>
      </c>
      <c r="D171">
        <v>81000023</v>
      </c>
      <c r="F171" t="s">
        <v>138</v>
      </c>
      <c r="H171">
        <v>253838</v>
      </c>
      <c r="L171" s="77">
        <v>342.94</v>
      </c>
    </row>
    <row r="172" spans="2:12" x14ac:dyDescent="0.2">
      <c r="B172" s="76">
        <v>36950</v>
      </c>
      <c r="C172">
        <v>413</v>
      </c>
      <c r="D172">
        <v>81000023</v>
      </c>
      <c r="F172" t="s">
        <v>138</v>
      </c>
      <c r="H172">
        <v>253837</v>
      </c>
      <c r="L172" s="77">
        <v>4203.2</v>
      </c>
    </row>
    <row r="173" spans="2:12" x14ac:dyDescent="0.2">
      <c r="B173" s="76">
        <v>36950</v>
      </c>
      <c r="C173">
        <v>413</v>
      </c>
      <c r="D173">
        <v>81000023</v>
      </c>
      <c r="F173" t="s">
        <v>138</v>
      </c>
      <c r="H173">
        <v>253836</v>
      </c>
      <c r="L173" s="77">
        <v>4326.12</v>
      </c>
    </row>
    <row r="174" spans="2:12" x14ac:dyDescent="0.2">
      <c r="B174" s="76">
        <v>36950</v>
      </c>
      <c r="C174">
        <v>413</v>
      </c>
      <c r="D174">
        <v>81000023</v>
      </c>
      <c r="F174" t="s">
        <v>138</v>
      </c>
      <c r="H174">
        <v>253835</v>
      </c>
      <c r="L174" s="77">
        <v>4420</v>
      </c>
    </row>
    <row r="175" spans="2:12" x14ac:dyDescent="0.2">
      <c r="B175" s="76">
        <v>36950</v>
      </c>
      <c r="C175">
        <v>413</v>
      </c>
      <c r="D175">
        <v>81000023</v>
      </c>
      <c r="F175" t="s">
        <v>138</v>
      </c>
      <c r="H175">
        <v>253834</v>
      </c>
      <c r="L175" s="77">
        <v>41826.03</v>
      </c>
    </row>
    <row r="176" spans="2:12" x14ac:dyDescent="0.2">
      <c r="B176" s="76">
        <v>36950</v>
      </c>
      <c r="C176">
        <v>413</v>
      </c>
      <c r="D176">
        <v>81000023</v>
      </c>
      <c r="F176" t="s">
        <v>138</v>
      </c>
      <c r="H176">
        <v>253833</v>
      </c>
      <c r="L176" s="77">
        <v>147.22</v>
      </c>
    </row>
    <row r="177" spans="2:12" x14ac:dyDescent="0.2">
      <c r="B177" s="76">
        <v>36950</v>
      </c>
      <c r="C177">
        <v>413</v>
      </c>
      <c r="D177">
        <v>81000023</v>
      </c>
      <c r="F177" t="s">
        <v>138</v>
      </c>
      <c r="H177">
        <v>253840</v>
      </c>
      <c r="L177" s="77">
        <v>630</v>
      </c>
    </row>
    <row r="178" spans="2:12" x14ac:dyDescent="0.2">
      <c r="B178" s="76">
        <v>36950</v>
      </c>
      <c r="C178">
        <v>413</v>
      </c>
      <c r="D178">
        <v>81000023</v>
      </c>
      <c r="F178" t="s">
        <v>138</v>
      </c>
      <c r="H178">
        <v>253847</v>
      </c>
      <c r="L178" s="77">
        <v>7083.51</v>
      </c>
    </row>
    <row r="179" spans="2:12" x14ac:dyDescent="0.2">
      <c r="B179" s="76">
        <v>36950</v>
      </c>
      <c r="C179">
        <v>413</v>
      </c>
      <c r="D179">
        <v>81000023</v>
      </c>
      <c r="F179" t="s">
        <v>138</v>
      </c>
      <c r="H179">
        <v>253846</v>
      </c>
      <c r="L179" s="77">
        <v>203983.67</v>
      </c>
    </row>
    <row r="180" spans="2:12" x14ac:dyDescent="0.2">
      <c r="B180" s="76">
        <v>36950</v>
      </c>
      <c r="C180">
        <v>413</v>
      </c>
      <c r="D180">
        <v>81000023</v>
      </c>
      <c r="F180" t="s">
        <v>138</v>
      </c>
      <c r="H180">
        <v>253845</v>
      </c>
      <c r="L180" s="77">
        <v>55984</v>
      </c>
    </row>
    <row r="181" spans="2:12" x14ac:dyDescent="0.2">
      <c r="B181" s="76">
        <v>36950</v>
      </c>
      <c r="C181">
        <v>413</v>
      </c>
      <c r="D181">
        <v>81000023</v>
      </c>
      <c r="F181" t="s">
        <v>138</v>
      </c>
      <c r="H181">
        <v>253844</v>
      </c>
      <c r="L181" s="77">
        <v>10852.65</v>
      </c>
    </row>
    <row r="182" spans="2:12" x14ac:dyDescent="0.2">
      <c r="B182" s="76">
        <v>36950</v>
      </c>
      <c r="C182">
        <v>413</v>
      </c>
      <c r="D182">
        <v>81000023</v>
      </c>
      <c r="F182" t="s">
        <v>138</v>
      </c>
      <c r="H182">
        <v>253843</v>
      </c>
      <c r="L182" s="77">
        <v>216</v>
      </c>
    </row>
    <row r="183" spans="2:12" x14ac:dyDescent="0.2">
      <c r="B183" s="76">
        <v>36950</v>
      </c>
      <c r="C183">
        <v>413</v>
      </c>
      <c r="D183">
        <v>81000023</v>
      </c>
      <c r="F183" t="s">
        <v>138</v>
      </c>
      <c r="H183">
        <v>253842</v>
      </c>
      <c r="L183" s="77">
        <v>10391.25</v>
      </c>
    </row>
    <row r="184" spans="2:12" x14ac:dyDescent="0.2">
      <c r="B184" s="76">
        <v>36950</v>
      </c>
      <c r="C184">
        <v>413</v>
      </c>
      <c r="D184">
        <v>81000023</v>
      </c>
      <c r="F184" t="s">
        <v>138</v>
      </c>
      <c r="H184">
        <v>253841</v>
      </c>
      <c r="L184" s="77">
        <v>235.93</v>
      </c>
    </row>
    <row r="185" spans="2:12" x14ac:dyDescent="0.2">
      <c r="B185" s="76">
        <v>36950</v>
      </c>
      <c r="C185">
        <v>413</v>
      </c>
      <c r="D185">
        <v>81000023</v>
      </c>
      <c r="F185" t="s">
        <v>138</v>
      </c>
      <c r="H185">
        <v>253832</v>
      </c>
      <c r="L185" s="77">
        <v>2330.38</v>
      </c>
    </row>
    <row r="186" spans="2:12" x14ac:dyDescent="0.2">
      <c r="B186" s="76">
        <v>36950</v>
      </c>
      <c r="C186">
        <v>413</v>
      </c>
      <c r="D186">
        <v>81000023</v>
      </c>
      <c r="F186" t="s">
        <v>138</v>
      </c>
      <c r="H186">
        <v>252122</v>
      </c>
      <c r="L186" s="77">
        <v>6403.08</v>
      </c>
    </row>
    <row r="187" spans="2:12" x14ac:dyDescent="0.2">
      <c r="B187" s="76">
        <v>36950</v>
      </c>
      <c r="C187">
        <v>413</v>
      </c>
      <c r="D187">
        <v>81000023</v>
      </c>
      <c r="F187" t="s">
        <v>138</v>
      </c>
      <c r="H187">
        <v>252121</v>
      </c>
      <c r="L187" s="77">
        <v>-922</v>
      </c>
    </row>
    <row r="188" spans="2:12" x14ac:dyDescent="0.2">
      <c r="B188" s="76">
        <v>36950</v>
      </c>
      <c r="C188">
        <v>413</v>
      </c>
      <c r="D188">
        <v>81000023</v>
      </c>
      <c r="F188" t="s">
        <v>138</v>
      </c>
      <c r="H188">
        <v>252120</v>
      </c>
      <c r="L188" s="77">
        <v>-41293.96</v>
      </c>
    </row>
    <row r="189" spans="2:12" x14ac:dyDescent="0.2">
      <c r="B189" s="76">
        <v>36950</v>
      </c>
      <c r="C189">
        <v>413</v>
      </c>
      <c r="D189">
        <v>81000023</v>
      </c>
      <c r="F189" t="s">
        <v>138</v>
      </c>
      <c r="H189">
        <v>252119</v>
      </c>
      <c r="L189" s="77">
        <v>24392.85</v>
      </c>
    </row>
    <row r="190" spans="2:12" x14ac:dyDescent="0.2">
      <c r="B190" s="76">
        <v>36950</v>
      </c>
      <c r="C190">
        <v>413</v>
      </c>
      <c r="D190">
        <v>81000023</v>
      </c>
      <c r="F190" t="s">
        <v>138</v>
      </c>
      <c r="H190">
        <v>252118</v>
      </c>
      <c r="L190" s="77">
        <v>52516.31</v>
      </c>
    </row>
    <row r="191" spans="2:12" x14ac:dyDescent="0.2">
      <c r="B191" s="76">
        <v>36950</v>
      </c>
      <c r="C191">
        <v>413</v>
      </c>
      <c r="D191">
        <v>81000023</v>
      </c>
      <c r="F191" t="s">
        <v>138</v>
      </c>
      <c r="H191">
        <v>252117</v>
      </c>
      <c r="L191" s="77">
        <v>691.25</v>
      </c>
    </row>
    <row r="192" spans="2:12" x14ac:dyDescent="0.2">
      <c r="B192" s="76">
        <v>36950</v>
      </c>
      <c r="C192">
        <v>413</v>
      </c>
      <c r="D192">
        <v>81000023</v>
      </c>
      <c r="F192" t="s">
        <v>138</v>
      </c>
      <c r="H192">
        <v>252116</v>
      </c>
      <c r="L192" s="77">
        <v>18299.28</v>
      </c>
    </row>
    <row r="193" spans="2:12" x14ac:dyDescent="0.2">
      <c r="B193" s="76">
        <v>36950</v>
      </c>
      <c r="C193">
        <v>413</v>
      </c>
      <c r="D193">
        <v>81000023</v>
      </c>
      <c r="F193" t="s">
        <v>138</v>
      </c>
      <c r="H193">
        <v>253823</v>
      </c>
      <c r="L193" s="77">
        <v>-130.16</v>
      </c>
    </row>
    <row r="194" spans="2:12" x14ac:dyDescent="0.2">
      <c r="B194" s="76">
        <v>36950</v>
      </c>
      <c r="C194">
        <v>413</v>
      </c>
      <c r="D194">
        <v>81000023</v>
      </c>
      <c r="F194" t="s">
        <v>138</v>
      </c>
      <c r="H194">
        <v>253831</v>
      </c>
      <c r="L194" s="77">
        <v>52615.69</v>
      </c>
    </row>
    <row r="195" spans="2:12" x14ac:dyDescent="0.2">
      <c r="B195" s="76">
        <v>36950</v>
      </c>
      <c r="C195">
        <v>413</v>
      </c>
      <c r="D195">
        <v>81000023</v>
      </c>
      <c r="F195" t="s">
        <v>138</v>
      </c>
      <c r="H195">
        <v>253830</v>
      </c>
      <c r="L195" s="77">
        <v>723.55</v>
      </c>
    </row>
    <row r="196" spans="2:12" x14ac:dyDescent="0.2">
      <c r="B196" s="76">
        <v>36950</v>
      </c>
      <c r="C196">
        <v>413</v>
      </c>
      <c r="D196">
        <v>81000023</v>
      </c>
      <c r="F196" t="s">
        <v>138</v>
      </c>
      <c r="H196">
        <v>253829</v>
      </c>
      <c r="L196" s="77">
        <v>3152.5</v>
      </c>
    </row>
    <row r="197" spans="2:12" x14ac:dyDescent="0.2">
      <c r="B197" s="76">
        <v>36950</v>
      </c>
      <c r="C197">
        <v>413</v>
      </c>
      <c r="D197">
        <v>81000023</v>
      </c>
      <c r="F197" t="s">
        <v>138</v>
      </c>
      <c r="H197">
        <v>253828</v>
      </c>
      <c r="L197" s="77">
        <v>17528.400000000001</v>
      </c>
    </row>
    <row r="198" spans="2:12" x14ac:dyDescent="0.2">
      <c r="B198" s="76">
        <v>36950</v>
      </c>
      <c r="C198">
        <v>413</v>
      </c>
      <c r="D198">
        <v>81000023</v>
      </c>
      <c r="F198" t="s">
        <v>138</v>
      </c>
      <c r="H198">
        <v>253825</v>
      </c>
      <c r="L198" s="77">
        <v>2162.5</v>
      </c>
    </row>
    <row r="199" spans="2:12" x14ac:dyDescent="0.2">
      <c r="B199" s="76">
        <v>36950</v>
      </c>
      <c r="C199">
        <v>413</v>
      </c>
      <c r="D199">
        <v>81000023</v>
      </c>
      <c r="F199" t="s">
        <v>138</v>
      </c>
      <c r="H199">
        <v>253826</v>
      </c>
      <c r="L199" s="77">
        <v>9730.48</v>
      </c>
    </row>
    <row r="200" spans="2:12" ht="13.5" thickBot="1" x14ac:dyDescent="0.25">
      <c r="B200" s="76">
        <v>36950</v>
      </c>
      <c r="C200">
        <v>413</v>
      </c>
      <c r="D200">
        <v>81000023</v>
      </c>
      <c r="F200" t="s">
        <v>138</v>
      </c>
      <c r="H200">
        <v>253827</v>
      </c>
      <c r="L200" s="77">
        <v>474.75</v>
      </c>
    </row>
    <row r="201" spans="2:12" ht="13.5" thickBot="1" x14ac:dyDescent="0.25">
      <c r="B201" t="s">
        <v>88</v>
      </c>
      <c r="D201">
        <v>81000023</v>
      </c>
      <c r="L201" s="78">
        <v>496838.43</v>
      </c>
    </row>
    <row r="202" spans="2:12" ht="13.5" thickBot="1" x14ac:dyDescent="0.25">
      <c r="B202" s="76">
        <v>36950</v>
      </c>
      <c r="C202">
        <v>413</v>
      </c>
      <c r="D202">
        <v>81000028</v>
      </c>
      <c r="F202" t="s">
        <v>139</v>
      </c>
      <c r="H202">
        <v>253824</v>
      </c>
      <c r="L202" s="77">
        <v>61.16</v>
      </c>
    </row>
    <row r="203" spans="2:12" ht="13.5" thickBot="1" x14ac:dyDescent="0.25">
      <c r="B203" t="s">
        <v>88</v>
      </c>
      <c r="D203">
        <v>81000028</v>
      </c>
      <c r="L203" s="78">
        <v>61.16</v>
      </c>
    </row>
    <row r="204" spans="2:12" ht="13.5" thickBot="1" x14ac:dyDescent="0.25">
      <c r="B204" s="76">
        <v>36950</v>
      </c>
      <c r="C204">
        <v>413</v>
      </c>
      <c r="D204">
        <v>81000031</v>
      </c>
      <c r="F204" t="s">
        <v>140</v>
      </c>
      <c r="H204">
        <v>253845</v>
      </c>
      <c r="L204" s="77">
        <v>30955.75</v>
      </c>
    </row>
    <row r="205" spans="2:12" ht="13.5" thickBot="1" x14ac:dyDescent="0.25">
      <c r="B205" t="s">
        <v>88</v>
      </c>
      <c r="D205">
        <v>81000031</v>
      </c>
      <c r="L205" s="78">
        <v>30955.75</v>
      </c>
    </row>
    <row r="206" spans="2:12" ht="13.5" thickBot="1" x14ac:dyDescent="0.25">
      <c r="B206" s="76">
        <v>36950</v>
      </c>
      <c r="C206">
        <v>413</v>
      </c>
      <c r="D206">
        <v>81000034</v>
      </c>
      <c r="F206" t="s">
        <v>141</v>
      </c>
      <c r="H206">
        <v>252118</v>
      </c>
      <c r="L206" s="77">
        <v>1213.75</v>
      </c>
    </row>
    <row r="207" spans="2:12" ht="13.5" thickBot="1" x14ac:dyDescent="0.25">
      <c r="B207" t="s">
        <v>88</v>
      </c>
      <c r="D207">
        <v>81000034</v>
      </c>
      <c r="L207" s="78">
        <v>1213.75</v>
      </c>
    </row>
    <row r="208" spans="2:12" x14ac:dyDescent="0.2">
      <c r="L208" s="77"/>
    </row>
    <row r="209" spans="2:12" ht="13.5" thickBot="1" x14ac:dyDescent="0.25">
      <c r="L209" s="77"/>
    </row>
    <row r="210" spans="2:12" ht="13.5" thickBot="1" x14ac:dyDescent="0.25">
      <c r="B210" t="s">
        <v>142</v>
      </c>
      <c r="L210" s="78">
        <v>342406.53</v>
      </c>
    </row>
    <row r="211" spans="2:12" x14ac:dyDescent="0.2">
      <c r="L211" s="77"/>
    </row>
    <row r="212" spans="2:12" x14ac:dyDescent="0.2">
      <c r="L212" s="77"/>
    </row>
    <row r="213" spans="2:12" x14ac:dyDescent="0.2">
      <c r="L213" s="77"/>
    </row>
    <row r="214" spans="2:12" x14ac:dyDescent="0.2">
      <c r="L214" s="77"/>
    </row>
    <row r="215" spans="2:12" x14ac:dyDescent="0.2">
      <c r="L215" s="77"/>
    </row>
    <row r="216" spans="2:12" x14ac:dyDescent="0.2">
      <c r="L216" s="77"/>
    </row>
    <row r="217" spans="2:12" x14ac:dyDescent="0.2">
      <c r="L217" s="77"/>
    </row>
    <row r="218" spans="2:12" x14ac:dyDescent="0.2">
      <c r="L218" s="77"/>
    </row>
    <row r="219" spans="2:12" x14ac:dyDescent="0.2">
      <c r="L219" s="77"/>
    </row>
    <row r="220" spans="2:12" x14ac:dyDescent="0.2">
      <c r="L220" s="77"/>
    </row>
    <row r="221" spans="2:12" x14ac:dyDescent="0.2">
      <c r="L221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"/>
  <sheetViews>
    <sheetView topLeftCell="E165" workbookViewId="0">
      <selection activeCell="N3" sqref="N3:AQ36"/>
    </sheetView>
  </sheetViews>
  <sheetFormatPr defaultRowHeight="12.75" x14ac:dyDescent="0.2"/>
  <cols>
    <col min="1" max="1" width="5.140625" customWidth="1"/>
    <col min="2" max="2" width="10.85546875" customWidth="1"/>
    <col min="3" max="3" width="7.28515625" customWidth="1"/>
    <col min="4" max="4" width="11" customWidth="1"/>
    <col min="5" max="5" width="4.7109375" customWidth="1"/>
    <col min="7" max="7" width="14.5703125" customWidth="1"/>
    <col min="8" max="8" width="12.85546875" customWidth="1"/>
    <col min="9" max="9" width="50.28515625" customWidth="1"/>
    <col min="10" max="10" width="12.5703125" customWidth="1"/>
    <col min="11" max="11" width="39.42578125" customWidth="1"/>
    <col min="12" max="12" width="13.14062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105659</v>
      </c>
      <c r="E2" t="s">
        <v>62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1191.1199999999999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13132.5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643.77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1266.32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242.13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295.45999999999998</v>
      </c>
    </row>
    <row r="14" spans="1:12" x14ac:dyDescent="0.2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71906.080000000002</v>
      </c>
    </row>
    <row r="15" spans="1:12" x14ac:dyDescent="0.2">
      <c r="B15" s="76">
        <v>36937</v>
      </c>
      <c r="C15">
        <v>413</v>
      </c>
      <c r="D15">
        <v>52000500</v>
      </c>
      <c r="F15" t="s">
        <v>30</v>
      </c>
      <c r="H15">
        <v>100007243</v>
      </c>
      <c r="J15">
        <v>30016000</v>
      </c>
      <c r="K15" t="s">
        <v>82</v>
      </c>
      <c r="L15" s="77">
        <v>1205</v>
      </c>
    </row>
    <row r="16" spans="1:12" x14ac:dyDescent="0.2">
      <c r="B16" s="76">
        <v>36950</v>
      </c>
      <c r="C16">
        <v>413</v>
      </c>
      <c r="D16">
        <v>52000500</v>
      </c>
      <c r="F16" t="s">
        <v>30</v>
      </c>
      <c r="H16">
        <v>100009917</v>
      </c>
      <c r="I16" t="s">
        <v>344</v>
      </c>
      <c r="J16">
        <v>5000006269</v>
      </c>
      <c r="K16" t="s">
        <v>85</v>
      </c>
      <c r="L16" s="77">
        <v>113.51</v>
      </c>
    </row>
    <row r="17" spans="2:12" x14ac:dyDescent="0.2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13080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25142000</v>
      </c>
      <c r="K18" t="s">
        <v>86</v>
      </c>
      <c r="L18" s="77">
        <v>-3044.26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30400000</v>
      </c>
      <c r="K19" t="s">
        <v>87</v>
      </c>
      <c r="L19" s="77">
        <v>-3396.67</v>
      </c>
    </row>
    <row r="20" spans="2:12" x14ac:dyDescent="0.2">
      <c r="B20" s="76">
        <v>36950</v>
      </c>
      <c r="C20">
        <v>413</v>
      </c>
      <c r="D20">
        <v>52000500</v>
      </c>
      <c r="F20" t="s">
        <v>30</v>
      </c>
      <c r="H20">
        <v>100007988</v>
      </c>
      <c r="J20">
        <v>52001000</v>
      </c>
      <c r="K20" t="s">
        <v>181</v>
      </c>
      <c r="L20" s="77">
        <v>-1608.92</v>
      </c>
    </row>
    <row r="21" spans="2:12" x14ac:dyDescent="0.2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659.85</v>
      </c>
    </row>
    <row r="22" spans="2:12" x14ac:dyDescent="0.2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511.36</v>
      </c>
    </row>
    <row r="23" spans="2:12" x14ac:dyDescent="0.2">
      <c r="B23" s="76">
        <v>36950</v>
      </c>
      <c r="C23">
        <v>413</v>
      </c>
      <c r="D23">
        <v>52000500</v>
      </c>
      <c r="F23" t="s">
        <v>30</v>
      </c>
      <c r="H23">
        <v>100009100</v>
      </c>
      <c r="J23">
        <v>30016000</v>
      </c>
      <c r="K23" t="s">
        <v>82</v>
      </c>
      <c r="L23" s="77">
        <v>823.02</v>
      </c>
    </row>
    <row r="24" spans="2:12" x14ac:dyDescent="0.2">
      <c r="B24" s="76">
        <v>36950</v>
      </c>
      <c r="C24">
        <v>413</v>
      </c>
      <c r="D24">
        <v>52000500</v>
      </c>
      <c r="F24" t="s">
        <v>30</v>
      </c>
      <c r="H24">
        <v>100009100</v>
      </c>
      <c r="J24">
        <v>30016000</v>
      </c>
      <c r="K24" t="s">
        <v>82</v>
      </c>
      <c r="L24" s="77">
        <v>1050.03</v>
      </c>
    </row>
    <row r="25" spans="2:12" x14ac:dyDescent="0.2">
      <c r="B25" s="76">
        <v>36950</v>
      </c>
      <c r="C25">
        <v>413</v>
      </c>
      <c r="D25">
        <v>52000500</v>
      </c>
      <c r="F25" t="s">
        <v>30</v>
      </c>
      <c r="H25">
        <v>100009100</v>
      </c>
      <c r="J25">
        <v>30016000</v>
      </c>
      <c r="K25" t="s">
        <v>82</v>
      </c>
      <c r="L25" s="77">
        <v>64.040000000000006</v>
      </c>
    </row>
    <row r="26" spans="2:12" ht="13.5" thickBot="1" x14ac:dyDescent="0.25">
      <c r="B26" s="76">
        <v>36950</v>
      </c>
      <c r="C26">
        <v>413</v>
      </c>
      <c r="D26">
        <v>52000500</v>
      </c>
      <c r="F26" t="s">
        <v>30</v>
      </c>
      <c r="H26">
        <v>100009100</v>
      </c>
      <c r="J26">
        <v>30016000</v>
      </c>
      <c r="K26" t="s">
        <v>82</v>
      </c>
      <c r="L26" s="77">
        <v>78770.61</v>
      </c>
    </row>
    <row r="27" spans="2:12" ht="13.5" thickBot="1" x14ac:dyDescent="0.25">
      <c r="B27" t="s">
        <v>88</v>
      </c>
      <c r="D27">
        <v>52000500</v>
      </c>
      <c r="L27" s="78">
        <v>176904.95</v>
      </c>
    </row>
    <row r="28" spans="2:12" x14ac:dyDescent="0.2">
      <c r="B28" s="76">
        <v>36950</v>
      </c>
      <c r="C28">
        <v>413</v>
      </c>
      <c r="D28">
        <v>52001000</v>
      </c>
      <c r="F28" t="s">
        <v>89</v>
      </c>
      <c r="H28">
        <v>100009100</v>
      </c>
      <c r="J28">
        <v>30016000</v>
      </c>
      <c r="K28" t="s">
        <v>82</v>
      </c>
      <c r="L28" s="77">
        <v>2473.36</v>
      </c>
    </row>
    <row r="29" spans="2:12" x14ac:dyDescent="0.2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2027.05</v>
      </c>
    </row>
    <row r="30" spans="2:12" x14ac:dyDescent="0.2">
      <c r="B30" s="76">
        <v>36937</v>
      </c>
      <c r="C30">
        <v>413</v>
      </c>
      <c r="D30">
        <v>52001000</v>
      </c>
      <c r="F30" t="s">
        <v>89</v>
      </c>
      <c r="H30">
        <v>100007243</v>
      </c>
      <c r="J30">
        <v>30016000</v>
      </c>
      <c r="K30" t="s">
        <v>82</v>
      </c>
      <c r="L30" s="77">
        <v>8647</v>
      </c>
    </row>
    <row r="31" spans="2:12" x14ac:dyDescent="0.2">
      <c r="B31" s="76">
        <v>36937</v>
      </c>
      <c r="C31">
        <v>413</v>
      </c>
      <c r="D31">
        <v>52001000</v>
      </c>
      <c r="F31" t="s">
        <v>89</v>
      </c>
      <c r="H31">
        <v>100007243</v>
      </c>
      <c r="J31">
        <v>30016000</v>
      </c>
      <c r="K31" t="s">
        <v>82</v>
      </c>
      <c r="L31" s="77">
        <v>3604.66</v>
      </c>
    </row>
    <row r="32" spans="2:12" x14ac:dyDescent="0.2">
      <c r="B32" s="76">
        <v>36950</v>
      </c>
      <c r="C32">
        <v>413</v>
      </c>
      <c r="D32">
        <v>52001000</v>
      </c>
      <c r="F32" t="s">
        <v>89</v>
      </c>
      <c r="H32">
        <v>100007988</v>
      </c>
      <c r="J32">
        <v>52001000</v>
      </c>
      <c r="K32" t="s">
        <v>181</v>
      </c>
      <c r="L32" s="77">
        <v>-148.5</v>
      </c>
    </row>
    <row r="33" spans="2:12" x14ac:dyDescent="0.2">
      <c r="B33" s="76">
        <v>36950</v>
      </c>
      <c r="C33">
        <v>413</v>
      </c>
      <c r="D33">
        <v>52001000</v>
      </c>
      <c r="F33" t="s">
        <v>89</v>
      </c>
      <c r="H33">
        <v>100007988</v>
      </c>
      <c r="J33">
        <v>52001000</v>
      </c>
      <c r="K33" t="s">
        <v>181</v>
      </c>
      <c r="L33" s="77">
        <v>-220.33</v>
      </c>
    </row>
    <row r="34" spans="2:12" x14ac:dyDescent="0.2">
      <c r="B34" s="76">
        <v>36950</v>
      </c>
      <c r="C34">
        <v>413</v>
      </c>
      <c r="D34">
        <v>52001000</v>
      </c>
      <c r="F34" t="s">
        <v>89</v>
      </c>
      <c r="H34">
        <v>100009100</v>
      </c>
      <c r="J34">
        <v>30016000</v>
      </c>
      <c r="K34" t="s">
        <v>82</v>
      </c>
      <c r="L34" s="77">
        <v>3824.99</v>
      </c>
    </row>
    <row r="35" spans="2:12" ht="13.5" thickBot="1" x14ac:dyDescent="0.25">
      <c r="B35" s="76">
        <v>36950</v>
      </c>
      <c r="C35">
        <v>413</v>
      </c>
      <c r="D35">
        <v>52001000</v>
      </c>
      <c r="F35" t="s">
        <v>89</v>
      </c>
      <c r="H35">
        <v>100009100</v>
      </c>
      <c r="J35">
        <v>30016000</v>
      </c>
      <c r="K35" t="s">
        <v>82</v>
      </c>
      <c r="L35" s="77">
        <v>1567.52</v>
      </c>
    </row>
    <row r="36" spans="2:12" ht="13.5" thickBot="1" x14ac:dyDescent="0.25">
      <c r="B36" t="s">
        <v>88</v>
      </c>
      <c r="D36">
        <v>52001000</v>
      </c>
      <c r="L36" s="78">
        <v>21775.75</v>
      </c>
    </row>
    <row r="37" spans="2:12" x14ac:dyDescent="0.2">
      <c r="B37" s="76">
        <v>36937</v>
      </c>
      <c r="C37">
        <v>413</v>
      </c>
      <c r="D37">
        <v>52001500</v>
      </c>
      <c r="F37" t="s">
        <v>90</v>
      </c>
      <c r="H37">
        <v>100007243</v>
      </c>
      <c r="J37">
        <v>30016000</v>
      </c>
      <c r="K37" t="s">
        <v>82</v>
      </c>
      <c r="L37" s="77">
        <v>50</v>
      </c>
    </row>
    <row r="38" spans="2:12" ht="13.5" thickBot="1" x14ac:dyDescent="0.25">
      <c r="B38" s="76">
        <v>36950</v>
      </c>
      <c r="C38">
        <v>413</v>
      </c>
      <c r="D38">
        <v>52001500</v>
      </c>
      <c r="F38" t="s">
        <v>90</v>
      </c>
      <c r="H38">
        <v>100009100</v>
      </c>
      <c r="J38">
        <v>30016000</v>
      </c>
      <c r="K38" t="s">
        <v>82</v>
      </c>
      <c r="L38" s="77">
        <v>50</v>
      </c>
    </row>
    <row r="39" spans="2:12" ht="13.5" thickBot="1" x14ac:dyDescent="0.25">
      <c r="B39" t="s">
        <v>88</v>
      </c>
      <c r="D39">
        <v>52001500</v>
      </c>
      <c r="L39" s="78">
        <v>100</v>
      </c>
    </row>
    <row r="40" spans="2:12" ht="13.5" thickBot="1" x14ac:dyDescent="0.25">
      <c r="B40" s="76">
        <v>36950</v>
      </c>
      <c r="C40">
        <v>413</v>
      </c>
      <c r="D40">
        <v>52002000</v>
      </c>
      <c r="F40" t="s">
        <v>91</v>
      </c>
      <c r="H40">
        <v>100012378</v>
      </c>
      <c r="I40" t="s">
        <v>92</v>
      </c>
      <c r="J40">
        <v>52002000</v>
      </c>
      <c r="K40" t="s">
        <v>91</v>
      </c>
      <c r="L40" s="77">
        <v>50</v>
      </c>
    </row>
    <row r="41" spans="2:12" ht="13.5" thickBot="1" x14ac:dyDescent="0.25">
      <c r="B41" t="s">
        <v>88</v>
      </c>
      <c r="D41">
        <v>52002000</v>
      </c>
      <c r="L41" s="78">
        <v>50</v>
      </c>
    </row>
    <row r="42" spans="2:12" x14ac:dyDescent="0.2">
      <c r="B42" s="76">
        <v>36928</v>
      </c>
      <c r="C42">
        <v>413</v>
      </c>
      <c r="D42">
        <v>52003000</v>
      </c>
      <c r="F42" t="s">
        <v>93</v>
      </c>
      <c r="H42">
        <v>100006161</v>
      </c>
      <c r="I42" t="s">
        <v>94</v>
      </c>
      <c r="J42">
        <v>6000008872</v>
      </c>
      <c r="K42" t="s">
        <v>345</v>
      </c>
      <c r="L42" s="77">
        <v>42.99</v>
      </c>
    </row>
    <row r="43" spans="2:12" ht="13.5" thickBot="1" x14ac:dyDescent="0.25">
      <c r="B43" s="76">
        <v>36929</v>
      </c>
      <c r="C43">
        <v>413</v>
      </c>
      <c r="D43">
        <v>52003000</v>
      </c>
      <c r="F43" t="s">
        <v>93</v>
      </c>
      <c r="H43">
        <v>100006723</v>
      </c>
      <c r="I43" t="s">
        <v>346</v>
      </c>
      <c r="J43">
        <v>5000054244</v>
      </c>
      <c r="K43" t="s">
        <v>347</v>
      </c>
      <c r="L43" s="77">
        <v>1187.5</v>
      </c>
    </row>
    <row r="44" spans="2:12" ht="13.5" thickBot="1" x14ac:dyDescent="0.25">
      <c r="B44" t="s">
        <v>88</v>
      </c>
      <c r="D44">
        <v>52003000</v>
      </c>
      <c r="L44" s="78">
        <v>1230.49</v>
      </c>
    </row>
    <row r="45" spans="2:12" x14ac:dyDescent="0.2">
      <c r="B45" s="76">
        <v>36934</v>
      </c>
      <c r="C45">
        <v>413</v>
      </c>
      <c r="D45">
        <v>52003500</v>
      </c>
      <c r="F45" t="s">
        <v>96</v>
      </c>
      <c r="H45">
        <v>100008069</v>
      </c>
      <c r="I45" t="s">
        <v>94</v>
      </c>
      <c r="J45">
        <v>6000011087</v>
      </c>
      <c r="K45" t="s">
        <v>348</v>
      </c>
      <c r="L45" s="77">
        <v>122.96</v>
      </c>
    </row>
    <row r="46" spans="2:12" x14ac:dyDescent="0.2">
      <c r="B46" s="76">
        <v>36934</v>
      </c>
      <c r="C46">
        <v>413</v>
      </c>
      <c r="D46">
        <v>52003500</v>
      </c>
      <c r="F46" t="s">
        <v>96</v>
      </c>
      <c r="H46">
        <v>100008068</v>
      </c>
      <c r="I46" t="s">
        <v>94</v>
      </c>
      <c r="J46">
        <v>6000011087</v>
      </c>
      <c r="K46" t="s">
        <v>348</v>
      </c>
      <c r="L46" s="77">
        <v>15.97</v>
      </c>
    </row>
    <row r="47" spans="2:12" x14ac:dyDescent="0.2">
      <c r="B47" s="76">
        <v>36934</v>
      </c>
      <c r="C47">
        <v>413</v>
      </c>
      <c r="D47">
        <v>52003500</v>
      </c>
      <c r="F47" t="s">
        <v>96</v>
      </c>
      <c r="H47">
        <v>100008065</v>
      </c>
      <c r="I47" t="s">
        <v>94</v>
      </c>
      <c r="J47">
        <v>6000011087</v>
      </c>
      <c r="K47" t="s">
        <v>348</v>
      </c>
      <c r="L47" s="77">
        <v>14.95</v>
      </c>
    </row>
    <row r="48" spans="2:12" x14ac:dyDescent="0.2">
      <c r="B48" s="76">
        <v>36930</v>
      </c>
      <c r="C48">
        <v>413</v>
      </c>
      <c r="D48">
        <v>52003500</v>
      </c>
      <c r="F48" t="s">
        <v>96</v>
      </c>
      <c r="H48">
        <v>100007141</v>
      </c>
      <c r="I48" t="s">
        <v>94</v>
      </c>
      <c r="J48">
        <v>6000011438</v>
      </c>
      <c r="K48" t="s">
        <v>349</v>
      </c>
      <c r="L48" s="77">
        <v>50.45</v>
      </c>
    </row>
    <row r="49" spans="2:12" ht="13.5" thickBot="1" x14ac:dyDescent="0.25">
      <c r="B49" s="76">
        <v>36927</v>
      </c>
      <c r="C49">
        <v>413</v>
      </c>
      <c r="D49">
        <v>52003500</v>
      </c>
      <c r="F49" t="s">
        <v>96</v>
      </c>
      <c r="H49">
        <v>100005918</v>
      </c>
      <c r="J49">
        <v>5000008190</v>
      </c>
      <c r="K49" t="s">
        <v>250</v>
      </c>
      <c r="L49" s="77">
        <v>333.14</v>
      </c>
    </row>
    <row r="50" spans="2:12" ht="13.5" thickBot="1" x14ac:dyDescent="0.25">
      <c r="B50" t="s">
        <v>88</v>
      </c>
      <c r="D50">
        <v>52003500</v>
      </c>
      <c r="L50" s="78">
        <v>537.47</v>
      </c>
    </row>
    <row r="51" spans="2:12" x14ac:dyDescent="0.2">
      <c r="B51" s="76">
        <v>36934</v>
      </c>
      <c r="C51">
        <v>413</v>
      </c>
      <c r="D51">
        <v>52004500</v>
      </c>
      <c r="F51" t="s">
        <v>98</v>
      </c>
      <c r="H51">
        <v>100008069</v>
      </c>
      <c r="I51" t="s">
        <v>350</v>
      </c>
      <c r="J51">
        <v>6000011087</v>
      </c>
      <c r="K51" t="s">
        <v>348</v>
      </c>
      <c r="L51" s="77">
        <v>1629.79</v>
      </c>
    </row>
    <row r="52" spans="2:12" x14ac:dyDescent="0.2">
      <c r="B52" s="76">
        <v>36934</v>
      </c>
      <c r="C52">
        <v>413</v>
      </c>
      <c r="D52">
        <v>52004500</v>
      </c>
      <c r="F52" t="s">
        <v>98</v>
      </c>
      <c r="H52">
        <v>100008068</v>
      </c>
      <c r="I52" t="s">
        <v>351</v>
      </c>
      <c r="J52">
        <v>6000011087</v>
      </c>
      <c r="K52" t="s">
        <v>348</v>
      </c>
      <c r="L52" s="77">
        <v>1386.72</v>
      </c>
    </row>
    <row r="53" spans="2:12" ht="13.5" thickBot="1" x14ac:dyDescent="0.25">
      <c r="B53" s="76">
        <v>36934</v>
      </c>
      <c r="C53">
        <v>413</v>
      </c>
      <c r="D53">
        <v>52004500</v>
      </c>
      <c r="F53" t="s">
        <v>98</v>
      </c>
      <c r="H53">
        <v>100008065</v>
      </c>
      <c r="I53" t="s">
        <v>352</v>
      </c>
      <c r="J53">
        <v>6000011087</v>
      </c>
      <c r="K53" t="s">
        <v>348</v>
      </c>
      <c r="L53" s="77">
        <v>33.15</v>
      </c>
    </row>
    <row r="54" spans="2:12" ht="13.5" thickBot="1" x14ac:dyDescent="0.25">
      <c r="B54" t="s">
        <v>88</v>
      </c>
      <c r="D54">
        <v>52004500</v>
      </c>
      <c r="L54" s="78">
        <v>3049.66</v>
      </c>
    </row>
    <row r="55" spans="2:12" x14ac:dyDescent="0.2">
      <c r="B55" s="76">
        <v>36923</v>
      </c>
      <c r="C55">
        <v>413</v>
      </c>
      <c r="D55">
        <v>52502000</v>
      </c>
      <c r="F55" t="s">
        <v>45</v>
      </c>
      <c r="H55">
        <v>100014823</v>
      </c>
      <c r="I55" t="s">
        <v>105</v>
      </c>
      <c r="J55">
        <v>20023000</v>
      </c>
      <c r="K55" t="s">
        <v>83</v>
      </c>
      <c r="L55" s="77">
        <v>935</v>
      </c>
    </row>
    <row r="56" spans="2:12" x14ac:dyDescent="0.2">
      <c r="B56" s="76">
        <v>36950</v>
      </c>
      <c r="C56">
        <v>413</v>
      </c>
      <c r="D56">
        <v>52502000</v>
      </c>
      <c r="F56" t="s">
        <v>45</v>
      </c>
      <c r="H56">
        <v>100015851</v>
      </c>
      <c r="I56" t="s">
        <v>103</v>
      </c>
      <c r="J56">
        <v>20023000</v>
      </c>
      <c r="K56" t="s">
        <v>83</v>
      </c>
      <c r="L56" s="77">
        <v>44.29</v>
      </c>
    </row>
    <row r="57" spans="2:12" x14ac:dyDescent="0.2">
      <c r="B57" s="76">
        <v>36950</v>
      </c>
      <c r="C57">
        <v>413</v>
      </c>
      <c r="D57">
        <v>52502000</v>
      </c>
      <c r="F57" t="s">
        <v>45</v>
      </c>
      <c r="H57">
        <v>100015852</v>
      </c>
      <c r="I57" t="s">
        <v>104</v>
      </c>
      <c r="J57">
        <v>20023000</v>
      </c>
      <c r="K57" t="s">
        <v>83</v>
      </c>
      <c r="L57" s="77">
        <v>93.03</v>
      </c>
    </row>
    <row r="58" spans="2:12" x14ac:dyDescent="0.2">
      <c r="B58" s="76">
        <v>36950</v>
      </c>
      <c r="C58">
        <v>413</v>
      </c>
      <c r="D58">
        <v>52502000</v>
      </c>
      <c r="F58" t="s">
        <v>45</v>
      </c>
      <c r="H58">
        <v>100015853</v>
      </c>
      <c r="I58" t="s">
        <v>102</v>
      </c>
      <c r="J58">
        <v>20023000</v>
      </c>
      <c r="K58" t="s">
        <v>83</v>
      </c>
      <c r="L58" s="77">
        <v>740.84</v>
      </c>
    </row>
    <row r="59" spans="2:12" x14ac:dyDescent="0.2">
      <c r="B59" s="76">
        <v>36950</v>
      </c>
      <c r="C59">
        <v>413</v>
      </c>
      <c r="D59">
        <v>52502000</v>
      </c>
      <c r="F59" t="s">
        <v>45</v>
      </c>
      <c r="H59">
        <v>100015854</v>
      </c>
      <c r="I59" t="s">
        <v>105</v>
      </c>
      <c r="J59">
        <v>20023000</v>
      </c>
      <c r="K59" t="s">
        <v>83</v>
      </c>
      <c r="L59" s="77">
        <v>935</v>
      </c>
    </row>
    <row r="60" spans="2:12" x14ac:dyDescent="0.2">
      <c r="B60" s="76">
        <v>36923</v>
      </c>
      <c r="C60">
        <v>413</v>
      </c>
      <c r="D60">
        <v>52502000</v>
      </c>
      <c r="F60" t="s">
        <v>45</v>
      </c>
      <c r="H60">
        <v>100012863</v>
      </c>
      <c r="I60" t="s">
        <v>102</v>
      </c>
      <c r="J60">
        <v>20023000</v>
      </c>
      <c r="K60" t="s">
        <v>83</v>
      </c>
      <c r="L60" s="77">
        <v>134.74</v>
      </c>
    </row>
    <row r="61" spans="2:12" x14ac:dyDescent="0.2">
      <c r="B61" s="76">
        <v>36923</v>
      </c>
      <c r="C61">
        <v>413</v>
      </c>
      <c r="D61">
        <v>52502000</v>
      </c>
      <c r="F61" t="s">
        <v>45</v>
      </c>
      <c r="H61">
        <v>100013239</v>
      </c>
      <c r="I61" t="s">
        <v>102</v>
      </c>
      <c r="J61">
        <v>20023000</v>
      </c>
      <c r="K61" t="s">
        <v>83</v>
      </c>
      <c r="L61" s="77">
        <v>2.69</v>
      </c>
    </row>
    <row r="62" spans="2:12" x14ac:dyDescent="0.2">
      <c r="B62" s="76">
        <v>36923</v>
      </c>
      <c r="C62">
        <v>413</v>
      </c>
      <c r="D62">
        <v>52502000</v>
      </c>
      <c r="F62" t="s">
        <v>45</v>
      </c>
      <c r="H62">
        <v>100013316</v>
      </c>
      <c r="I62" t="s">
        <v>104</v>
      </c>
      <c r="J62">
        <v>20023000</v>
      </c>
      <c r="K62" t="s">
        <v>83</v>
      </c>
      <c r="L62" s="77">
        <v>21.53</v>
      </c>
    </row>
    <row r="63" spans="2:12" x14ac:dyDescent="0.2">
      <c r="B63" s="76">
        <v>36923</v>
      </c>
      <c r="C63">
        <v>413</v>
      </c>
      <c r="D63">
        <v>52502000</v>
      </c>
      <c r="F63" t="s">
        <v>45</v>
      </c>
      <c r="H63">
        <v>100013415</v>
      </c>
      <c r="I63" t="s">
        <v>103</v>
      </c>
      <c r="J63">
        <v>20023000</v>
      </c>
      <c r="K63" t="s">
        <v>83</v>
      </c>
      <c r="L63" s="77">
        <v>225.88</v>
      </c>
    </row>
    <row r="64" spans="2:12" ht="13.5" thickBot="1" x14ac:dyDescent="0.25">
      <c r="B64" s="76">
        <v>36923</v>
      </c>
      <c r="C64">
        <v>413</v>
      </c>
      <c r="D64">
        <v>52502000</v>
      </c>
      <c r="F64" t="s">
        <v>45</v>
      </c>
      <c r="H64">
        <v>100013954</v>
      </c>
      <c r="I64" t="s">
        <v>103</v>
      </c>
      <c r="J64">
        <v>20023000</v>
      </c>
      <c r="K64" t="s">
        <v>83</v>
      </c>
      <c r="L64" s="77">
        <v>4.5199999999999996</v>
      </c>
    </row>
    <row r="65" spans="2:12" ht="13.5" thickBot="1" x14ac:dyDescent="0.25">
      <c r="B65" t="s">
        <v>88</v>
      </c>
      <c r="D65">
        <v>52502000</v>
      </c>
      <c r="L65" s="78">
        <v>3137.52</v>
      </c>
    </row>
    <row r="66" spans="2:12" ht="13.5" thickBot="1" x14ac:dyDescent="0.25">
      <c r="B66" s="76">
        <v>36923</v>
      </c>
      <c r="C66">
        <v>413</v>
      </c>
      <c r="D66">
        <v>52502500</v>
      </c>
      <c r="F66" t="s">
        <v>46</v>
      </c>
      <c r="H66">
        <v>100005289</v>
      </c>
      <c r="I66" t="s">
        <v>106</v>
      </c>
      <c r="J66">
        <v>20023000</v>
      </c>
      <c r="K66" t="s">
        <v>83</v>
      </c>
      <c r="L66" s="77">
        <v>17320.18</v>
      </c>
    </row>
    <row r="67" spans="2:12" ht="13.5" thickBot="1" x14ac:dyDescent="0.25">
      <c r="B67" t="s">
        <v>88</v>
      </c>
      <c r="D67">
        <v>52502500</v>
      </c>
      <c r="L67" s="78">
        <v>17320.18</v>
      </c>
    </row>
    <row r="68" spans="2:12" x14ac:dyDescent="0.2">
      <c r="B68" s="76">
        <v>36949</v>
      </c>
      <c r="C68">
        <v>413</v>
      </c>
      <c r="D68">
        <v>52503500</v>
      </c>
      <c r="F68" t="s">
        <v>107</v>
      </c>
      <c r="H68">
        <v>100009643</v>
      </c>
      <c r="I68" t="s">
        <v>108</v>
      </c>
      <c r="J68">
        <v>6000012415</v>
      </c>
      <c r="K68" t="s">
        <v>353</v>
      </c>
      <c r="L68" s="77">
        <v>90</v>
      </c>
    </row>
    <row r="69" spans="2:12" x14ac:dyDescent="0.2">
      <c r="B69" s="76">
        <v>36930</v>
      </c>
      <c r="C69">
        <v>413</v>
      </c>
      <c r="D69">
        <v>52503500</v>
      </c>
      <c r="F69" t="s">
        <v>107</v>
      </c>
      <c r="H69">
        <v>100007141</v>
      </c>
      <c r="I69" t="s">
        <v>354</v>
      </c>
      <c r="J69">
        <v>6000011438</v>
      </c>
      <c r="K69" t="s">
        <v>349</v>
      </c>
      <c r="L69" s="77">
        <v>93.47</v>
      </c>
    </row>
    <row r="70" spans="2:12" x14ac:dyDescent="0.2">
      <c r="B70" s="76">
        <v>36928</v>
      </c>
      <c r="C70">
        <v>413</v>
      </c>
      <c r="D70">
        <v>52503500</v>
      </c>
      <c r="F70" t="s">
        <v>107</v>
      </c>
      <c r="H70">
        <v>100006161</v>
      </c>
      <c r="I70" t="s">
        <v>355</v>
      </c>
      <c r="J70">
        <v>6000008872</v>
      </c>
      <c r="K70" t="s">
        <v>345</v>
      </c>
      <c r="L70" s="77">
        <v>103.89</v>
      </c>
    </row>
    <row r="71" spans="2:12" x14ac:dyDescent="0.2">
      <c r="B71" s="76">
        <v>36923</v>
      </c>
      <c r="C71">
        <v>413</v>
      </c>
      <c r="D71">
        <v>52503500</v>
      </c>
      <c r="F71" t="s">
        <v>107</v>
      </c>
      <c r="H71">
        <v>100010495</v>
      </c>
      <c r="I71" t="s">
        <v>103</v>
      </c>
      <c r="J71">
        <v>20023000</v>
      </c>
      <c r="K71" t="s">
        <v>83</v>
      </c>
      <c r="L71" s="77">
        <v>-4.5199999999999996</v>
      </c>
    </row>
    <row r="72" spans="2:12" x14ac:dyDescent="0.2">
      <c r="B72" s="76">
        <v>36923</v>
      </c>
      <c r="C72">
        <v>413</v>
      </c>
      <c r="D72">
        <v>52503500</v>
      </c>
      <c r="F72" t="s">
        <v>107</v>
      </c>
      <c r="H72">
        <v>100010308</v>
      </c>
      <c r="I72" t="s">
        <v>102</v>
      </c>
      <c r="J72">
        <v>20023000</v>
      </c>
      <c r="K72" t="s">
        <v>83</v>
      </c>
      <c r="L72" s="77">
        <v>-134.74</v>
      </c>
    </row>
    <row r="73" spans="2:12" x14ac:dyDescent="0.2">
      <c r="B73" s="76">
        <v>36923</v>
      </c>
      <c r="C73">
        <v>413</v>
      </c>
      <c r="D73">
        <v>52503500</v>
      </c>
      <c r="F73" t="s">
        <v>107</v>
      </c>
      <c r="H73">
        <v>100010370</v>
      </c>
      <c r="I73" t="s">
        <v>102</v>
      </c>
      <c r="J73">
        <v>20023000</v>
      </c>
      <c r="K73" t="s">
        <v>83</v>
      </c>
      <c r="L73" s="77">
        <v>-2.69</v>
      </c>
    </row>
    <row r="74" spans="2:12" ht="13.5" thickBot="1" x14ac:dyDescent="0.25">
      <c r="B74" s="76">
        <v>36923</v>
      </c>
      <c r="C74">
        <v>413</v>
      </c>
      <c r="D74">
        <v>52503500</v>
      </c>
      <c r="F74" t="s">
        <v>107</v>
      </c>
      <c r="H74">
        <v>100010406</v>
      </c>
      <c r="I74" t="s">
        <v>103</v>
      </c>
      <c r="J74">
        <v>20023000</v>
      </c>
      <c r="K74" t="s">
        <v>83</v>
      </c>
      <c r="L74" s="77">
        <v>-225.88</v>
      </c>
    </row>
    <row r="75" spans="2:12" ht="13.5" thickBot="1" x14ac:dyDescent="0.25">
      <c r="B75" t="s">
        <v>88</v>
      </c>
      <c r="D75">
        <v>52503500</v>
      </c>
      <c r="L75" s="78">
        <v>-80.47</v>
      </c>
    </row>
    <row r="76" spans="2:12" x14ac:dyDescent="0.2">
      <c r="B76" s="76">
        <v>36934</v>
      </c>
      <c r="C76">
        <v>413</v>
      </c>
      <c r="D76">
        <v>52507000</v>
      </c>
      <c r="F76" t="s">
        <v>163</v>
      </c>
      <c r="H76">
        <v>100008042</v>
      </c>
      <c r="I76" t="s">
        <v>356</v>
      </c>
      <c r="J76">
        <v>5000010486</v>
      </c>
      <c r="K76" t="s">
        <v>357</v>
      </c>
      <c r="L76" s="77">
        <v>21</v>
      </c>
    </row>
    <row r="77" spans="2:12" x14ac:dyDescent="0.2">
      <c r="B77" s="76">
        <v>36948</v>
      </c>
      <c r="C77">
        <v>413</v>
      </c>
      <c r="D77">
        <v>52507000</v>
      </c>
      <c r="F77" t="s">
        <v>163</v>
      </c>
      <c r="H77">
        <v>100009501</v>
      </c>
      <c r="I77" t="s">
        <v>358</v>
      </c>
      <c r="J77">
        <v>5000056978</v>
      </c>
      <c r="K77" t="s">
        <v>359</v>
      </c>
      <c r="L77" s="77">
        <v>100</v>
      </c>
    </row>
    <row r="78" spans="2:12" x14ac:dyDescent="0.2">
      <c r="B78" s="76">
        <v>36949</v>
      </c>
      <c r="C78">
        <v>413</v>
      </c>
      <c r="D78">
        <v>52507000</v>
      </c>
      <c r="F78" t="s">
        <v>163</v>
      </c>
      <c r="H78">
        <v>100009559</v>
      </c>
      <c r="I78" t="s">
        <v>360</v>
      </c>
      <c r="J78">
        <v>5000009697</v>
      </c>
      <c r="K78" t="s">
        <v>361</v>
      </c>
      <c r="L78" s="77">
        <v>105</v>
      </c>
    </row>
    <row r="79" spans="2:12" x14ac:dyDescent="0.2">
      <c r="B79" s="76">
        <v>36949</v>
      </c>
      <c r="C79">
        <v>413</v>
      </c>
      <c r="D79">
        <v>52507000</v>
      </c>
      <c r="F79" t="s">
        <v>163</v>
      </c>
      <c r="H79">
        <v>100009560</v>
      </c>
      <c r="I79" t="s">
        <v>362</v>
      </c>
      <c r="J79">
        <v>5000009697</v>
      </c>
      <c r="K79" t="s">
        <v>361</v>
      </c>
      <c r="L79" s="77">
        <v>105</v>
      </c>
    </row>
    <row r="80" spans="2:12" x14ac:dyDescent="0.2">
      <c r="B80" s="76">
        <v>36934</v>
      </c>
      <c r="C80">
        <v>413</v>
      </c>
      <c r="D80">
        <v>52507000</v>
      </c>
      <c r="F80" t="s">
        <v>163</v>
      </c>
      <c r="H80">
        <v>100008040</v>
      </c>
      <c r="I80" t="s">
        <v>356</v>
      </c>
      <c r="J80">
        <v>5000067137</v>
      </c>
      <c r="K80" t="s">
        <v>363</v>
      </c>
      <c r="L80" s="77">
        <v>141.5</v>
      </c>
    </row>
    <row r="81" spans="2:12" x14ac:dyDescent="0.2">
      <c r="B81" s="76">
        <v>36944</v>
      </c>
      <c r="C81">
        <v>413</v>
      </c>
      <c r="D81">
        <v>52507000</v>
      </c>
      <c r="F81" t="s">
        <v>163</v>
      </c>
      <c r="H81">
        <v>100009101</v>
      </c>
      <c r="I81" t="s">
        <v>364</v>
      </c>
      <c r="J81">
        <v>10255149</v>
      </c>
      <c r="K81" t="s">
        <v>166</v>
      </c>
      <c r="L81" s="77">
        <v>-3</v>
      </c>
    </row>
    <row r="82" spans="2:12" x14ac:dyDescent="0.2">
      <c r="B82" s="76">
        <v>36929</v>
      </c>
      <c r="C82">
        <v>413</v>
      </c>
      <c r="D82">
        <v>52507000</v>
      </c>
      <c r="F82" t="s">
        <v>163</v>
      </c>
      <c r="H82">
        <v>100006657</v>
      </c>
      <c r="J82">
        <v>5000006561</v>
      </c>
      <c r="K82" t="s">
        <v>164</v>
      </c>
      <c r="L82" s="77">
        <v>3361.32</v>
      </c>
    </row>
    <row r="83" spans="2:12" x14ac:dyDescent="0.2">
      <c r="B83" s="76">
        <v>36935</v>
      </c>
      <c r="C83">
        <v>413</v>
      </c>
      <c r="D83">
        <v>52507000</v>
      </c>
      <c r="F83" t="s">
        <v>163</v>
      </c>
      <c r="H83">
        <v>100008166</v>
      </c>
      <c r="I83" t="s">
        <v>365</v>
      </c>
      <c r="J83">
        <v>5000067137</v>
      </c>
      <c r="K83" t="s">
        <v>363</v>
      </c>
      <c r="L83" s="77">
        <v>128.5</v>
      </c>
    </row>
    <row r="84" spans="2:12" ht="13.5" thickBot="1" x14ac:dyDescent="0.25">
      <c r="B84" s="76">
        <v>36934</v>
      </c>
      <c r="C84">
        <v>413</v>
      </c>
      <c r="D84">
        <v>52507000</v>
      </c>
      <c r="F84" t="s">
        <v>163</v>
      </c>
      <c r="H84">
        <v>100008039</v>
      </c>
      <c r="I84" t="s">
        <v>365</v>
      </c>
      <c r="J84">
        <v>5000020901</v>
      </c>
      <c r="K84" t="s">
        <v>366</v>
      </c>
      <c r="L84" s="77">
        <v>19</v>
      </c>
    </row>
    <row r="85" spans="2:12" ht="13.5" thickBot="1" x14ac:dyDescent="0.25">
      <c r="B85" t="s">
        <v>88</v>
      </c>
      <c r="D85">
        <v>52507000</v>
      </c>
      <c r="L85" s="78">
        <v>3978.32</v>
      </c>
    </row>
    <row r="86" spans="2:12" x14ac:dyDescent="0.2">
      <c r="B86" s="76">
        <v>36942</v>
      </c>
      <c r="C86">
        <v>413</v>
      </c>
      <c r="D86">
        <v>52507500</v>
      </c>
      <c r="F86" t="s">
        <v>114</v>
      </c>
      <c r="H86">
        <v>100017680</v>
      </c>
      <c r="I86" t="s">
        <v>367</v>
      </c>
      <c r="J86">
        <v>20022500</v>
      </c>
      <c r="K86" t="s">
        <v>183</v>
      </c>
      <c r="L86" s="77">
        <v>11</v>
      </c>
    </row>
    <row r="87" spans="2:12" x14ac:dyDescent="0.2">
      <c r="B87" s="76">
        <v>36938</v>
      </c>
      <c r="C87">
        <v>413</v>
      </c>
      <c r="D87">
        <v>52507500</v>
      </c>
      <c r="F87" t="s">
        <v>114</v>
      </c>
      <c r="H87">
        <v>100017289</v>
      </c>
      <c r="I87" t="s">
        <v>368</v>
      </c>
      <c r="J87">
        <v>20022500</v>
      </c>
      <c r="K87" t="s">
        <v>183</v>
      </c>
      <c r="L87" s="77">
        <v>85</v>
      </c>
    </row>
    <row r="88" spans="2:12" x14ac:dyDescent="0.2">
      <c r="B88" s="76">
        <v>36924</v>
      </c>
      <c r="C88">
        <v>413</v>
      </c>
      <c r="D88">
        <v>52507500</v>
      </c>
      <c r="F88" t="s">
        <v>114</v>
      </c>
      <c r="H88">
        <v>100005623</v>
      </c>
      <c r="J88">
        <v>5000000923</v>
      </c>
      <c r="K88" t="s">
        <v>115</v>
      </c>
      <c r="L88" s="77">
        <v>390.6</v>
      </c>
    </row>
    <row r="89" spans="2:12" x14ac:dyDescent="0.2">
      <c r="B89" s="76">
        <v>36924</v>
      </c>
      <c r="C89">
        <v>413</v>
      </c>
      <c r="D89">
        <v>52507500</v>
      </c>
      <c r="F89" t="s">
        <v>114</v>
      </c>
      <c r="H89">
        <v>100005612</v>
      </c>
      <c r="J89">
        <v>5000000923</v>
      </c>
      <c r="K89" t="s">
        <v>115</v>
      </c>
      <c r="L89" s="77">
        <v>532</v>
      </c>
    </row>
    <row r="90" spans="2:12" x14ac:dyDescent="0.2">
      <c r="B90" s="76">
        <v>36924</v>
      </c>
      <c r="C90">
        <v>413</v>
      </c>
      <c r="D90">
        <v>52507500</v>
      </c>
      <c r="F90" t="s">
        <v>114</v>
      </c>
      <c r="H90">
        <v>100005612</v>
      </c>
      <c r="J90">
        <v>5000000923</v>
      </c>
      <c r="K90" t="s">
        <v>115</v>
      </c>
      <c r="L90" s="77">
        <v>74.81</v>
      </c>
    </row>
    <row r="91" spans="2:12" x14ac:dyDescent="0.2">
      <c r="B91" s="76">
        <v>36948</v>
      </c>
      <c r="C91">
        <v>413</v>
      </c>
      <c r="D91">
        <v>52507500</v>
      </c>
      <c r="F91" t="s">
        <v>114</v>
      </c>
      <c r="H91">
        <v>100009421</v>
      </c>
      <c r="J91">
        <v>5000000923</v>
      </c>
      <c r="K91" t="s">
        <v>115</v>
      </c>
      <c r="L91" s="77">
        <v>232.75</v>
      </c>
    </row>
    <row r="92" spans="2:12" x14ac:dyDescent="0.2">
      <c r="B92" s="76">
        <v>36942</v>
      </c>
      <c r="C92">
        <v>413</v>
      </c>
      <c r="D92">
        <v>52507500</v>
      </c>
      <c r="F92" t="s">
        <v>114</v>
      </c>
      <c r="H92">
        <v>100008907</v>
      </c>
      <c r="J92">
        <v>5000000923</v>
      </c>
      <c r="K92" t="s">
        <v>115</v>
      </c>
      <c r="L92" s="77">
        <v>551.91</v>
      </c>
    </row>
    <row r="93" spans="2:12" x14ac:dyDescent="0.2">
      <c r="B93" s="76">
        <v>36942</v>
      </c>
      <c r="C93">
        <v>413</v>
      </c>
      <c r="D93">
        <v>52507500</v>
      </c>
      <c r="F93" t="s">
        <v>114</v>
      </c>
      <c r="H93">
        <v>100008907</v>
      </c>
      <c r="J93">
        <v>5000000923</v>
      </c>
      <c r="K93" t="s">
        <v>115</v>
      </c>
      <c r="L93" s="77">
        <v>1026.8</v>
      </c>
    </row>
    <row r="94" spans="2:12" x14ac:dyDescent="0.2">
      <c r="B94" s="76">
        <v>36942</v>
      </c>
      <c r="C94">
        <v>413</v>
      </c>
      <c r="D94">
        <v>52507500</v>
      </c>
      <c r="F94" t="s">
        <v>114</v>
      </c>
      <c r="H94">
        <v>100008898</v>
      </c>
      <c r="J94">
        <v>5000000923</v>
      </c>
      <c r="K94" t="s">
        <v>115</v>
      </c>
      <c r="L94" s="77">
        <v>582.4</v>
      </c>
    </row>
    <row r="95" spans="2:12" x14ac:dyDescent="0.2">
      <c r="B95" s="76">
        <v>36942</v>
      </c>
      <c r="C95">
        <v>413</v>
      </c>
      <c r="D95">
        <v>52507500</v>
      </c>
      <c r="F95" t="s">
        <v>114</v>
      </c>
      <c r="H95">
        <v>100008898</v>
      </c>
      <c r="J95">
        <v>5000000923</v>
      </c>
      <c r="K95" t="s">
        <v>115</v>
      </c>
      <c r="L95" s="77">
        <v>145.6</v>
      </c>
    </row>
    <row r="96" spans="2:12" x14ac:dyDescent="0.2">
      <c r="B96" s="76">
        <v>36943</v>
      </c>
      <c r="C96">
        <v>413</v>
      </c>
      <c r="D96">
        <v>52507500</v>
      </c>
      <c r="F96" t="s">
        <v>114</v>
      </c>
      <c r="H96">
        <v>100018243</v>
      </c>
      <c r="I96" t="s">
        <v>367</v>
      </c>
      <c r="J96">
        <v>20022500</v>
      </c>
      <c r="K96" t="s">
        <v>183</v>
      </c>
      <c r="L96" s="77">
        <v>37</v>
      </c>
    </row>
    <row r="97" spans="2:12" x14ac:dyDescent="0.2">
      <c r="B97" s="76">
        <v>36943</v>
      </c>
      <c r="C97">
        <v>413</v>
      </c>
      <c r="D97">
        <v>52507500</v>
      </c>
      <c r="F97" t="s">
        <v>114</v>
      </c>
      <c r="H97">
        <v>100018241</v>
      </c>
      <c r="I97" t="s">
        <v>369</v>
      </c>
      <c r="J97">
        <v>20022500</v>
      </c>
      <c r="K97" t="s">
        <v>183</v>
      </c>
      <c r="L97" s="77">
        <v>4</v>
      </c>
    </row>
    <row r="98" spans="2:12" x14ac:dyDescent="0.2">
      <c r="B98" s="76">
        <v>36935</v>
      </c>
      <c r="C98">
        <v>413</v>
      </c>
      <c r="D98">
        <v>52507500</v>
      </c>
      <c r="F98" t="s">
        <v>114</v>
      </c>
      <c r="H98">
        <v>100016204</v>
      </c>
      <c r="I98" t="s">
        <v>367</v>
      </c>
      <c r="J98">
        <v>20022500</v>
      </c>
      <c r="K98" t="s">
        <v>183</v>
      </c>
      <c r="L98" s="77">
        <v>15</v>
      </c>
    </row>
    <row r="99" spans="2:12" x14ac:dyDescent="0.2">
      <c r="B99" s="76">
        <v>36928</v>
      </c>
      <c r="C99">
        <v>413</v>
      </c>
      <c r="D99">
        <v>52507500</v>
      </c>
      <c r="F99" t="s">
        <v>114</v>
      </c>
      <c r="H99">
        <v>100006037</v>
      </c>
      <c r="J99">
        <v>5000000923</v>
      </c>
      <c r="K99" t="s">
        <v>115</v>
      </c>
      <c r="L99" s="77">
        <v>-1026.8</v>
      </c>
    </row>
    <row r="100" spans="2:12" x14ac:dyDescent="0.2">
      <c r="B100" s="76">
        <v>36928</v>
      </c>
      <c r="C100">
        <v>413</v>
      </c>
      <c r="D100">
        <v>52507500</v>
      </c>
      <c r="F100" t="s">
        <v>114</v>
      </c>
      <c r="H100">
        <v>100006037</v>
      </c>
      <c r="J100">
        <v>5000000923</v>
      </c>
      <c r="K100" t="s">
        <v>115</v>
      </c>
      <c r="L100" s="77">
        <v>-134.79</v>
      </c>
    </row>
    <row r="101" spans="2:12" x14ac:dyDescent="0.2">
      <c r="B101" s="76">
        <v>36924</v>
      </c>
      <c r="C101">
        <v>413</v>
      </c>
      <c r="D101">
        <v>52507500</v>
      </c>
      <c r="F101" t="s">
        <v>114</v>
      </c>
      <c r="H101">
        <v>100005601</v>
      </c>
      <c r="J101">
        <v>5000000923</v>
      </c>
      <c r="K101" t="s">
        <v>115</v>
      </c>
      <c r="L101" s="77">
        <v>728</v>
      </c>
    </row>
    <row r="102" spans="2:12" x14ac:dyDescent="0.2">
      <c r="B102" s="76">
        <v>36924</v>
      </c>
      <c r="C102">
        <v>413</v>
      </c>
      <c r="D102">
        <v>52507500</v>
      </c>
      <c r="F102" t="s">
        <v>114</v>
      </c>
      <c r="H102">
        <v>100005601</v>
      </c>
      <c r="J102">
        <v>5000000923</v>
      </c>
      <c r="K102" t="s">
        <v>115</v>
      </c>
      <c r="L102" s="77">
        <v>54.6</v>
      </c>
    </row>
    <row r="103" spans="2:12" x14ac:dyDescent="0.2">
      <c r="B103" s="76">
        <v>36938</v>
      </c>
      <c r="C103">
        <v>413</v>
      </c>
      <c r="D103">
        <v>52507500</v>
      </c>
      <c r="F103" t="s">
        <v>114</v>
      </c>
      <c r="H103">
        <v>100017173</v>
      </c>
      <c r="I103" t="s">
        <v>370</v>
      </c>
      <c r="J103">
        <v>20022500</v>
      </c>
      <c r="K103" t="s">
        <v>183</v>
      </c>
      <c r="L103" s="77">
        <v>15</v>
      </c>
    </row>
    <row r="104" spans="2:12" x14ac:dyDescent="0.2">
      <c r="B104" s="76">
        <v>36924</v>
      </c>
      <c r="C104">
        <v>413</v>
      </c>
      <c r="D104">
        <v>52507500</v>
      </c>
      <c r="F104" t="s">
        <v>114</v>
      </c>
      <c r="H104">
        <v>100011720</v>
      </c>
      <c r="I104" t="s">
        <v>367</v>
      </c>
      <c r="J104">
        <v>20022500</v>
      </c>
      <c r="K104" t="s">
        <v>183</v>
      </c>
      <c r="L104" s="77">
        <v>45</v>
      </c>
    </row>
    <row r="105" spans="2:12" ht="13.5" thickBot="1" x14ac:dyDescent="0.25">
      <c r="B105" s="76">
        <v>36935</v>
      </c>
      <c r="C105">
        <v>413</v>
      </c>
      <c r="D105">
        <v>52507500</v>
      </c>
      <c r="F105" t="s">
        <v>114</v>
      </c>
      <c r="H105">
        <v>100016262</v>
      </c>
      <c r="I105" t="s">
        <v>371</v>
      </c>
      <c r="J105">
        <v>20022500</v>
      </c>
      <c r="K105" t="s">
        <v>183</v>
      </c>
      <c r="L105" s="77">
        <v>51</v>
      </c>
    </row>
    <row r="106" spans="2:12" ht="13.5" thickBot="1" x14ac:dyDescent="0.25">
      <c r="B106" t="s">
        <v>88</v>
      </c>
      <c r="D106">
        <v>52507500</v>
      </c>
      <c r="L106" s="78">
        <v>3420.88</v>
      </c>
    </row>
    <row r="107" spans="2:12" ht="13.5" thickBot="1" x14ac:dyDescent="0.25">
      <c r="B107" s="76">
        <v>36935</v>
      </c>
      <c r="C107">
        <v>413</v>
      </c>
      <c r="D107">
        <v>52508000</v>
      </c>
      <c r="F107" t="s">
        <v>116</v>
      </c>
      <c r="H107">
        <v>100008103</v>
      </c>
      <c r="J107">
        <v>5000002963</v>
      </c>
      <c r="K107" t="s">
        <v>119</v>
      </c>
      <c r="L107" s="77">
        <v>38.729999999999997</v>
      </c>
    </row>
    <row r="108" spans="2:12" ht="13.5" thickBot="1" x14ac:dyDescent="0.25">
      <c r="B108" t="s">
        <v>88</v>
      </c>
      <c r="D108">
        <v>52508000</v>
      </c>
      <c r="L108" s="78">
        <v>38.729999999999997</v>
      </c>
    </row>
    <row r="109" spans="2:12" ht="13.5" thickBot="1" x14ac:dyDescent="0.25">
      <c r="B109" s="76">
        <v>36923</v>
      </c>
      <c r="C109">
        <v>413</v>
      </c>
      <c r="D109">
        <v>52508500</v>
      </c>
      <c r="F109" t="s">
        <v>121</v>
      </c>
      <c r="H109">
        <v>100010778</v>
      </c>
      <c r="I109" t="s">
        <v>105</v>
      </c>
      <c r="J109">
        <v>20023000</v>
      </c>
      <c r="K109" t="s">
        <v>83</v>
      </c>
      <c r="L109" s="77">
        <v>-935</v>
      </c>
    </row>
    <row r="110" spans="2:12" ht="13.5" thickBot="1" x14ac:dyDescent="0.25">
      <c r="B110" t="s">
        <v>88</v>
      </c>
      <c r="D110">
        <v>52508500</v>
      </c>
      <c r="L110" s="78">
        <v>-935</v>
      </c>
    </row>
    <row r="111" spans="2:12" x14ac:dyDescent="0.2">
      <c r="B111" s="76">
        <v>36932</v>
      </c>
      <c r="C111">
        <v>413</v>
      </c>
      <c r="D111">
        <v>53600000</v>
      </c>
      <c r="F111" t="s">
        <v>122</v>
      </c>
      <c r="H111">
        <v>100007700</v>
      </c>
      <c r="J111">
        <v>5000003183</v>
      </c>
      <c r="K111" t="s">
        <v>123</v>
      </c>
      <c r="L111" s="77">
        <v>1.1499999999999999</v>
      </c>
    </row>
    <row r="112" spans="2:12" x14ac:dyDescent="0.2">
      <c r="B112" s="76">
        <v>36932</v>
      </c>
      <c r="C112">
        <v>413</v>
      </c>
      <c r="D112">
        <v>53600000</v>
      </c>
      <c r="F112" t="s">
        <v>122</v>
      </c>
      <c r="H112">
        <v>100007699</v>
      </c>
      <c r="J112">
        <v>5000003183</v>
      </c>
      <c r="K112" t="s">
        <v>123</v>
      </c>
      <c r="L112" s="77">
        <v>50.79</v>
      </c>
    </row>
    <row r="113" spans="2:12" x14ac:dyDescent="0.2">
      <c r="B113" s="76">
        <v>36932</v>
      </c>
      <c r="C113">
        <v>413</v>
      </c>
      <c r="D113">
        <v>53600000</v>
      </c>
      <c r="F113" t="s">
        <v>122</v>
      </c>
      <c r="H113">
        <v>100007660</v>
      </c>
      <c r="J113">
        <v>5000003183</v>
      </c>
      <c r="K113" t="s">
        <v>123</v>
      </c>
      <c r="L113" s="77">
        <v>28.96</v>
      </c>
    </row>
    <row r="114" spans="2:12" x14ac:dyDescent="0.2">
      <c r="B114" s="76">
        <v>36924</v>
      </c>
      <c r="C114">
        <v>413</v>
      </c>
      <c r="D114">
        <v>53600000</v>
      </c>
      <c r="F114" t="s">
        <v>122</v>
      </c>
      <c r="H114">
        <v>100005635</v>
      </c>
      <c r="I114" t="s">
        <v>372</v>
      </c>
      <c r="J114">
        <v>5000006022</v>
      </c>
      <c r="K114" t="s">
        <v>373</v>
      </c>
      <c r="L114" s="77">
        <v>170.12</v>
      </c>
    </row>
    <row r="115" spans="2:12" x14ac:dyDescent="0.2">
      <c r="B115" s="76">
        <v>36931</v>
      </c>
      <c r="C115">
        <v>413</v>
      </c>
      <c r="D115">
        <v>53600000</v>
      </c>
      <c r="F115" t="s">
        <v>122</v>
      </c>
      <c r="H115">
        <v>100007319</v>
      </c>
      <c r="J115">
        <v>5000003183</v>
      </c>
      <c r="K115" t="s">
        <v>123</v>
      </c>
      <c r="L115" s="77">
        <v>57.96</v>
      </c>
    </row>
    <row r="116" spans="2:12" x14ac:dyDescent="0.2">
      <c r="B116" s="76">
        <v>36927</v>
      </c>
      <c r="C116">
        <v>413</v>
      </c>
      <c r="D116">
        <v>53600000</v>
      </c>
      <c r="F116" t="s">
        <v>122</v>
      </c>
      <c r="H116">
        <v>100005940</v>
      </c>
      <c r="I116" t="s">
        <v>372</v>
      </c>
      <c r="J116">
        <v>5000006022</v>
      </c>
      <c r="K116" t="s">
        <v>373</v>
      </c>
      <c r="L116" s="77">
        <v>139.52000000000001</v>
      </c>
    </row>
    <row r="117" spans="2:12" x14ac:dyDescent="0.2">
      <c r="B117" s="76">
        <v>36942</v>
      </c>
      <c r="C117">
        <v>413</v>
      </c>
      <c r="D117">
        <v>53600000</v>
      </c>
      <c r="F117" t="s">
        <v>122</v>
      </c>
      <c r="H117">
        <v>100008848</v>
      </c>
      <c r="I117" t="s">
        <v>124</v>
      </c>
      <c r="J117">
        <v>5000060175</v>
      </c>
      <c r="K117" t="s">
        <v>125</v>
      </c>
      <c r="L117" s="77">
        <v>171.91</v>
      </c>
    </row>
    <row r="118" spans="2:12" x14ac:dyDescent="0.2">
      <c r="B118" s="76">
        <v>36942</v>
      </c>
      <c r="C118">
        <v>413</v>
      </c>
      <c r="D118">
        <v>53600000</v>
      </c>
      <c r="F118" t="s">
        <v>122</v>
      </c>
      <c r="H118">
        <v>100008844</v>
      </c>
      <c r="I118" t="s">
        <v>124</v>
      </c>
      <c r="J118">
        <v>5000060175</v>
      </c>
      <c r="K118" t="s">
        <v>125</v>
      </c>
      <c r="L118" s="77">
        <v>160.75</v>
      </c>
    </row>
    <row r="119" spans="2:12" x14ac:dyDescent="0.2">
      <c r="B119" s="76">
        <v>36942</v>
      </c>
      <c r="C119">
        <v>413</v>
      </c>
      <c r="D119">
        <v>53600000</v>
      </c>
      <c r="F119" t="s">
        <v>122</v>
      </c>
      <c r="H119">
        <v>100008827</v>
      </c>
      <c r="I119" t="s">
        <v>124</v>
      </c>
      <c r="J119">
        <v>5000060175</v>
      </c>
      <c r="K119" t="s">
        <v>125</v>
      </c>
      <c r="L119" s="77">
        <v>15.5</v>
      </c>
    </row>
    <row r="120" spans="2:12" x14ac:dyDescent="0.2">
      <c r="B120" s="76">
        <v>36938</v>
      </c>
      <c r="C120">
        <v>413</v>
      </c>
      <c r="D120">
        <v>53600000</v>
      </c>
      <c r="F120" t="s">
        <v>122</v>
      </c>
      <c r="H120">
        <v>100008628</v>
      </c>
      <c r="J120">
        <v>5000003183</v>
      </c>
      <c r="K120" t="s">
        <v>123</v>
      </c>
      <c r="L120" s="77">
        <v>35.270000000000003</v>
      </c>
    </row>
    <row r="121" spans="2:12" x14ac:dyDescent="0.2">
      <c r="B121" s="76">
        <v>36932</v>
      </c>
      <c r="C121">
        <v>413</v>
      </c>
      <c r="D121">
        <v>53600000</v>
      </c>
      <c r="F121" t="s">
        <v>122</v>
      </c>
      <c r="H121">
        <v>100007891</v>
      </c>
      <c r="J121">
        <v>5000003183</v>
      </c>
      <c r="K121" t="s">
        <v>123</v>
      </c>
      <c r="L121" s="77">
        <v>7.64</v>
      </c>
    </row>
    <row r="122" spans="2:12" x14ac:dyDescent="0.2">
      <c r="B122" s="76">
        <v>36932</v>
      </c>
      <c r="C122">
        <v>413</v>
      </c>
      <c r="D122">
        <v>53600000</v>
      </c>
      <c r="F122" t="s">
        <v>122</v>
      </c>
      <c r="H122">
        <v>100007799</v>
      </c>
      <c r="J122">
        <v>5000003183</v>
      </c>
      <c r="K122" t="s">
        <v>123</v>
      </c>
      <c r="L122" s="77">
        <v>85.52</v>
      </c>
    </row>
    <row r="123" spans="2:12" x14ac:dyDescent="0.2">
      <c r="B123" s="76">
        <v>36930</v>
      </c>
      <c r="C123">
        <v>413</v>
      </c>
      <c r="D123">
        <v>53600000</v>
      </c>
      <c r="F123" t="s">
        <v>122</v>
      </c>
      <c r="H123">
        <v>100006881</v>
      </c>
      <c r="J123">
        <v>5000003183</v>
      </c>
      <c r="K123" t="s">
        <v>123</v>
      </c>
      <c r="L123" s="77">
        <v>6.5</v>
      </c>
    </row>
    <row r="124" spans="2:12" x14ac:dyDescent="0.2">
      <c r="B124" s="76">
        <v>36927</v>
      </c>
      <c r="C124">
        <v>413</v>
      </c>
      <c r="D124">
        <v>53600000</v>
      </c>
      <c r="F124" t="s">
        <v>122</v>
      </c>
      <c r="H124">
        <v>100005762</v>
      </c>
      <c r="J124">
        <v>5000003183</v>
      </c>
      <c r="K124" t="s">
        <v>123</v>
      </c>
      <c r="L124" s="77">
        <v>20.23</v>
      </c>
    </row>
    <row r="125" spans="2:12" x14ac:dyDescent="0.2">
      <c r="B125" s="76">
        <v>36929</v>
      </c>
      <c r="C125">
        <v>413</v>
      </c>
      <c r="D125">
        <v>53600000</v>
      </c>
      <c r="F125" t="s">
        <v>122</v>
      </c>
      <c r="H125">
        <v>100006506</v>
      </c>
      <c r="I125" t="s">
        <v>124</v>
      </c>
      <c r="J125">
        <v>5000060175</v>
      </c>
      <c r="K125" t="s">
        <v>125</v>
      </c>
      <c r="L125" s="77">
        <v>79.17</v>
      </c>
    </row>
    <row r="126" spans="2:12" x14ac:dyDescent="0.2">
      <c r="B126" s="76">
        <v>36929</v>
      </c>
      <c r="C126">
        <v>413</v>
      </c>
      <c r="D126">
        <v>53600000</v>
      </c>
      <c r="F126" t="s">
        <v>122</v>
      </c>
      <c r="H126">
        <v>100006497</v>
      </c>
      <c r="I126" t="s">
        <v>124</v>
      </c>
      <c r="J126">
        <v>5000060175</v>
      </c>
      <c r="K126" t="s">
        <v>125</v>
      </c>
      <c r="L126" s="77">
        <v>35.78</v>
      </c>
    </row>
    <row r="127" spans="2:12" x14ac:dyDescent="0.2">
      <c r="B127" s="76">
        <v>36929</v>
      </c>
      <c r="C127">
        <v>413</v>
      </c>
      <c r="D127">
        <v>53600000</v>
      </c>
      <c r="F127" t="s">
        <v>122</v>
      </c>
      <c r="H127">
        <v>100006495</v>
      </c>
      <c r="I127" t="s">
        <v>124</v>
      </c>
      <c r="J127">
        <v>5000060175</v>
      </c>
      <c r="K127" t="s">
        <v>125</v>
      </c>
      <c r="L127" s="77">
        <v>81.45</v>
      </c>
    </row>
    <row r="128" spans="2:12" x14ac:dyDescent="0.2">
      <c r="B128" s="76">
        <v>36924</v>
      </c>
      <c r="C128">
        <v>413</v>
      </c>
      <c r="D128">
        <v>53600000</v>
      </c>
      <c r="F128" t="s">
        <v>122</v>
      </c>
      <c r="H128">
        <v>100005538</v>
      </c>
      <c r="I128" t="s">
        <v>124</v>
      </c>
      <c r="J128">
        <v>5000060175</v>
      </c>
      <c r="K128" t="s">
        <v>125</v>
      </c>
      <c r="L128" s="77">
        <v>-46.69</v>
      </c>
    </row>
    <row r="129" spans="2:12" x14ac:dyDescent="0.2">
      <c r="B129" s="76">
        <v>36936</v>
      </c>
      <c r="C129">
        <v>413</v>
      </c>
      <c r="D129">
        <v>53600000</v>
      </c>
      <c r="F129" t="s">
        <v>122</v>
      </c>
      <c r="H129">
        <v>100008243</v>
      </c>
      <c r="I129" t="s">
        <v>124</v>
      </c>
      <c r="J129">
        <v>5000060175</v>
      </c>
      <c r="K129" t="s">
        <v>125</v>
      </c>
      <c r="L129" s="77">
        <v>22.06</v>
      </c>
    </row>
    <row r="130" spans="2:12" x14ac:dyDescent="0.2">
      <c r="B130" s="76">
        <v>36936</v>
      </c>
      <c r="C130">
        <v>413</v>
      </c>
      <c r="D130">
        <v>53600000</v>
      </c>
      <c r="F130" t="s">
        <v>122</v>
      </c>
      <c r="H130">
        <v>100008242</v>
      </c>
      <c r="I130" t="s">
        <v>124</v>
      </c>
      <c r="J130">
        <v>5000060175</v>
      </c>
      <c r="K130" t="s">
        <v>125</v>
      </c>
      <c r="L130" s="77">
        <v>59.83</v>
      </c>
    </row>
    <row r="131" spans="2:12" x14ac:dyDescent="0.2">
      <c r="B131" s="76">
        <v>36930</v>
      </c>
      <c r="C131">
        <v>413</v>
      </c>
      <c r="D131">
        <v>53600000</v>
      </c>
      <c r="F131" t="s">
        <v>122</v>
      </c>
      <c r="H131">
        <v>100007123</v>
      </c>
      <c r="J131">
        <v>5000003183</v>
      </c>
      <c r="K131" t="s">
        <v>123</v>
      </c>
      <c r="L131" s="77">
        <v>77.48</v>
      </c>
    </row>
    <row r="132" spans="2:12" x14ac:dyDescent="0.2">
      <c r="B132" s="76">
        <v>36930</v>
      </c>
      <c r="C132">
        <v>413</v>
      </c>
      <c r="D132">
        <v>53600000</v>
      </c>
      <c r="F132" t="s">
        <v>122</v>
      </c>
      <c r="H132">
        <v>100007095</v>
      </c>
      <c r="J132">
        <v>5000003183</v>
      </c>
      <c r="K132" t="s">
        <v>123</v>
      </c>
      <c r="L132" s="77">
        <v>29.82</v>
      </c>
    </row>
    <row r="133" spans="2:12" x14ac:dyDescent="0.2">
      <c r="B133" s="76">
        <v>36930</v>
      </c>
      <c r="C133">
        <v>413</v>
      </c>
      <c r="D133">
        <v>53600000</v>
      </c>
      <c r="F133" t="s">
        <v>122</v>
      </c>
      <c r="H133">
        <v>100007094</v>
      </c>
      <c r="J133">
        <v>5000003183</v>
      </c>
      <c r="K133" t="s">
        <v>123</v>
      </c>
      <c r="L133" s="77">
        <v>45.34</v>
      </c>
    </row>
    <row r="134" spans="2:12" ht="13.5" thickBot="1" x14ac:dyDescent="0.25">
      <c r="B134" s="76">
        <v>36930</v>
      </c>
      <c r="C134">
        <v>413</v>
      </c>
      <c r="D134">
        <v>53600000</v>
      </c>
      <c r="F134" t="s">
        <v>122</v>
      </c>
      <c r="H134">
        <v>100007072</v>
      </c>
      <c r="J134">
        <v>5000003183</v>
      </c>
      <c r="K134" t="s">
        <v>123</v>
      </c>
      <c r="L134" s="77">
        <v>15.7</v>
      </c>
    </row>
    <row r="135" spans="2:12" ht="13.5" thickBot="1" x14ac:dyDescent="0.25">
      <c r="B135" t="s">
        <v>88</v>
      </c>
      <c r="D135">
        <v>53600000</v>
      </c>
      <c r="L135" s="78">
        <v>1351.76</v>
      </c>
    </row>
    <row r="136" spans="2:12" ht="13.5" thickBot="1" x14ac:dyDescent="0.25">
      <c r="B136" s="76">
        <v>36923</v>
      </c>
      <c r="C136">
        <v>413</v>
      </c>
      <c r="D136">
        <v>53900000</v>
      </c>
      <c r="F136" t="s">
        <v>126</v>
      </c>
      <c r="H136">
        <v>100010385</v>
      </c>
      <c r="I136" t="s">
        <v>104</v>
      </c>
      <c r="J136">
        <v>20023000</v>
      </c>
      <c r="K136" t="s">
        <v>83</v>
      </c>
      <c r="L136" s="77">
        <v>-21.53</v>
      </c>
    </row>
    <row r="137" spans="2:12" ht="13.5" thickBot="1" x14ac:dyDescent="0.25">
      <c r="B137" t="s">
        <v>88</v>
      </c>
      <c r="D137">
        <v>53900000</v>
      </c>
      <c r="L137" s="78">
        <v>-21.53</v>
      </c>
    </row>
    <row r="138" spans="2:12" x14ac:dyDescent="0.2">
      <c r="B138" s="76">
        <v>36923</v>
      </c>
      <c r="C138">
        <v>413</v>
      </c>
      <c r="D138">
        <v>59003000</v>
      </c>
      <c r="F138" t="s">
        <v>127</v>
      </c>
      <c r="H138">
        <v>100005428</v>
      </c>
      <c r="J138">
        <v>20023000</v>
      </c>
      <c r="K138" t="s">
        <v>83</v>
      </c>
      <c r="L138" s="77">
        <v>1608.18</v>
      </c>
    </row>
    <row r="139" spans="2:12" x14ac:dyDescent="0.2">
      <c r="B139" s="76">
        <v>36923</v>
      </c>
      <c r="C139">
        <v>413</v>
      </c>
      <c r="D139">
        <v>59003000</v>
      </c>
      <c r="F139" t="s">
        <v>127</v>
      </c>
      <c r="H139">
        <v>100005428</v>
      </c>
      <c r="J139">
        <v>20023000</v>
      </c>
      <c r="K139" t="s">
        <v>83</v>
      </c>
      <c r="L139" s="77">
        <v>376.1</v>
      </c>
    </row>
    <row r="140" spans="2:12" x14ac:dyDescent="0.2">
      <c r="B140" s="76">
        <v>36937</v>
      </c>
      <c r="C140">
        <v>413</v>
      </c>
      <c r="D140">
        <v>59003000</v>
      </c>
      <c r="F140" t="s">
        <v>127</v>
      </c>
      <c r="H140">
        <v>100007243</v>
      </c>
      <c r="J140">
        <v>30016000</v>
      </c>
      <c r="K140" t="s">
        <v>82</v>
      </c>
      <c r="L140" s="77">
        <v>1238.9000000000001</v>
      </c>
    </row>
    <row r="141" spans="2:12" x14ac:dyDescent="0.2">
      <c r="B141" s="76">
        <v>36937</v>
      </c>
      <c r="C141">
        <v>413</v>
      </c>
      <c r="D141">
        <v>59003000</v>
      </c>
      <c r="F141" t="s">
        <v>127</v>
      </c>
      <c r="H141">
        <v>100007243</v>
      </c>
      <c r="J141">
        <v>30016000</v>
      </c>
      <c r="K141" t="s">
        <v>82</v>
      </c>
      <c r="L141" s="77">
        <v>4107.5200000000004</v>
      </c>
    </row>
    <row r="142" spans="2:12" x14ac:dyDescent="0.2">
      <c r="B142" s="76">
        <v>36927</v>
      </c>
      <c r="C142">
        <v>413</v>
      </c>
      <c r="D142">
        <v>59003000</v>
      </c>
      <c r="F142" t="s">
        <v>127</v>
      </c>
      <c r="H142">
        <v>100003832</v>
      </c>
      <c r="J142">
        <v>52000500</v>
      </c>
      <c r="K142" t="s">
        <v>30</v>
      </c>
      <c r="L142" s="77">
        <v>7474.03</v>
      </c>
    </row>
    <row r="143" spans="2:12" x14ac:dyDescent="0.2">
      <c r="B143" s="76">
        <v>36927</v>
      </c>
      <c r="C143">
        <v>413</v>
      </c>
      <c r="D143">
        <v>59003000</v>
      </c>
      <c r="F143" t="s">
        <v>127</v>
      </c>
      <c r="H143">
        <v>100003832</v>
      </c>
      <c r="J143">
        <v>52000500</v>
      </c>
      <c r="K143" t="s">
        <v>30</v>
      </c>
      <c r="L143" s="77">
        <v>20967.95</v>
      </c>
    </row>
    <row r="144" spans="2:12" x14ac:dyDescent="0.2">
      <c r="B144" s="76">
        <v>36950</v>
      </c>
      <c r="C144">
        <v>413</v>
      </c>
      <c r="D144">
        <v>59003000</v>
      </c>
      <c r="F144" t="s">
        <v>127</v>
      </c>
      <c r="H144">
        <v>100007988</v>
      </c>
      <c r="J144">
        <v>52001000</v>
      </c>
      <c r="K144" t="s">
        <v>181</v>
      </c>
      <c r="L144" s="77">
        <v>-99.17</v>
      </c>
    </row>
    <row r="145" spans="2:12" x14ac:dyDescent="0.2">
      <c r="B145" s="76">
        <v>36950</v>
      </c>
      <c r="C145">
        <v>413</v>
      </c>
      <c r="D145">
        <v>59003000</v>
      </c>
      <c r="F145" t="s">
        <v>127</v>
      </c>
      <c r="H145">
        <v>100007988</v>
      </c>
      <c r="J145">
        <v>52001000</v>
      </c>
      <c r="K145" t="s">
        <v>181</v>
      </c>
      <c r="L145" s="77">
        <v>-23.19</v>
      </c>
    </row>
    <row r="146" spans="2:12" x14ac:dyDescent="0.2">
      <c r="B146" s="76">
        <v>36945</v>
      </c>
      <c r="C146">
        <v>413</v>
      </c>
      <c r="D146">
        <v>59003000</v>
      </c>
      <c r="F146" t="s">
        <v>127</v>
      </c>
      <c r="H146">
        <v>100009080</v>
      </c>
      <c r="J146">
        <v>20023000</v>
      </c>
      <c r="K146" t="s">
        <v>83</v>
      </c>
      <c r="L146" s="77">
        <v>385.83</v>
      </c>
    </row>
    <row r="147" spans="2:12" x14ac:dyDescent="0.2">
      <c r="B147" s="76">
        <v>36950</v>
      </c>
      <c r="C147">
        <v>413</v>
      </c>
      <c r="D147">
        <v>59003000</v>
      </c>
      <c r="F147" t="s">
        <v>127</v>
      </c>
      <c r="H147">
        <v>100009100</v>
      </c>
      <c r="J147">
        <v>30016000</v>
      </c>
      <c r="K147" t="s">
        <v>82</v>
      </c>
      <c r="L147" s="77">
        <v>4466.09</v>
      </c>
    </row>
    <row r="148" spans="2:12" x14ac:dyDescent="0.2">
      <c r="B148" s="76">
        <v>36950</v>
      </c>
      <c r="C148">
        <v>413</v>
      </c>
      <c r="D148">
        <v>59003000</v>
      </c>
      <c r="F148" t="s">
        <v>127</v>
      </c>
      <c r="H148">
        <v>100009100</v>
      </c>
      <c r="J148">
        <v>30016000</v>
      </c>
      <c r="K148" t="s">
        <v>82</v>
      </c>
      <c r="L148" s="77">
        <v>1349.02</v>
      </c>
    </row>
    <row r="149" spans="2:12" ht="13.5" thickBot="1" x14ac:dyDescent="0.25">
      <c r="B149" s="76">
        <v>36945</v>
      </c>
      <c r="C149">
        <v>413</v>
      </c>
      <c r="D149">
        <v>59003000</v>
      </c>
      <c r="F149" t="s">
        <v>127</v>
      </c>
      <c r="H149">
        <v>100009081</v>
      </c>
      <c r="J149">
        <v>20023000</v>
      </c>
      <c r="K149" t="s">
        <v>83</v>
      </c>
      <c r="L149" s="77">
        <v>736.19</v>
      </c>
    </row>
    <row r="150" spans="2:12" ht="13.5" thickBot="1" x14ac:dyDescent="0.25">
      <c r="B150" t="s">
        <v>88</v>
      </c>
      <c r="D150">
        <v>59003000</v>
      </c>
      <c r="L150" s="78">
        <v>42587.45</v>
      </c>
    </row>
    <row r="151" spans="2:12" x14ac:dyDescent="0.2">
      <c r="B151" s="76">
        <v>36927</v>
      </c>
      <c r="C151">
        <v>413</v>
      </c>
      <c r="D151">
        <v>59003100</v>
      </c>
      <c r="F151" t="s">
        <v>128</v>
      </c>
      <c r="H151">
        <v>100003832</v>
      </c>
      <c r="J151">
        <v>52000500</v>
      </c>
      <c r="K151" t="s">
        <v>30</v>
      </c>
      <c r="L151" s="77">
        <v>95.01</v>
      </c>
    </row>
    <row r="152" spans="2:12" x14ac:dyDescent="0.2">
      <c r="B152" s="76">
        <v>36937</v>
      </c>
      <c r="C152">
        <v>413</v>
      </c>
      <c r="D152">
        <v>59003100</v>
      </c>
      <c r="F152" t="s">
        <v>128</v>
      </c>
      <c r="H152">
        <v>100007243</v>
      </c>
      <c r="J152">
        <v>30016000</v>
      </c>
      <c r="K152" t="s">
        <v>82</v>
      </c>
      <c r="L152" s="77">
        <v>48.69</v>
      </c>
    </row>
    <row r="153" spans="2:12" x14ac:dyDescent="0.2">
      <c r="B153" s="76">
        <v>36950</v>
      </c>
      <c r="C153">
        <v>413</v>
      </c>
      <c r="D153">
        <v>59003100</v>
      </c>
      <c r="F153" t="s">
        <v>128</v>
      </c>
      <c r="H153">
        <v>100009100</v>
      </c>
      <c r="J153">
        <v>30016000</v>
      </c>
      <c r="K153" t="s">
        <v>82</v>
      </c>
      <c r="L153" s="77">
        <v>60.53</v>
      </c>
    </row>
    <row r="154" spans="2:12" ht="13.5" thickBot="1" x14ac:dyDescent="0.25">
      <c r="B154" s="76">
        <v>36950</v>
      </c>
      <c r="C154">
        <v>413</v>
      </c>
      <c r="D154">
        <v>59003100</v>
      </c>
      <c r="F154" t="s">
        <v>128</v>
      </c>
      <c r="H154">
        <v>100007988</v>
      </c>
      <c r="J154">
        <v>52001000</v>
      </c>
      <c r="K154" t="s">
        <v>181</v>
      </c>
      <c r="L154" s="77">
        <v>-12.79</v>
      </c>
    </row>
    <row r="155" spans="2:12" ht="13.5" thickBot="1" x14ac:dyDescent="0.25">
      <c r="B155" t="s">
        <v>88</v>
      </c>
      <c r="D155">
        <v>59003100</v>
      </c>
      <c r="L155" s="78">
        <v>191.44</v>
      </c>
    </row>
    <row r="156" spans="2:12" x14ac:dyDescent="0.2">
      <c r="B156" s="76">
        <v>36927</v>
      </c>
      <c r="C156">
        <v>413</v>
      </c>
      <c r="D156">
        <v>59003200</v>
      </c>
      <c r="F156" t="s">
        <v>129</v>
      </c>
      <c r="H156">
        <v>100003832</v>
      </c>
      <c r="J156">
        <v>52000500</v>
      </c>
      <c r="K156" t="s">
        <v>30</v>
      </c>
      <c r="L156" s="77">
        <v>96.34</v>
      </c>
    </row>
    <row r="157" spans="2:12" x14ac:dyDescent="0.2">
      <c r="B157" s="76">
        <v>36937</v>
      </c>
      <c r="C157">
        <v>413</v>
      </c>
      <c r="D157">
        <v>59003200</v>
      </c>
      <c r="F157" t="s">
        <v>129</v>
      </c>
      <c r="H157">
        <v>100007243</v>
      </c>
      <c r="J157">
        <v>30016000</v>
      </c>
      <c r="K157" t="s">
        <v>82</v>
      </c>
      <c r="L157" s="77">
        <v>59.89</v>
      </c>
    </row>
    <row r="158" spans="2:12" x14ac:dyDescent="0.2">
      <c r="B158" s="76">
        <v>36950</v>
      </c>
      <c r="C158">
        <v>413</v>
      </c>
      <c r="D158">
        <v>59003200</v>
      </c>
      <c r="F158" t="s">
        <v>129</v>
      </c>
      <c r="H158">
        <v>100009100</v>
      </c>
      <c r="J158">
        <v>30016000</v>
      </c>
      <c r="K158" t="s">
        <v>82</v>
      </c>
      <c r="L158" s="77">
        <v>55.63</v>
      </c>
    </row>
    <row r="159" spans="2:12" x14ac:dyDescent="0.2">
      <c r="B159" s="76">
        <v>36950</v>
      </c>
      <c r="C159">
        <v>413</v>
      </c>
      <c r="D159">
        <v>59003200</v>
      </c>
      <c r="F159" t="s">
        <v>129</v>
      </c>
      <c r="H159">
        <v>100007988</v>
      </c>
      <c r="J159">
        <v>52001000</v>
      </c>
      <c r="K159" t="s">
        <v>181</v>
      </c>
      <c r="L159" s="77">
        <v>-9.15</v>
      </c>
    </row>
    <row r="160" spans="2:12" x14ac:dyDescent="0.2">
      <c r="B160" t="s">
        <v>88</v>
      </c>
      <c r="D160">
        <v>59003200</v>
      </c>
      <c r="L160" s="79">
        <v>202.71</v>
      </c>
    </row>
    <row r="161" spans="2:12" x14ac:dyDescent="0.2">
      <c r="B161" s="76">
        <v>36927</v>
      </c>
      <c r="C161">
        <v>413</v>
      </c>
      <c r="D161">
        <v>59099900</v>
      </c>
      <c r="F161" t="s">
        <v>130</v>
      </c>
      <c r="H161">
        <v>100003832</v>
      </c>
      <c r="J161">
        <v>52000500</v>
      </c>
      <c r="K161" t="s">
        <v>30</v>
      </c>
      <c r="L161" s="77">
        <v>19.27</v>
      </c>
    </row>
    <row r="162" spans="2:12" x14ac:dyDescent="0.2">
      <c r="B162" s="76">
        <v>36937</v>
      </c>
      <c r="C162">
        <v>413</v>
      </c>
      <c r="D162">
        <v>59099900</v>
      </c>
      <c r="F162" t="s">
        <v>130</v>
      </c>
      <c r="H162">
        <v>100007243</v>
      </c>
      <c r="J162">
        <v>30016000</v>
      </c>
      <c r="K162" t="s">
        <v>82</v>
      </c>
      <c r="L162" s="77">
        <v>11.98</v>
      </c>
    </row>
    <row r="163" spans="2:12" x14ac:dyDescent="0.2">
      <c r="B163" s="76">
        <v>36950</v>
      </c>
      <c r="C163">
        <v>413</v>
      </c>
      <c r="D163">
        <v>59099900</v>
      </c>
      <c r="F163" t="s">
        <v>130</v>
      </c>
      <c r="H163">
        <v>100009100</v>
      </c>
      <c r="J163">
        <v>30016000</v>
      </c>
      <c r="K163" t="s">
        <v>82</v>
      </c>
      <c r="L163" s="77">
        <v>11.13</v>
      </c>
    </row>
    <row r="164" spans="2:12" ht="13.5" thickBot="1" x14ac:dyDescent="0.25">
      <c r="B164" s="76">
        <v>36950</v>
      </c>
      <c r="C164">
        <v>413</v>
      </c>
      <c r="D164">
        <v>59099900</v>
      </c>
      <c r="F164" t="s">
        <v>130</v>
      </c>
      <c r="H164">
        <v>100007988</v>
      </c>
      <c r="J164">
        <v>52001000</v>
      </c>
      <c r="K164" t="s">
        <v>181</v>
      </c>
      <c r="L164" s="77">
        <v>-1.83</v>
      </c>
    </row>
    <row r="165" spans="2:12" ht="13.5" thickBot="1" x14ac:dyDescent="0.25">
      <c r="B165" t="s">
        <v>88</v>
      </c>
      <c r="D165">
        <v>59099900</v>
      </c>
      <c r="L165" s="78">
        <v>40.549999999999997</v>
      </c>
    </row>
    <row r="166" spans="2:12" x14ac:dyDescent="0.2">
      <c r="B166" s="76">
        <v>36950</v>
      </c>
      <c r="C166">
        <v>413</v>
      </c>
      <c r="D166">
        <v>80020366</v>
      </c>
      <c r="F166" t="s">
        <v>131</v>
      </c>
      <c r="I166" t="s">
        <v>374</v>
      </c>
      <c r="L166" s="77">
        <v>-2875.92</v>
      </c>
    </row>
    <row r="167" spans="2:12" x14ac:dyDescent="0.2">
      <c r="B167" s="76">
        <v>36950</v>
      </c>
      <c r="C167">
        <v>413</v>
      </c>
      <c r="D167">
        <v>80020366</v>
      </c>
      <c r="F167" t="s">
        <v>131</v>
      </c>
      <c r="I167" t="s">
        <v>374</v>
      </c>
      <c r="L167" s="77">
        <v>-18913.439999999999</v>
      </c>
    </row>
    <row r="168" spans="2:12" ht="13.5" thickBot="1" x14ac:dyDescent="0.25">
      <c r="B168" s="76">
        <v>36950</v>
      </c>
      <c r="C168">
        <v>413</v>
      </c>
      <c r="D168">
        <v>80020366</v>
      </c>
      <c r="F168" t="s">
        <v>131</v>
      </c>
      <c r="I168" t="s">
        <v>375</v>
      </c>
      <c r="L168" s="77">
        <v>-2478.4499999999998</v>
      </c>
    </row>
    <row r="169" spans="2:12" ht="13.5" thickBot="1" x14ac:dyDescent="0.25">
      <c r="B169" t="s">
        <v>88</v>
      </c>
      <c r="D169">
        <v>80020366</v>
      </c>
      <c r="L169" s="78">
        <v>-24267.81</v>
      </c>
    </row>
    <row r="170" spans="2:12" ht="13.5" thickBot="1" x14ac:dyDescent="0.25">
      <c r="B170" s="76">
        <v>36950</v>
      </c>
      <c r="C170">
        <v>413</v>
      </c>
      <c r="D170">
        <v>80020401</v>
      </c>
      <c r="F170" t="s">
        <v>135</v>
      </c>
      <c r="I170" t="s">
        <v>376</v>
      </c>
      <c r="L170" s="77">
        <v>-2830.93</v>
      </c>
    </row>
    <row r="171" spans="2:12" ht="13.5" thickBot="1" x14ac:dyDescent="0.25">
      <c r="B171" t="s">
        <v>88</v>
      </c>
      <c r="D171">
        <v>80020401</v>
      </c>
      <c r="L171" s="78">
        <v>-2830.93</v>
      </c>
    </row>
    <row r="172" spans="2:12" ht="13.5" thickBot="1" x14ac:dyDescent="0.25">
      <c r="B172" s="76">
        <v>36950</v>
      </c>
      <c r="C172">
        <v>413</v>
      </c>
      <c r="D172">
        <v>81000018</v>
      </c>
      <c r="F172" t="s">
        <v>377</v>
      </c>
      <c r="H172">
        <v>253897</v>
      </c>
      <c r="L172" s="77">
        <v>125</v>
      </c>
    </row>
    <row r="173" spans="2:12" ht="13.5" thickBot="1" x14ac:dyDescent="0.25">
      <c r="B173" t="s">
        <v>88</v>
      </c>
      <c r="D173">
        <v>81000018</v>
      </c>
      <c r="L173" s="78">
        <v>125</v>
      </c>
    </row>
    <row r="174" spans="2:12" x14ac:dyDescent="0.2">
      <c r="B174" s="76">
        <v>36950</v>
      </c>
      <c r="C174">
        <v>413</v>
      </c>
      <c r="D174">
        <v>81000020</v>
      </c>
      <c r="F174" t="s">
        <v>179</v>
      </c>
      <c r="H174">
        <v>253899</v>
      </c>
      <c r="L174" s="77">
        <v>52.11</v>
      </c>
    </row>
    <row r="175" spans="2:12" ht="13.5" thickBot="1" x14ac:dyDescent="0.25">
      <c r="B175" s="76">
        <v>36950</v>
      </c>
      <c r="C175">
        <v>413</v>
      </c>
      <c r="D175">
        <v>81000020</v>
      </c>
      <c r="F175" t="s">
        <v>179</v>
      </c>
      <c r="H175">
        <v>253858</v>
      </c>
      <c r="L175" s="77">
        <v>6</v>
      </c>
    </row>
    <row r="176" spans="2:12" ht="13.5" thickBot="1" x14ac:dyDescent="0.25">
      <c r="B176" t="s">
        <v>88</v>
      </c>
      <c r="D176">
        <v>81000020</v>
      </c>
      <c r="L176" s="78">
        <v>58.11</v>
      </c>
    </row>
    <row r="177" spans="2:12" ht="13.5" thickBot="1" x14ac:dyDescent="0.25">
      <c r="B177" s="76">
        <v>36950</v>
      </c>
      <c r="C177">
        <v>413</v>
      </c>
      <c r="D177">
        <v>81000021</v>
      </c>
      <c r="F177" t="s">
        <v>378</v>
      </c>
      <c r="H177">
        <v>253895</v>
      </c>
      <c r="L177" s="77">
        <v>799.59</v>
      </c>
    </row>
    <row r="178" spans="2:12" ht="13.5" thickBot="1" x14ac:dyDescent="0.25">
      <c r="B178" t="s">
        <v>88</v>
      </c>
      <c r="D178">
        <v>81000021</v>
      </c>
      <c r="L178" s="78">
        <v>799.59</v>
      </c>
    </row>
    <row r="179" spans="2:12" x14ac:dyDescent="0.2">
      <c r="B179" s="76">
        <v>36950</v>
      </c>
      <c r="C179">
        <v>413</v>
      </c>
      <c r="D179">
        <v>81000022</v>
      </c>
      <c r="F179" t="s">
        <v>137</v>
      </c>
      <c r="H179">
        <v>253899</v>
      </c>
      <c r="L179" s="77">
        <v>2823.81</v>
      </c>
    </row>
    <row r="180" spans="2:12" ht="13.5" thickBot="1" x14ac:dyDescent="0.25">
      <c r="B180" s="76">
        <v>36950</v>
      </c>
      <c r="C180">
        <v>413</v>
      </c>
      <c r="D180">
        <v>81000022</v>
      </c>
      <c r="F180" t="s">
        <v>137</v>
      </c>
      <c r="H180">
        <v>253858</v>
      </c>
      <c r="L180" s="77">
        <v>1547.38</v>
      </c>
    </row>
    <row r="181" spans="2:12" ht="13.5" thickBot="1" x14ac:dyDescent="0.25">
      <c r="B181" t="s">
        <v>88</v>
      </c>
      <c r="D181">
        <v>81000022</v>
      </c>
      <c r="L181" s="78">
        <v>4371.1899999999996</v>
      </c>
    </row>
    <row r="182" spans="2:12" x14ac:dyDescent="0.2">
      <c r="B182" s="76">
        <v>36950</v>
      </c>
      <c r="C182">
        <v>413</v>
      </c>
      <c r="D182">
        <v>81000023</v>
      </c>
      <c r="F182" t="s">
        <v>138</v>
      </c>
      <c r="H182">
        <v>253898</v>
      </c>
      <c r="L182" s="77">
        <v>1662.5</v>
      </c>
    </row>
    <row r="183" spans="2:12" x14ac:dyDescent="0.2">
      <c r="B183" s="76">
        <v>36950</v>
      </c>
      <c r="C183">
        <v>413</v>
      </c>
      <c r="D183">
        <v>81000023</v>
      </c>
      <c r="F183" t="s">
        <v>138</v>
      </c>
      <c r="H183">
        <v>253894</v>
      </c>
      <c r="L183" s="77">
        <v>61.16</v>
      </c>
    </row>
    <row r="184" spans="2:12" x14ac:dyDescent="0.2">
      <c r="B184" s="76">
        <v>36950</v>
      </c>
      <c r="C184">
        <v>413</v>
      </c>
      <c r="D184">
        <v>81000023</v>
      </c>
      <c r="F184" t="s">
        <v>138</v>
      </c>
      <c r="H184">
        <v>253893</v>
      </c>
      <c r="L184" s="77">
        <v>18913.439999999999</v>
      </c>
    </row>
    <row r="185" spans="2:12" x14ac:dyDescent="0.2">
      <c r="B185" s="76">
        <v>36950</v>
      </c>
      <c r="C185">
        <v>413</v>
      </c>
      <c r="D185">
        <v>81000023</v>
      </c>
      <c r="F185" t="s">
        <v>138</v>
      </c>
      <c r="H185">
        <v>253858</v>
      </c>
      <c r="L185" s="77">
        <v>279.29000000000002</v>
      </c>
    </row>
    <row r="186" spans="2:12" ht="13.5" thickBot="1" x14ac:dyDescent="0.25">
      <c r="B186" s="76">
        <v>36950</v>
      </c>
      <c r="C186">
        <v>413</v>
      </c>
      <c r="D186">
        <v>81000023</v>
      </c>
      <c r="F186" t="s">
        <v>138</v>
      </c>
      <c r="H186">
        <v>253857</v>
      </c>
      <c r="L186" s="77">
        <v>8264.5</v>
      </c>
    </row>
    <row r="187" spans="2:12" ht="13.5" thickBot="1" x14ac:dyDescent="0.25">
      <c r="B187" t="s">
        <v>88</v>
      </c>
      <c r="D187">
        <v>81000023</v>
      </c>
      <c r="L187" s="78">
        <v>29180.89</v>
      </c>
    </row>
    <row r="188" spans="2:12" ht="13.5" thickBot="1" x14ac:dyDescent="0.25">
      <c r="B188" s="76">
        <v>36950</v>
      </c>
      <c r="C188">
        <v>413</v>
      </c>
      <c r="D188">
        <v>81000028</v>
      </c>
      <c r="F188" t="s">
        <v>139</v>
      </c>
      <c r="H188">
        <v>253898</v>
      </c>
      <c r="L188" s="77">
        <v>815.95</v>
      </c>
    </row>
    <row r="189" spans="2:12" ht="13.5" thickBot="1" x14ac:dyDescent="0.25">
      <c r="B189" t="s">
        <v>88</v>
      </c>
      <c r="D189">
        <v>81000028</v>
      </c>
      <c r="L189" s="78">
        <v>815.95</v>
      </c>
    </row>
    <row r="190" spans="2:12" ht="13.5" thickBot="1" x14ac:dyDescent="0.25">
      <c r="B190" s="76">
        <v>36950</v>
      </c>
      <c r="C190">
        <v>413</v>
      </c>
      <c r="D190">
        <v>81000034</v>
      </c>
      <c r="F190" t="s">
        <v>141</v>
      </c>
      <c r="H190">
        <v>253896</v>
      </c>
      <c r="L190" s="77">
        <v>261.39999999999998</v>
      </c>
    </row>
    <row r="191" spans="2:12" ht="13.5" thickBot="1" x14ac:dyDescent="0.25">
      <c r="B191" t="s">
        <v>88</v>
      </c>
      <c r="D191">
        <v>81000034</v>
      </c>
      <c r="L191" s="78">
        <v>261.39999999999998</v>
      </c>
    </row>
    <row r="192" spans="2:12" hidden="1" x14ac:dyDescent="0.2">
      <c r="B192" s="76">
        <v>36941</v>
      </c>
      <c r="C192">
        <v>413</v>
      </c>
      <c r="D192">
        <v>82100109</v>
      </c>
      <c r="F192" t="s">
        <v>237</v>
      </c>
      <c r="H192">
        <v>2433093</v>
      </c>
      <c r="L192" s="77">
        <v>-147.68</v>
      </c>
    </row>
    <row r="193" spans="2:12" hidden="1" x14ac:dyDescent="0.2">
      <c r="B193" s="76">
        <v>36941</v>
      </c>
      <c r="C193">
        <v>413</v>
      </c>
      <c r="D193">
        <v>82100109</v>
      </c>
      <c r="F193" t="s">
        <v>237</v>
      </c>
      <c r="H193">
        <v>2433094</v>
      </c>
      <c r="L193" s="77">
        <v>-147.68</v>
      </c>
    </row>
    <row r="194" spans="2:12" hidden="1" x14ac:dyDescent="0.2">
      <c r="B194" s="76">
        <v>36941</v>
      </c>
      <c r="C194">
        <v>413</v>
      </c>
      <c r="D194">
        <v>82100109</v>
      </c>
      <c r="F194" t="s">
        <v>237</v>
      </c>
      <c r="H194">
        <v>2433095</v>
      </c>
      <c r="L194" s="77">
        <v>-147.68</v>
      </c>
    </row>
    <row r="195" spans="2:12" hidden="1" x14ac:dyDescent="0.2">
      <c r="B195" s="76">
        <v>36941</v>
      </c>
      <c r="C195">
        <v>413</v>
      </c>
      <c r="D195">
        <v>82100109</v>
      </c>
      <c r="F195" t="s">
        <v>237</v>
      </c>
      <c r="H195">
        <v>2433096</v>
      </c>
      <c r="L195" s="77">
        <v>-147.68</v>
      </c>
    </row>
    <row r="196" spans="2:12" hidden="1" x14ac:dyDescent="0.2">
      <c r="B196" s="76">
        <v>36941</v>
      </c>
      <c r="C196">
        <v>413</v>
      </c>
      <c r="D196">
        <v>82100109</v>
      </c>
      <c r="F196" t="s">
        <v>237</v>
      </c>
      <c r="H196">
        <v>2433097</v>
      </c>
      <c r="L196" s="77">
        <v>-147.68</v>
      </c>
    </row>
    <row r="197" spans="2:12" hidden="1" x14ac:dyDescent="0.2">
      <c r="B197" s="76">
        <v>36941</v>
      </c>
      <c r="C197">
        <v>413</v>
      </c>
      <c r="D197">
        <v>82100109</v>
      </c>
      <c r="F197" t="s">
        <v>237</v>
      </c>
      <c r="H197">
        <v>2433098</v>
      </c>
      <c r="L197" s="77">
        <v>-110.76</v>
      </c>
    </row>
    <row r="198" spans="2:12" hidden="1" x14ac:dyDescent="0.2">
      <c r="B198" s="76">
        <v>36941</v>
      </c>
      <c r="C198">
        <v>413</v>
      </c>
      <c r="D198">
        <v>82100109</v>
      </c>
      <c r="F198" t="s">
        <v>237</v>
      </c>
      <c r="H198">
        <v>2433119</v>
      </c>
      <c r="L198" s="77">
        <v>-36.92</v>
      </c>
    </row>
    <row r="199" spans="2:12" hidden="1" x14ac:dyDescent="0.2">
      <c r="B199" s="76">
        <v>36941</v>
      </c>
      <c r="C199">
        <v>413</v>
      </c>
      <c r="D199">
        <v>82100109</v>
      </c>
      <c r="F199" t="s">
        <v>237</v>
      </c>
      <c r="H199">
        <v>2433120</v>
      </c>
      <c r="L199" s="77">
        <v>-110.76</v>
      </c>
    </row>
    <row r="200" spans="2:12" hidden="1" x14ac:dyDescent="0.2">
      <c r="B200" s="76">
        <v>36941</v>
      </c>
      <c r="C200">
        <v>413</v>
      </c>
      <c r="D200">
        <v>82100109</v>
      </c>
      <c r="F200" t="s">
        <v>237</v>
      </c>
      <c r="H200">
        <v>2433121</v>
      </c>
      <c r="L200" s="77">
        <v>-36.92</v>
      </c>
    </row>
    <row r="201" spans="2:12" hidden="1" x14ac:dyDescent="0.2">
      <c r="B201" s="76">
        <v>36941</v>
      </c>
      <c r="C201">
        <v>413</v>
      </c>
      <c r="D201">
        <v>82100109</v>
      </c>
      <c r="F201" t="s">
        <v>237</v>
      </c>
      <c r="H201">
        <v>2433098</v>
      </c>
      <c r="L201" s="77">
        <v>110.76</v>
      </c>
    </row>
    <row r="202" spans="2:12" hidden="1" x14ac:dyDescent="0.2">
      <c r="B202" s="76">
        <v>36941</v>
      </c>
      <c r="C202">
        <v>413</v>
      </c>
      <c r="D202">
        <v>82100109</v>
      </c>
      <c r="F202" t="s">
        <v>237</v>
      </c>
      <c r="H202">
        <v>2433097</v>
      </c>
      <c r="L202" s="77">
        <v>147.68</v>
      </c>
    </row>
    <row r="203" spans="2:12" hidden="1" x14ac:dyDescent="0.2">
      <c r="B203" s="76">
        <v>36941</v>
      </c>
      <c r="C203">
        <v>413</v>
      </c>
      <c r="D203">
        <v>82100109</v>
      </c>
      <c r="F203" t="s">
        <v>237</v>
      </c>
      <c r="H203">
        <v>2433096</v>
      </c>
      <c r="L203" s="77">
        <v>147.68</v>
      </c>
    </row>
    <row r="204" spans="2:12" hidden="1" x14ac:dyDescent="0.2">
      <c r="B204" s="76">
        <v>36941</v>
      </c>
      <c r="C204">
        <v>413</v>
      </c>
      <c r="D204">
        <v>82100109</v>
      </c>
      <c r="F204" t="s">
        <v>237</v>
      </c>
      <c r="H204">
        <v>2433095</v>
      </c>
      <c r="L204" s="77">
        <v>147.68</v>
      </c>
    </row>
    <row r="205" spans="2:12" hidden="1" x14ac:dyDescent="0.2">
      <c r="B205" s="76">
        <v>36941</v>
      </c>
      <c r="C205">
        <v>413</v>
      </c>
      <c r="D205">
        <v>82100109</v>
      </c>
      <c r="F205" t="s">
        <v>237</v>
      </c>
      <c r="H205">
        <v>2433094</v>
      </c>
      <c r="L205" s="77">
        <v>147.68</v>
      </c>
    </row>
    <row r="206" spans="2:12" hidden="1" x14ac:dyDescent="0.2">
      <c r="B206" s="76">
        <v>36941</v>
      </c>
      <c r="C206">
        <v>413</v>
      </c>
      <c r="D206">
        <v>82100109</v>
      </c>
      <c r="F206" t="s">
        <v>237</v>
      </c>
      <c r="H206">
        <v>2433093</v>
      </c>
      <c r="L206" s="77">
        <v>147.68</v>
      </c>
    </row>
    <row r="207" spans="2:12" hidden="1" x14ac:dyDescent="0.2">
      <c r="B207" s="76">
        <v>36941</v>
      </c>
      <c r="C207">
        <v>413</v>
      </c>
      <c r="D207">
        <v>82100109</v>
      </c>
      <c r="F207" t="s">
        <v>237</v>
      </c>
      <c r="H207">
        <v>2433119</v>
      </c>
      <c r="L207" s="77">
        <v>36.92</v>
      </c>
    </row>
    <row r="208" spans="2:12" hidden="1" x14ac:dyDescent="0.2">
      <c r="B208" s="76">
        <v>36941</v>
      </c>
      <c r="C208">
        <v>413</v>
      </c>
      <c r="D208">
        <v>82100109</v>
      </c>
      <c r="F208" t="s">
        <v>237</v>
      </c>
      <c r="H208">
        <v>2433120</v>
      </c>
      <c r="L208" s="77">
        <v>110.76</v>
      </c>
    </row>
    <row r="209" spans="2:12" hidden="1" x14ac:dyDescent="0.2">
      <c r="B209" s="76">
        <v>36941</v>
      </c>
      <c r="C209">
        <v>413</v>
      </c>
      <c r="D209">
        <v>82100109</v>
      </c>
      <c r="F209" t="s">
        <v>237</v>
      </c>
      <c r="H209">
        <v>2433121</v>
      </c>
      <c r="L209" s="77">
        <v>36.92</v>
      </c>
    </row>
    <row r="210" spans="2:12" hidden="1" x14ac:dyDescent="0.2">
      <c r="B210" t="s">
        <v>88</v>
      </c>
      <c r="D210">
        <v>82100109</v>
      </c>
      <c r="L210" s="77">
        <v>0</v>
      </c>
    </row>
    <row r="211" spans="2:12" hidden="1" x14ac:dyDescent="0.2">
      <c r="B211" s="76">
        <v>36937</v>
      </c>
      <c r="C211">
        <v>413</v>
      </c>
      <c r="D211">
        <v>82100151</v>
      </c>
      <c r="F211" t="s">
        <v>281</v>
      </c>
      <c r="H211">
        <v>2419758</v>
      </c>
      <c r="L211" s="77">
        <v>-549.12</v>
      </c>
    </row>
    <row r="212" spans="2:12" hidden="1" x14ac:dyDescent="0.2">
      <c r="B212" s="76">
        <v>36941</v>
      </c>
      <c r="C212">
        <v>413</v>
      </c>
      <c r="D212">
        <v>82100151</v>
      </c>
      <c r="F212" t="s">
        <v>281</v>
      </c>
      <c r="H212">
        <v>2419755</v>
      </c>
      <c r="L212" s="77">
        <v>-549.12</v>
      </c>
    </row>
    <row r="213" spans="2:12" hidden="1" x14ac:dyDescent="0.2">
      <c r="B213" s="76">
        <v>36941</v>
      </c>
      <c r="C213">
        <v>413</v>
      </c>
      <c r="D213">
        <v>82100151</v>
      </c>
      <c r="F213" t="s">
        <v>281</v>
      </c>
      <c r="H213">
        <v>2419756</v>
      </c>
      <c r="L213" s="77">
        <v>-549.12</v>
      </c>
    </row>
    <row r="214" spans="2:12" hidden="1" x14ac:dyDescent="0.2">
      <c r="B214" s="76">
        <v>36941</v>
      </c>
      <c r="C214">
        <v>413</v>
      </c>
      <c r="D214">
        <v>82100151</v>
      </c>
      <c r="F214" t="s">
        <v>281</v>
      </c>
      <c r="H214">
        <v>2419757</v>
      </c>
      <c r="L214" s="77">
        <v>-549.12</v>
      </c>
    </row>
    <row r="215" spans="2:12" hidden="1" x14ac:dyDescent="0.2">
      <c r="B215" s="76">
        <v>36937</v>
      </c>
      <c r="C215">
        <v>413</v>
      </c>
      <c r="D215">
        <v>82100151</v>
      </c>
      <c r="F215" t="s">
        <v>281</v>
      </c>
      <c r="H215">
        <v>2419758</v>
      </c>
      <c r="L215" s="77">
        <v>549.12</v>
      </c>
    </row>
    <row r="216" spans="2:12" hidden="1" x14ac:dyDescent="0.2">
      <c r="B216" s="76">
        <v>36941</v>
      </c>
      <c r="C216">
        <v>413</v>
      </c>
      <c r="D216">
        <v>82100151</v>
      </c>
      <c r="F216" t="s">
        <v>281</v>
      </c>
      <c r="H216">
        <v>2419755</v>
      </c>
      <c r="L216" s="77">
        <v>549.12</v>
      </c>
    </row>
    <row r="217" spans="2:12" hidden="1" x14ac:dyDescent="0.2">
      <c r="B217" s="76">
        <v>36941</v>
      </c>
      <c r="C217">
        <v>413</v>
      </c>
      <c r="D217">
        <v>82100151</v>
      </c>
      <c r="F217" t="s">
        <v>281</v>
      </c>
      <c r="H217">
        <v>2419756</v>
      </c>
      <c r="L217" s="77">
        <v>549.12</v>
      </c>
    </row>
    <row r="218" spans="2:12" hidden="1" x14ac:dyDescent="0.2">
      <c r="B218" s="76">
        <v>36941</v>
      </c>
      <c r="C218">
        <v>413</v>
      </c>
      <c r="D218">
        <v>82100151</v>
      </c>
      <c r="F218" t="s">
        <v>281</v>
      </c>
      <c r="H218">
        <v>2419757</v>
      </c>
      <c r="L218" s="77">
        <v>549.12</v>
      </c>
    </row>
    <row r="219" spans="2:12" hidden="1" x14ac:dyDescent="0.2">
      <c r="B219" t="s">
        <v>88</v>
      </c>
      <c r="D219">
        <v>82100151</v>
      </c>
      <c r="L219" s="77">
        <v>0</v>
      </c>
    </row>
    <row r="220" spans="2:12" x14ac:dyDescent="0.2">
      <c r="L220" s="77"/>
    </row>
    <row r="221" spans="2:12" ht="13.5" thickBot="1" x14ac:dyDescent="0.25">
      <c r="L221" s="77"/>
    </row>
    <row r="222" spans="2:12" ht="13.5" thickBot="1" x14ac:dyDescent="0.25">
      <c r="B222" t="s">
        <v>142</v>
      </c>
      <c r="L222" s="78">
        <v>283394.25</v>
      </c>
    </row>
    <row r="223" spans="2:12" x14ac:dyDescent="0.2">
      <c r="L223" s="77"/>
    </row>
    <row r="224" spans="2:12" x14ac:dyDescent="0.2">
      <c r="L224" s="77"/>
    </row>
    <row r="225" spans="12:12" x14ac:dyDescent="0.2">
      <c r="L225" s="77"/>
    </row>
    <row r="226" spans="12:12" x14ac:dyDescent="0.2">
      <c r="L226" s="77"/>
    </row>
    <row r="227" spans="12:12" x14ac:dyDescent="0.2">
      <c r="L227" s="77"/>
    </row>
    <row r="228" spans="12:12" x14ac:dyDescent="0.2">
      <c r="L228" s="77"/>
    </row>
    <row r="229" spans="12:12" x14ac:dyDescent="0.2">
      <c r="L229" s="77"/>
    </row>
    <row r="230" spans="12:12" x14ac:dyDescent="0.2">
      <c r="L230" s="77"/>
    </row>
    <row r="231" spans="12:12" x14ac:dyDescent="0.2">
      <c r="L231" s="77"/>
    </row>
    <row r="232" spans="12:12" x14ac:dyDescent="0.2">
      <c r="L232" s="77"/>
    </row>
    <row r="233" spans="12:12" x14ac:dyDescent="0.2">
      <c r="L233" s="77"/>
    </row>
    <row r="234" spans="12:12" x14ac:dyDescent="0.2">
      <c r="L234" s="77"/>
    </row>
    <row r="235" spans="12:12" x14ac:dyDescent="0.2">
      <c r="L235" s="77"/>
    </row>
    <row r="236" spans="12:12" x14ac:dyDescent="0.2">
      <c r="L236" s="77"/>
    </row>
    <row r="237" spans="12:12" x14ac:dyDescent="0.2">
      <c r="L237" s="77"/>
    </row>
    <row r="238" spans="12:12" x14ac:dyDescent="0.2">
      <c r="L238" s="77"/>
    </row>
    <row r="239" spans="12:12" x14ac:dyDescent="0.2">
      <c r="L239" s="77"/>
    </row>
    <row r="240" spans="12:12" x14ac:dyDescent="0.2">
      <c r="L240" s="77"/>
    </row>
    <row r="241" spans="12:12" x14ac:dyDescent="0.2">
      <c r="L241" s="77"/>
    </row>
    <row r="242" spans="12:12" x14ac:dyDescent="0.2">
      <c r="L242" s="77"/>
    </row>
    <row r="243" spans="12:12" x14ac:dyDescent="0.2">
      <c r="L243" s="77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N3" sqref="N3:AQ36"/>
    </sheetView>
  </sheetViews>
  <sheetFormatPr defaultRowHeight="12.75" x14ac:dyDescent="0.2"/>
  <cols>
    <col min="1" max="1" width="26.5703125" customWidth="1"/>
    <col min="3" max="3" width="24.28515625" customWidth="1"/>
  </cols>
  <sheetData>
    <row r="1" spans="1:4" x14ac:dyDescent="0.2">
      <c r="A1" s="82"/>
      <c r="B1" s="82" t="s">
        <v>4</v>
      </c>
      <c r="C1" s="82"/>
      <c r="D1" s="82"/>
    </row>
    <row r="2" spans="1:4" x14ac:dyDescent="0.2">
      <c r="A2" s="82"/>
      <c r="B2" s="82" t="s">
        <v>531</v>
      </c>
      <c r="C2" s="82"/>
      <c r="D2" s="82"/>
    </row>
    <row r="3" spans="1:4" x14ac:dyDescent="0.2">
      <c r="A3" s="82"/>
      <c r="B3" s="82" t="s">
        <v>417</v>
      </c>
      <c r="C3" s="82"/>
      <c r="D3" s="82"/>
    </row>
    <row r="4" spans="1:4" x14ac:dyDescent="0.2">
      <c r="A4" s="82"/>
      <c r="B4" s="82"/>
      <c r="C4" s="82"/>
      <c r="D4" s="82"/>
    </row>
    <row r="5" spans="1:4" x14ac:dyDescent="0.2">
      <c r="A5" s="82" t="s">
        <v>418</v>
      </c>
      <c r="B5" s="82" t="s">
        <v>419</v>
      </c>
      <c r="C5" s="82"/>
      <c r="D5" s="82" t="s">
        <v>420</v>
      </c>
    </row>
    <row r="7" spans="1:4" x14ac:dyDescent="0.2">
      <c r="A7" t="s">
        <v>507</v>
      </c>
      <c r="B7" t="s">
        <v>63</v>
      </c>
      <c r="C7" t="s">
        <v>403</v>
      </c>
      <c r="D7">
        <v>1</v>
      </c>
    </row>
    <row r="8" spans="1:4" x14ac:dyDescent="0.2">
      <c r="A8" t="s">
        <v>508</v>
      </c>
      <c r="B8" t="s">
        <v>63</v>
      </c>
      <c r="C8" t="s">
        <v>403</v>
      </c>
      <c r="D8">
        <v>1</v>
      </c>
    </row>
    <row r="9" spans="1:4" x14ac:dyDescent="0.2">
      <c r="A9" t="s">
        <v>509</v>
      </c>
      <c r="B9" t="s">
        <v>63</v>
      </c>
      <c r="C9" t="s">
        <v>403</v>
      </c>
      <c r="D9">
        <v>1</v>
      </c>
    </row>
    <row r="10" spans="1:4" x14ac:dyDescent="0.2">
      <c r="A10" t="s">
        <v>510</v>
      </c>
      <c r="B10" t="s">
        <v>63</v>
      </c>
      <c r="C10" t="s">
        <v>403</v>
      </c>
      <c r="D10">
        <v>1</v>
      </c>
    </row>
    <row r="11" spans="1:4" x14ac:dyDescent="0.2">
      <c r="A11" t="s">
        <v>511</v>
      </c>
      <c r="B11" t="s">
        <v>63</v>
      </c>
      <c r="C11" t="s">
        <v>403</v>
      </c>
      <c r="D11">
        <v>1</v>
      </c>
    </row>
    <row r="12" spans="1:4" x14ac:dyDescent="0.2">
      <c r="A12" t="s">
        <v>512</v>
      </c>
      <c r="B12" t="s">
        <v>63</v>
      </c>
      <c r="C12" t="s">
        <v>403</v>
      </c>
      <c r="D12">
        <v>1</v>
      </c>
    </row>
    <row r="13" spans="1:4" x14ac:dyDescent="0.2">
      <c r="A13" s="91" t="s">
        <v>513</v>
      </c>
      <c r="B13" t="s">
        <v>63</v>
      </c>
      <c r="C13" t="s">
        <v>463</v>
      </c>
      <c r="D13">
        <v>1</v>
      </c>
    </row>
    <row r="14" spans="1:4" x14ac:dyDescent="0.2">
      <c r="A14" t="s">
        <v>514</v>
      </c>
      <c r="B14" t="s">
        <v>63</v>
      </c>
      <c r="C14" t="s">
        <v>463</v>
      </c>
      <c r="D14">
        <v>1</v>
      </c>
    </row>
    <row r="15" spans="1:4" x14ac:dyDescent="0.2">
      <c r="A15" t="s">
        <v>515</v>
      </c>
      <c r="B15" t="s">
        <v>63</v>
      </c>
      <c r="C15" t="s">
        <v>403</v>
      </c>
      <c r="D15">
        <v>1</v>
      </c>
    </row>
    <row r="16" spans="1:4" x14ac:dyDescent="0.2">
      <c r="A16" t="s">
        <v>516</v>
      </c>
      <c r="B16" t="s">
        <v>63</v>
      </c>
      <c r="C16" t="s">
        <v>463</v>
      </c>
      <c r="D16">
        <v>1</v>
      </c>
    </row>
    <row r="17" spans="1:4" x14ac:dyDescent="0.2">
      <c r="A17" t="s">
        <v>517</v>
      </c>
      <c r="B17" t="s">
        <v>63</v>
      </c>
      <c r="C17" t="s">
        <v>438</v>
      </c>
      <c r="D17">
        <v>1</v>
      </c>
    </row>
    <row r="18" spans="1:4" x14ac:dyDescent="0.2">
      <c r="A18" t="s">
        <v>518</v>
      </c>
      <c r="B18" t="s">
        <v>63</v>
      </c>
      <c r="C18" t="s">
        <v>519</v>
      </c>
      <c r="D18">
        <v>1</v>
      </c>
    </row>
    <row r="19" spans="1:4" x14ac:dyDescent="0.2">
      <c r="A19" t="s">
        <v>520</v>
      </c>
      <c r="B19" t="s">
        <v>63</v>
      </c>
      <c r="C19" t="s">
        <v>403</v>
      </c>
      <c r="D19">
        <v>1</v>
      </c>
    </row>
    <row r="20" spans="1:4" x14ac:dyDescent="0.2">
      <c r="A20" t="s">
        <v>521</v>
      </c>
      <c r="B20" t="s">
        <v>63</v>
      </c>
      <c r="C20" t="s">
        <v>403</v>
      </c>
      <c r="D20">
        <v>1</v>
      </c>
    </row>
    <row r="21" spans="1:4" x14ac:dyDescent="0.2">
      <c r="A21" t="s">
        <v>522</v>
      </c>
      <c r="B21" t="s">
        <v>63</v>
      </c>
      <c r="C21" t="s">
        <v>403</v>
      </c>
      <c r="D21">
        <v>1</v>
      </c>
    </row>
    <row r="22" spans="1:4" x14ac:dyDescent="0.2">
      <c r="A22" t="s">
        <v>523</v>
      </c>
      <c r="B22" t="s">
        <v>63</v>
      </c>
      <c r="C22" t="s">
        <v>403</v>
      </c>
      <c r="D22">
        <v>1</v>
      </c>
    </row>
    <row r="23" spans="1:4" x14ac:dyDescent="0.2">
      <c r="A23" t="s">
        <v>524</v>
      </c>
      <c r="B23" t="s">
        <v>63</v>
      </c>
      <c r="C23" t="s">
        <v>403</v>
      </c>
      <c r="D23">
        <v>1</v>
      </c>
    </row>
    <row r="24" spans="1:4" x14ac:dyDescent="0.2">
      <c r="A24" t="s">
        <v>525</v>
      </c>
      <c r="B24" t="s">
        <v>63</v>
      </c>
      <c r="C24" t="s">
        <v>403</v>
      </c>
      <c r="D24">
        <v>1</v>
      </c>
    </row>
    <row r="25" spans="1:4" x14ac:dyDescent="0.2">
      <c r="A25" t="s">
        <v>526</v>
      </c>
      <c r="B25" t="s">
        <v>63</v>
      </c>
      <c r="C25" t="s">
        <v>519</v>
      </c>
      <c r="D25">
        <v>1</v>
      </c>
    </row>
    <row r="26" spans="1:4" x14ac:dyDescent="0.2">
      <c r="A26" t="s">
        <v>527</v>
      </c>
      <c r="B26" t="s">
        <v>63</v>
      </c>
      <c r="C26" t="s">
        <v>403</v>
      </c>
      <c r="D26">
        <v>1</v>
      </c>
    </row>
    <row r="27" spans="1:4" x14ac:dyDescent="0.2">
      <c r="A27" t="s">
        <v>528</v>
      </c>
      <c r="B27" t="s">
        <v>63</v>
      </c>
      <c r="C27" t="s">
        <v>403</v>
      </c>
      <c r="D27">
        <v>1</v>
      </c>
    </row>
    <row r="28" spans="1:4" x14ac:dyDescent="0.2">
      <c r="A28" t="s">
        <v>529</v>
      </c>
      <c r="B28" t="s">
        <v>63</v>
      </c>
      <c r="C28" t="s">
        <v>403</v>
      </c>
      <c r="D28">
        <v>1</v>
      </c>
    </row>
    <row r="29" spans="1:4" x14ac:dyDescent="0.2">
      <c r="A29" t="s">
        <v>530</v>
      </c>
      <c r="B29" t="s">
        <v>63</v>
      </c>
      <c r="C29" t="s">
        <v>403</v>
      </c>
      <c r="D29">
        <v>1</v>
      </c>
    </row>
    <row r="30" spans="1:4" ht="13.5" thickBot="1" x14ac:dyDescent="0.25">
      <c r="D30" s="90">
        <f>SUM(D7:D29)</f>
        <v>23</v>
      </c>
    </row>
    <row r="31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opLeftCell="V13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140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10.7109375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64</v>
      </c>
    </row>
    <row r="2" spans="1:43" hidden="1" x14ac:dyDescent="0.2">
      <c r="A2" s="38" t="s">
        <v>2</v>
      </c>
      <c r="B2" s="38" t="s">
        <v>65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537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Labor &amp; Employment Law - Michelle Cash (105660)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17333.34</v>
      </c>
      <c r="D11" s="57">
        <v>12647</v>
      </c>
      <c r="F11" s="57">
        <v>-4686.34</v>
      </c>
      <c r="G11" s="57">
        <v>1</v>
      </c>
      <c r="H11" s="58">
        <v>34558.36</v>
      </c>
      <c r="J11" s="57">
        <v>25294</v>
      </c>
      <c r="L11" s="57">
        <v>-9264.3599999999933</v>
      </c>
      <c r="N11" s="56" t="s">
        <v>30</v>
      </c>
      <c r="O11" s="57">
        <v>17225.02</v>
      </c>
      <c r="Q11" s="57">
        <v>17333.34</v>
      </c>
      <c r="S11" s="57">
        <v>12647</v>
      </c>
      <c r="U11" s="57">
        <v>12647</v>
      </c>
      <c r="W11" s="57">
        <v>12647</v>
      </c>
      <c r="Y11" s="57">
        <v>12647</v>
      </c>
      <c r="AA11" s="57">
        <v>12647</v>
      </c>
      <c r="AC11" s="57">
        <v>12647</v>
      </c>
      <c r="AE11" s="57">
        <v>12647</v>
      </c>
      <c r="AG11" s="57">
        <v>12647</v>
      </c>
      <c r="AI11" s="57">
        <v>12647</v>
      </c>
      <c r="AK11" s="57">
        <v>12647</v>
      </c>
      <c r="AM11" s="59">
        <v>161028.35999999999</v>
      </c>
      <c r="AO11" s="60">
        <v>151764</v>
      </c>
      <c r="AQ11" s="60">
        <v>-9264.359999999986</v>
      </c>
    </row>
    <row r="12" spans="1:43" s="57" customFormat="1" ht="12" customHeight="1" x14ac:dyDescent="0.2">
      <c r="A12" s="56" t="s">
        <v>31</v>
      </c>
      <c r="B12" s="57">
        <v>2162.44</v>
      </c>
      <c r="D12" s="57">
        <v>1570</v>
      </c>
      <c r="F12" s="57">
        <v>-592.44000000000005</v>
      </c>
      <c r="G12" s="57">
        <v>1</v>
      </c>
      <c r="H12" s="58">
        <v>4290.66</v>
      </c>
      <c r="J12" s="57">
        <v>3140</v>
      </c>
      <c r="L12" s="57">
        <v>-1150.6600000000001</v>
      </c>
      <c r="N12" s="56" t="s">
        <v>31</v>
      </c>
      <c r="O12" s="57">
        <v>2128.2199999999998</v>
      </c>
      <c r="Q12" s="57">
        <v>2162.44</v>
      </c>
      <c r="S12" s="57">
        <v>1570</v>
      </c>
      <c r="U12" s="57">
        <v>1570</v>
      </c>
      <c r="W12" s="57">
        <v>1570</v>
      </c>
      <c r="Y12" s="57">
        <v>1570</v>
      </c>
      <c r="AA12" s="57">
        <v>1570</v>
      </c>
      <c r="AC12" s="57">
        <v>1570</v>
      </c>
      <c r="AE12" s="57">
        <v>1570</v>
      </c>
      <c r="AG12" s="57">
        <v>1570</v>
      </c>
      <c r="AI12" s="57">
        <v>1570</v>
      </c>
      <c r="AK12" s="57">
        <v>1570</v>
      </c>
      <c r="AM12" s="59">
        <v>19990.66</v>
      </c>
      <c r="AO12" s="60">
        <v>18840</v>
      </c>
      <c r="AQ12" s="60">
        <v>-1150.6600000000001</v>
      </c>
    </row>
    <row r="13" spans="1:43" s="57" customFormat="1" ht="12" customHeight="1" x14ac:dyDescent="0.2">
      <c r="A13" s="56" t="s">
        <v>32</v>
      </c>
      <c r="B13" s="57">
        <v>6029.98</v>
      </c>
      <c r="D13" s="57">
        <v>697</v>
      </c>
      <c r="F13" s="57">
        <v>-5332.98</v>
      </c>
      <c r="G13" s="57">
        <v>2</v>
      </c>
      <c r="H13" s="58">
        <v>7516.06</v>
      </c>
      <c r="J13" s="57">
        <v>1394</v>
      </c>
      <c r="L13" s="57">
        <v>-6122.06</v>
      </c>
      <c r="N13" s="56" t="s">
        <v>32</v>
      </c>
      <c r="O13" s="57">
        <v>1486.08</v>
      </c>
      <c r="Q13" s="57">
        <v>6029.98</v>
      </c>
      <c r="S13" s="57">
        <v>697</v>
      </c>
      <c r="U13" s="57">
        <v>697</v>
      </c>
      <c r="W13" s="57">
        <v>697</v>
      </c>
      <c r="Y13" s="57">
        <v>697</v>
      </c>
      <c r="AA13" s="57">
        <v>697</v>
      </c>
      <c r="AC13" s="57">
        <v>697</v>
      </c>
      <c r="AE13" s="57">
        <v>697</v>
      </c>
      <c r="AG13" s="57">
        <v>697</v>
      </c>
      <c r="AI13" s="57">
        <v>697</v>
      </c>
      <c r="AK13" s="57">
        <v>697</v>
      </c>
      <c r="AM13" s="59">
        <v>14486.06</v>
      </c>
      <c r="AO13" s="60">
        <v>8364</v>
      </c>
      <c r="AQ13" s="60">
        <v>-6122.06</v>
      </c>
    </row>
    <row r="14" spans="1:43" s="57" customFormat="1" ht="12" customHeight="1" x14ac:dyDescent="0.2">
      <c r="A14" s="56" t="s">
        <v>33</v>
      </c>
      <c r="B14" s="57">
        <v>2619.36</v>
      </c>
      <c r="D14" s="57">
        <v>250</v>
      </c>
      <c r="F14" s="57">
        <v>-2369.36</v>
      </c>
      <c r="G14" s="57">
        <v>3</v>
      </c>
      <c r="H14" s="58">
        <v>3274.37</v>
      </c>
      <c r="J14" s="57">
        <v>500</v>
      </c>
      <c r="L14" s="57">
        <v>-2774.37</v>
      </c>
      <c r="N14" s="56" t="s">
        <v>33</v>
      </c>
      <c r="O14" s="57">
        <v>655.01</v>
      </c>
      <c r="Q14" s="57">
        <v>2619.36</v>
      </c>
      <c r="S14" s="57">
        <v>250</v>
      </c>
      <c r="U14" s="57">
        <v>250</v>
      </c>
      <c r="W14" s="57">
        <v>250</v>
      </c>
      <c r="Y14" s="57">
        <v>250</v>
      </c>
      <c r="AA14" s="57">
        <v>250</v>
      </c>
      <c r="AC14" s="57">
        <v>250</v>
      </c>
      <c r="AE14" s="57">
        <v>250</v>
      </c>
      <c r="AG14" s="57">
        <v>250</v>
      </c>
      <c r="AI14" s="57">
        <v>250</v>
      </c>
      <c r="AK14" s="57">
        <v>250</v>
      </c>
      <c r="AM14" s="59">
        <v>5774.37</v>
      </c>
      <c r="AO14" s="60">
        <v>3000</v>
      </c>
      <c r="AQ14" s="60">
        <v>-2774.37</v>
      </c>
    </row>
    <row r="15" spans="1:43" s="57" customFormat="1" ht="12" customHeight="1" x14ac:dyDescent="0.2">
      <c r="A15" s="56" t="s">
        <v>34</v>
      </c>
      <c r="B15" s="57">
        <v>-172.75</v>
      </c>
      <c r="D15" s="57">
        <v>0</v>
      </c>
      <c r="F15" s="57">
        <v>172.75</v>
      </c>
      <c r="H15" s="58">
        <v>307.55</v>
      </c>
      <c r="J15" s="57">
        <v>0</v>
      </c>
      <c r="L15" s="57">
        <v>-307.55</v>
      </c>
      <c r="N15" s="56" t="s">
        <v>34</v>
      </c>
      <c r="O15" s="57">
        <v>480.3</v>
      </c>
      <c r="Q15" s="57">
        <v>-172.75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307.55</v>
      </c>
      <c r="AO15" s="60">
        <v>0</v>
      </c>
      <c r="AQ15" s="60">
        <v>-307.55</v>
      </c>
    </row>
    <row r="16" spans="1:43" s="57" customFormat="1" ht="12" customHeight="1" x14ac:dyDescent="0.2">
      <c r="A16" s="56" t="s">
        <v>35</v>
      </c>
      <c r="B16" s="57">
        <v>102.2</v>
      </c>
      <c r="D16" s="57">
        <v>233</v>
      </c>
      <c r="F16" s="57">
        <v>130.80000000000001</v>
      </c>
      <c r="H16" s="58">
        <v>392.25</v>
      </c>
      <c r="J16" s="57">
        <v>466</v>
      </c>
      <c r="L16" s="57">
        <v>73.749999999999943</v>
      </c>
      <c r="N16" s="56" t="s">
        <v>35</v>
      </c>
      <c r="O16" s="57">
        <v>290.05</v>
      </c>
      <c r="Q16" s="57">
        <v>102.2</v>
      </c>
      <c r="S16" s="57">
        <v>233</v>
      </c>
      <c r="U16" s="57">
        <v>233</v>
      </c>
      <c r="W16" s="57">
        <v>233</v>
      </c>
      <c r="Y16" s="57">
        <v>233</v>
      </c>
      <c r="AA16" s="57">
        <v>233</v>
      </c>
      <c r="AC16" s="57">
        <v>233</v>
      </c>
      <c r="AE16" s="57">
        <v>233</v>
      </c>
      <c r="AG16" s="57">
        <v>233</v>
      </c>
      <c r="AI16" s="57">
        <v>233</v>
      </c>
      <c r="AK16" s="57">
        <v>233</v>
      </c>
      <c r="AM16" s="59">
        <v>2722.25</v>
      </c>
      <c r="AO16" s="60">
        <v>2796</v>
      </c>
      <c r="AQ16" s="60">
        <v>73.75</v>
      </c>
    </row>
    <row r="17" spans="1:43" s="57" customFormat="1" ht="12" customHeight="1" x14ac:dyDescent="0.2">
      <c r="A17" s="56" t="s">
        <v>36</v>
      </c>
      <c r="B17" s="57">
        <v>18343.419999999998</v>
      </c>
      <c r="D17" s="57">
        <v>0</v>
      </c>
      <c r="F17" s="57">
        <v>-18343.419999999998</v>
      </c>
      <c r="H17" s="58">
        <v>5780.41</v>
      </c>
      <c r="J17" s="57">
        <v>0</v>
      </c>
      <c r="L17" s="57">
        <v>-5780.41</v>
      </c>
      <c r="N17" s="56" t="s">
        <v>36</v>
      </c>
      <c r="O17" s="57">
        <v>-12563.01</v>
      </c>
      <c r="Q17" s="57">
        <v>18343.419999999998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5780.41</v>
      </c>
      <c r="AO17" s="60">
        <v>0</v>
      </c>
      <c r="AQ17" s="60">
        <v>-5780.41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3.44</v>
      </c>
      <c r="D19" s="57">
        <v>6</v>
      </c>
      <c r="F19" s="57">
        <v>2.56</v>
      </c>
      <c r="H19" s="58">
        <v>18</v>
      </c>
      <c r="J19" s="57">
        <v>12</v>
      </c>
      <c r="L19" s="57">
        <v>-6</v>
      </c>
      <c r="N19" s="56" t="s">
        <v>38</v>
      </c>
      <c r="O19" s="57">
        <v>14.56</v>
      </c>
      <c r="Q19" s="57">
        <v>3.44</v>
      </c>
      <c r="S19" s="57">
        <v>6</v>
      </c>
      <c r="U19" s="57">
        <v>6</v>
      </c>
      <c r="W19" s="57">
        <v>6</v>
      </c>
      <c r="Y19" s="57">
        <v>6</v>
      </c>
      <c r="AA19" s="57">
        <v>6</v>
      </c>
      <c r="AC19" s="57">
        <v>6</v>
      </c>
      <c r="AE19" s="57">
        <v>6</v>
      </c>
      <c r="AG19" s="57">
        <v>6</v>
      </c>
      <c r="AI19" s="57">
        <v>6</v>
      </c>
      <c r="AK19" s="57">
        <v>6</v>
      </c>
      <c r="AM19" s="59">
        <v>78</v>
      </c>
      <c r="AO19" s="60">
        <v>72</v>
      </c>
      <c r="AQ19" s="60">
        <v>-6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0</v>
      </c>
      <c r="F22" s="57">
        <v>0</v>
      </c>
      <c r="H22" s="58">
        <v>1452</v>
      </c>
      <c r="J22" s="57">
        <v>0</v>
      </c>
      <c r="L22" s="57">
        <v>-1452</v>
      </c>
      <c r="N22" s="56" t="s">
        <v>41</v>
      </c>
      <c r="O22" s="57">
        <v>1452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1452</v>
      </c>
      <c r="AO22" s="60">
        <v>0</v>
      </c>
      <c r="AQ22" s="60">
        <v>-1452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-29.53</v>
      </c>
      <c r="D24" s="57">
        <v>0</v>
      </c>
      <c r="F24" s="57">
        <v>29.53</v>
      </c>
      <c r="H24" s="58">
        <v>0</v>
      </c>
      <c r="J24" s="57">
        <v>0</v>
      </c>
      <c r="L24" s="57">
        <v>0</v>
      </c>
      <c r="N24" s="56" t="s">
        <v>43</v>
      </c>
      <c r="O24" s="57">
        <v>29.53</v>
      </c>
      <c r="Q24" s="57">
        <v>-29.53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701.31</v>
      </c>
      <c r="D26" s="57">
        <v>137</v>
      </c>
      <c r="F26" s="57">
        <v>-564.30999999999995</v>
      </c>
      <c r="H26" s="58">
        <v>701.31</v>
      </c>
      <c r="J26" s="57">
        <v>274</v>
      </c>
      <c r="L26" s="57">
        <v>-427.31</v>
      </c>
      <c r="N26" s="56" t="s">
        <v>45</v>
      </c>
      <c r="O26" s="57">
        <v>0</v>
      </c>
      <c r="Q26" s="57">
        <v>701.31</v>
      </c>
      <c r="S26" s="57">
        <v>137</v>
      </c>
      <c r="U26" s="57">
        <v>137</v>
      </c>
      <c r="W26" s="57">
        <v>137</v>
      </c>
      <c r="Y26" s="57">
        <v>137</v>
      </c>
      <c r="AA26" s="57">
        <v>137</v>
      </c>
      <c r="AC26" s="57">
        <v>137</v>
      </c>
      <c r="AE26" s="57">
        <v>137</v>
      </c>
      <c r="AG26" s="57">
        <v>137</v>
      </c>
      <c r="AI26" s="57">
        <v>137</v>
      </c>
      <c r="AK26" s="57">
        <v>137</v>
      </c>
      <c r="AM26" s="59">
        <v>2071.31</v>
      </c>
      <c r="AO26" s="60">
        <v>1644</v>
      </c>
      <c r="AQ26" s="60">
        <v>-427.31</v>
      </c>
    </row>
    <row r="27" spans="1:43" s="57" customFormat="1" ht="12" customHeight="1" x14ac:dyDescent="0.2">
      <c r="A27" s="56" t="s">
        <v>46</v>
      </c>
      <c r="B27" s="61">
        <v>3627.67</v>
      </c>
      <c r="D27" s="61">
        <v>1915</v>
      </c>
      <c r="F27" s="61">
        <v>-1712.67</v>
      </c>
      <c r="G27" s="57">
        <v>4</v>
      </c>
      <c r="H27" s="62">
        <v>4605.3900000000003</v>
      </c>
      <c r="J27" s="61">
        <v>3830</v>
      </c>
      <c r="L27" s="61">
        <v>-775.39</v>
      </c>
      <c r="N27" s="56" t="s">
        <v>46</v>
      </c>
      <c r="O27" s="61">
        <v>977.72</v>
      </c>
      <c r="Q27" s="61">
        <v>3627.67</v>
      </c>
      <c r="S27" s="61">
        <v>1915</v>
      </c>
      <c r="U27" s="61">
        <v>1915</v>
      </c>
      <c r="W27" s="61">
        <v>1915</v>
      </c>
      <c r="Y27" s="61">
        <v>1915</v>
      </c>
      <c r="AA27" s="61">
        <v>1915</v>
      </c>
      <c r="AC27" s="61">
        <v>1915</v>
      </c>
      <c r="AE27" s="61">
        <v>1915</v>
      </c>
      <c r="AG27" s="61">
        <v>1915</v>
      </c>
      <c r="AI27" s="61">
        <v>1915</v>
      </c>
      <c r="AK27" s="61">
        <v>1915</v>
      </c>
      <c r="AM27" s="63">
        <v>23755.39</v>
      </c>
      <c r="AO27" s="64">
        <v>22980</v>
      </c>
      <c r="AQ27" s="64">
        <v>-775.38999999999942</v>
      </c>
    </row>
    <row r="28" spans="1:43" s="57" customFormat="1" ht="12" customHeight="1" x14ac:dyDescent="0.2">
      <c r="A28" s="65" t="s">
        <v>47</v>
      </c>
      <c r="B28" s="57">
        <v>50720.88</v>
      </c>
      <c r="D28" s="57">
        <v>17455</v>
      </c>
      <c r="F28" s="57">
        <v>-33265.879999999997</v>
      </c>
      <c r="H28" s="66">
        <v>62896.36</v>
      </c>
      <c r="J28" s="57">
        <v>34910</v>
      </c>
      <c r="L28" s="57">
        <v>-27986.36</v>
      </c>
      <c r="N28" s="65" t="s">
        <v>47</v>
      </c>
      <c r="O28" s="57">
        <v>12175.48</v>
      </c>
      <c r="P28" s="67"/>
      <c r="Q28" s="57">
        <v>50720.88</v>
      </c>
      <c r="R28" s="67"/>
      <c r="S28" s="57">
        <v>17455</v>
      </c>
      <c r="T28" s="67"/>
      <c r="U28" s="57">
        <v>17455</v>
      </c>
      <c r="V28" s="67"/>
      <c r="W28" s="57">
        <v>17455</v>
      </c>
      <c r="X28" s="67"/>
      <c r="Y28" s="57">
        <v>17455</v>
      </c>
      <c r="Z28" s="67"/>
      <c r="AA28" s="57">
        <v>17455</v>
      </c>
      <c r="AB28" s="67"/>
      <c r="AC28" s="57">
        <v>17455</v>
      </c>
      <c r="AD28" s="67"/>
      <c r="AE28" s="57">
        <v>17455</v>
      </c>
      <c r="AF28" s="67"/>
      <c r="AG28" s="57">
        <v>17455</v>
      </c>
      <c r="AH28" s="67"/>
      <c r="AI28" s="57">
        <v>17455</v>
      </c>
      <c r="AJ28" s="67"/>
      <c r="AK28" s="57">
        <v>17455</v>
      </c>
      <c r="AL28" s="67"/>
      <c r="AM28" s="59">
        <v>237446.36</v>
      </c>
      <c r="AO28" s="60">
        <v>209460</v>
      </c>
      <c r="AQ28" s="60">
        <v>-27986.36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-12332.02</v>
      </c>
      <c r="D30" s="68">
        <v>0</v>
      </c>
      <c r="F30" s="68">
        <v>12332.02</v>
      </c>
      <c r="H30" s="58">
        <v>-53.869999999998981</v>
      </c>
      <c r="J30" s="68">
        <v>0</v>
      </c>
      <c r="L30" s="68">
        <v>53.869999999998981</v>
      </c>
      <c r="N30" s="56" t="s">
        <v>48</v>
      </c>
      <c r="O30" s="68">
        <v>12278.15</v>
      </c>
      <c r="P30" s="68"/>
      <c r="Q30" s="68">
        <v>-12332.02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-53.869999999998981</v>
      </c>
      <c r="AO30" s="70">
        <v>0</v>
      </c>
      <c r="AQ30" s="60">
        <v>53.869999999998981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38388.86</v>
      </c>
      <c r="C33" s="67"/>
      <c r="D33" s="67">
        <v>17455</v>
      </c>
      <c r="E33" s="67"/>
      <c r="F33" s="67">
        <v>-20933.86</v>
      </c>
      <c r="G33" s="67"/>
      <c r="H33" s="67">
        <v>62842.49</v>
      </c>
      <c r="I33" s="67"/>
      <c r="J33" s="67">
        <v>34910</v>
      </c>
      <c r="K33" s="67"/>
      <c r="L33" s="67">
        <v>-27932.49</v>
      </c>
      <c r="N33" s="73" t="s">
        <v>50</v>
      </c>
      <c r="O33" s="67">
        <v>24453.63</v>
      </c>
      <c r="P33" s="67"/>
      <c r="Q33" s="67">
        <v>38388.86</v>
      </c>
      <c r="R33" s="67"/>
      <c r="S33" s="67">
        <v>17455</v>
      </c>
      <c r="T33" s="67"/>
      <c r="U33" s="67">
        <v>17455</v>
      </c>
      <c r="V33" s="67"/>
      <c r="W33" s="67">
        <v>17455</v>
      </c>
      <c r="X33" s="67"/>
      <c r="Y33" s="67">
        <v>17455</v>
      </c>
      <c r="Z33" s="67"/>
      <c r="AA33" s="67">
        <v>17455</v>
      </c>
      <c r="AB33" s="67"/>
      <c r="AC33" s="67">
        <v>17455</v>
      </c>
      <c r="AD33" s="67"/>
      <c r="AE33" s="67">
        <v>17455</v>
      </c>
      <c r="AF33" s="67"/>
      <c r="AG33" s="67">
        <v>17455</v>
      </c>
      <c r="AH33" s="67"/>
      <c r="AI33" s="67">
        <v>17455</v>
      </c>
      <c r="AJ33" s="67"/>
      <c r="AK33" s="67">
        <v>17455</v>
      </c>
      <c r="AL33" s="67"/>
      <c r="AM33" s="59">
        <v>237392.49</v>
      </c>
      <c r="AO33" s="60">
        <v>209460</v>
      </c>
      <c r="AQ33" s="60">
        <v>-27932.49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2</v>
      </c>
      <c r="D35" s="57">
        <v>1</v>
      </c>
      <c r="F35" s="57">
        <v>-1</v>
      </c>
      <c r="H35" s="57">
        <v>2</v>
      </c>
      <c r="J35" s="57">
        <v>1</v>
      </c>
      <c r="L35" s="57">
        <v>-1</v>
      </c>
      <c r="N35" s="74" t="s">
        <v>51</v>
      </c>
      <c r="O35" s="57">
        <v>2</v>
      </c>
      <c r="Q35" s="57">
        <v>2</v>
      </c>
      <c r="S35" s="57">
        <v>1</v>
      </c>
      <c r="U35" s="57">
        <v>1</v>
      </c>
      <c r="W35" s="57">
        <v>1</v>
      </c>
      <c r="Y35" s="57">
        <v>1</v>
      </c>
      <c r="AA35" s="57">
        <v>1</v>
      </c>
      <c r="AC35" s="57">
        <v>1</v>
      </c>
      <c r="AE35" s="57">
        <v>1</v>
      </c>
      <c r="AG35" s="57">
        <v>1</v>
      </c>
      <c r="AI35" s="57">
        <v>1</v>
      </c>
      <c r="AK35" s="57">
        <v>1</v>
      </c>
      <c r="AM35" s="59">
        <f>SUM(O35:AK35)/12</f>
        <v>1.1666666666666667</v>
      </c>
      <c r="AO35" s="60">
        <v>1</v>
      </c>
      <c r="AQ35" s="60">
        <v>-0.16666666666666674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538</v>
      </c>
    </row>
    <row r="41" spans="1:43" x14ac:dyDescent="0.2">
      <c r="A41" s="38" t="s">
        <v>504</v>
      </c>
    </row>
    <row r="42" spans="1:43" x14ac:dyDescent="0.2">
      <c r="A42" s="38" t="s">
        <v>539</v>
      </c>
    </row>
    <row r="43" spans="1:43" x14ac:dyDescent="0.2">
      <c r="A43" s="38" t="s">
        <v>506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2" priority="1" stopIfTrue="1" operator="lessThan">
      <formula>0</formula>
    </cfRule>
  </conditionalFormatting>
  <pageMargins left="0.99" right="0.75" top="1.18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opLeftCell="F33" workbookViewId="0">
      <selection activeCell="N3" sqref="N3:AQ36"/>
    </sheetView>
  </sheetViews>
  <sheetFormatPr defaultRowHeight="12.75" x14ac:dyDescent="0.2"/>
  <cols>
    <col min="1" max="1" width="5.85546875" customWidth="1"/>
    <col min="2" max="2" width="9.7109375" customWidth="1"/>
    <col min="3" max="3" width="7.5703125" customWidth="1"/>
    <col min="4" max="4" width="10.7109375" customWidth="1"/>
    <col min="5" max="5" width="4.7109375" customWidth="1"/>
    <col min="7" max="7" width="15" customWidth="1"/>
    <col min="8" max="8" width="12.28515625" customWidth="1"/>
    <col min="9" max="9" width="45.140625" customWidth="1"/>
    <col min="10" max="10" width="12.5703125" customWidth="1"/>
    <col min="11" max="11" width="33.140625" customWidth="1"/>
    <col min="12" max="12" width="13.8554687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105660</v>
      </c>
      <c r="E2" t="s">
        <v>64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379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2416.67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6250</v>
      </c>
    </row>
    <row r="10" spans="1:12" x14ac:dyDescent="0.2">
      <c r="B10" s="76">
        <v>36950</v>
      </c>
      <c r="C10">
        <v>413</v>
      </c>
      <c r="D10">
        <v>52000500</v>
      </c>
      <c r="F10" t="s">
        <v>30</v>
      </c>
      <c r="H10">
        <v>100009100</v>
      </c>
      <c r="J10">
        <v>30016000</v>
      </c>
      <c r="K10" t="s">
        <v>82</v>
      </c>
      <c r="L10" s="77">
        <v>2416.67</v>
      </c>
    </row>
    <row r="11" spans="1:12" x14ac:dyDescent="0.2">
      <c r="B11" s="76">
        <v>36950</v>
      </c>
      <c r="C11">
        <v>413</v>
      </c>
      <c r="D11">
        <v>52000500</v>
      </c>
      <c r="F11" t="s">
        <v>30</v>
      </c>
      <c r="H11">
        <v>100009100</v>
      </c>
      <c r="J11">
        <v>25142000</v>
      </c>
      <c r="K11" t="s">
        <v>86</v>
      </c>
      <c r="L11" s="77">
        <v>-2272.7199999999998</v>
      </c>
    </row>
    <row r="12" spans="1:12" x14ac:dyDescent="0.2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30016000</v>
      </c>
      <c r="K12" t="s">
        <v>82</v>
      </c>
      <c r="L12" s="77">
        <v>2272.7199999999998</v>
      </c>
    </row>
    <row r="13" spans="1:12" ht="13.5" thickBot="1" x14ac:dyDescent="0.25">
      <c r="B13" s="76">
        <v>36950</v>
      </c>
      <c r="C13">
        <v>413</v>
      </c>
      <c r="D13">
        <v>52000500</v>
      </c>
      <c r="F13" t="s">
        <v>30</v>
      </c>
      <c r="H13">
        <v>100009100</v>
      </c>
      <c r="J13">
        <v>30016000</v>
      </c>
      <c r="K13" t="s">
        <v>82</v>
      </c>
      <c r="L13" s="77">
        <v>6250</v>
      </c>
    </row>
    <row r="14" spans="1:12" ht="13.5" thickBot="1" x14ac:dyDescent="0.25">
      <c r="B14" t="s">
        <v>88</v>
      </c>
      <c r="D14">
        <v>52000500</v>
      </c>
      <c r="L14" s="78">
        <v>17333.34</v>
      </c>
    </row>
    <row r="15" spans="1:12" x14ac:dyDescent="0.2">
      <c r="B15" s="76">
        <v>36937</v>
      </c>
      <c r="C15">
        <v>413</v>
      </c>
      <c r="D15">
        <v>52001000</v>
      </c>
      <c r="F15" t="s">
        <v>89</v>
      </c>
      <c r="H15">
        <v>100007243</v>
      </c>
      <c r="J15">
        <v>30016000</v>
      </c>
      <c r="K15" t="s">
        <v>82</v>
      </c>
      <c r="L15" s="77">
        <v>182.67</v>
      </c>
    </row>
    <row r="16" spans="1:12" x14ac:dyDescent="0.2">
      <c r="B16" s="76">
        <v>36937</v>
      </c>
      <c r="C16">
        <v>413</v>
      </c>
      <c r="D16">
        <v>52001000</v>
      </c>
      <c r="F16" t="s">
        <v>89</v>
      </c>
      <c r="H16">
        <v>100007243</v>
      </c>
      <c r="J16">
        <v>30016000</v>
      </c>
      <c r="K16" t="s">
        <v>82</v>
      </c>
      <c r="L16" s="77">
        <v>170</v>
      </c>
    </row>
    <row r="17" spans="2:12" x14ac:dyDescent="0.2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576.88</v>
      </c>
    </row>
    <row r="18" spans="2:12" x14ac:dyDescent="0.2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492.87</v>
      </c>
    </row>
    <row r="19" spans="2:12" x14ac:dyDescent="0.2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223.06</v>
      </c>
    </row>
    <row r="20" spans="2:12" x14ac:dyDescent="0.2">
      <c r="B20" s="76">
        <v>36950</v>
      </c>
      <c r="C20">
        <v>413</v>
      </c>
      <c r="D20">
        <v>52001000</v>
      </c>
      <c r="F20" t="s">
        <v>89</v>
      </c>
      <c r="H20">
        <v>100009100</v>
      </c>
      <c r="J20">
        <v>30016000</v>
      </c>
      <c r="K20" t="s">
        <v>82</v>
      </c>
      <c r="L20" s="77">
        <v>164.29</v>
      </c>
    </row>
    <row r="21" spans="2:12" x14ac:dyDescent="0.2">
      <c r="B21" s="76">
        <v>36950</v>
      </c>
      <c r="C21">
        <v>413</v>
      </c>
      <c r="D21">
        <v>52001000</v>
      </c>
      <c r="F21" t="s">
        <v>89</v>
      </c>
      <c r="H21">
        <v>100009100</v>
      </c>
      <c r="J21">
        <v>30016000</v>
      </c>
      <c r="K21" t="s">
        <v>82</v>
      </c>
      <c r="L21" s="77">
        <v>170</v>
      </c>
    </row>
    <row r="22" spans="2:12" ht="13.5" thickBot="1" x14ac:dyDescent="0.25">
      <c r="B22" s="76">
        <v>36950</v>
      </c>
      <c r="C22">
        <v>413</v>
      </c>
      <c r="D22">
        <v>52001000</v>
      </c>
      <c r="F22" t="s">
        <v>89</v>
      </c>
      <c r="H22">
        <v>100009100</v>
      </c>
      <c r="J22">
        <v>30016000</v>
      </c>
      <c r="K22" t="s">
        <v>82</v>
      </c>
      <c r="L22" s="77">
        <v>182.67</v>
      </c>
    </row>
    <row r="23" spans="2:12" ht="13.5" thickBot="1" x14ac:dyDescent="0.25">
      <c r="B23" t="s">
        <v>88</v>
      </c>
      <c r="D23">
        <v>52001000</v>
      </c>
      <c r="L23" s="78">
        <v>2162.44</v>
      </c>
    </row>
    <row r="24" spans="2:12" ht="13.5" thickBot="1" x14ac:dyDescent="0.25">
      <c r="B24" s="76">
        <v>36923</v>
      </c>
      <c r="C24">
        <v>413</v>
      </c>
      <c r="D24">
        <v>52003000</v>
      </c>
      <c r="F24" t="s">
        <v>93</v>
      </c>
      <c r="H24">
        <v>100005436</v>
      </c>
      <c r="I24" t="s">
        <v>94</v>
      </c>
      <c r="J24">
        <v>6000009643</v>
      </c>
      <c r="K24" t="s">
        <v>380</v>
      </c>
      <c r="L24" s="77">
        <v>96.5</v>
      </c>
    </row>
    <row r="25" spans="2:12" ht="13.5" thickBot="1" x14ac:dyDescent="0.25">
      <c r="B25" t="s">
        <v>88</v>
      </c>
      <c r="D25">
        <v>52003000</v>
      </c>
      <c r="L25" s="78">
        <v>96.5</v>
      </c>
    </row>
    <row r="26" spans="2:12" ht="13.5" thickBot="1" x14ac:dyDescent="0.25">
      <c r="B26" s="76">
        <v>36923</v>
      </c>
      <c r="C26">
        <v>413</v>
      </c>
      <c r="D26">
        <v>52004500</v>
      </c>
      <c r="F26" t="s">
        <v>98</v>
      </c>
      <c r="H26">
        <v>100005436</v>
      </c>
      <c r="I26" t="s">
        <v>381</v>
      </c>
      <c r="J26">
        <v>6000009643</v>
      </c>
      <c r="K26" t="s">
        <v>380</v>
      </c>
      <c r="L26" s="77">
        <v>2522.86</v>
      </c>
    </row>
    <row r="27" spans="2:12" ht="13.5" thickBot="1" x14ac:dyDescent="0.25">
      <c r="B27" t="s">
        <v>88</v>
      </c>
      <c r="D27">
        <v>52004500</v>
      </c>
      <c r="L27" s="78">
        <v>2522.86</v>
      </c>
    </row>
    <row r="28" spans="2:12" x14ac:dyDescent="0.2">
      <c r="B28" s="76">
        <v>36950</v>
      </c>
      <c r="C28">
        <v>413</v>
      </c>
      <c r="D28">
        <v>52502000</v>
      </c>
      <c r="F28" t="s">
        <v>45</v>
      </c>
      <c r="H28">
        <v>100015857</v>
      </c>
      <c r="I28" t="s">
        <v>105</v>
      </c>
      <c r="J28">
        <v>20023000</v>
      </c>
      <c r="K28" t="s">
        <v>83</v>
      </c>
      <c r="L28" s="77">
        <v>55</v>
      </c>
    </row>
    <row r="29" spans="2:12" x14ac:dyDescent="0.2">
      <c r="B29" s="76">
        <v>36950</v>
      </c>
      <c r="C29">
        <v>413</v>
      </c>
      <c r="D29">
        <v>52502000</v>
      </c>
      <c r="F29" t="s">
        <v>45</v>
      </c>
      <c r="H29">
        <v>100015856</v>
      </c>
      <c r="I29" t="s">
        <v>102</v>
      </c>
      <c r="J29">
        <v>20023000</v>
      </c>
      <c r="K29" t="s">
        <v>83</v>
      </c>
      <c r="L29" s="77">
        <v>331.85</v>
      </c>
    </row>
    <row r="30" spans="2:12" x14ac:dyDescent="0.2">
      <c r="B30" s="76">
        <v>36950</v>
      </c>
      <c r="C30">
        <v>413</v>
      </c>
      <c r="D30">
        <v>52502000</v>
      </c>
      <c r="F30" t="s">
        <v>45</v>
      </c>
      <c r="H30">
        <v>100015855</v>
      </c>
      <c r="I30" t="s">
        <v>104</v>
      </c>
      <c r="J30">
        <v>20023000</v>
      </c>
      <c r="K30" t="s">
        <v>83</v>
      </c>
      <c r="L30" s="77">
        <v>41.69</v>
      </c>
    </row>
    <row r="31" spans="2:12" x14ac:dyDescent="0.2">
      <c r="B31" s="76">
        <v>36923</v>
      </c>
      <c r="C31">
        <v>413</v>
      </c>
      <c r="D31">
        <v>52502000</v>
      </c>
      <c r="F31" t="s">
        <v>45</v>
      </c>
      <c r="H31">
        <v>100014323</v>
      </c>
      <c r="I31" t="s">
        <v>105</v>
      </c>
      <c r="J31">
        <v>20023000</v>
      </c>
      <c r="K31" t="s">
        <v>83</v>
      </c>
      <c r="L31" s="77">
        <v>55</v>
      </c>
    </row>
    <row r="32" spans="2:12" x14ac:dyDescent="0.2">
      <c r="B32" s="76">
        <v>36923</v>
      </c>
      <c r="C32">
        <v>413</v>
      </c>
      <c r="D32">
        <v>52502000</v>
      </c>
      <c r="F32" t="s">
        <v>45</v>
      </c>
      <c r="H32">
        <v>100013676</v>
      </c>
      <c r="I32" t="s">
        <v>102</v>
      </c>
      <c r="J32">
        <v>20023000</v>
      </c>
      <c r="K32" t="s">
        <v>83</v>
      </c>
      <c r="L32" s="77">
        <v>3.69</v>
      </c>
    </row>
    <row r="33" spans="2:12" x14ac:dyDescent="0.2">
      <c r="B33" s="76">
        <v>36923</v>
      </c>
      <c r="C33">
        <v>413</v>
      </c>
      <c r="D33">
        <v>52502000</v>
      </c>
      <c r="F33" t="s">
        <v>45</v>
      </c>
      <c r="H33">
        <v>100013583</v>
      </c>
      <c r="I33" t="s">
        <v>104</v>
      </c>
      <c r="J33">
        <v>20023000</v>
      </c>
      <c r="K33" t="s">
        <v>83</v>
      </c>
      <c r="L33" s="77">
        <v>29.53</v>
      </c>
    </row>
    <row r="34" spans="2:12" ht="13.5" thickBot="1" x14ac:dyDescent="0.25">
      <c r="B34" s="76">
        <v>36923</v>
      </c>
      <c r="C34">
        <v>413</v>
      </c>
      <c r="D34">
        <v>52502000</v>
      </c>
      <c r="F34" t="s">
        <v>45</v>
      </c>
      <c r="H34">
        <v>100013098</v>
      </c>
      <c r="I34" t="s">
        <v>102</v>
      </c>
      <c r="J34">
        <v>20023000</v>
      </c>
      <c r="K34" t="s">
        <v>83</v>
      </c>
      <c r="L34" s="77">
        <v>184.55</v>
      </c>
    </row>
    <row r="35" spans="2:12" ht="13.5" thickBot="1" x14ac:dyDescent="0.25">
      <c r="B35" t="s">
        <v>88</v>
      </c>
      <c r="D35">
        <v>52502000</v>
      </c>
      <c r="L35" s="80">
        <v>701.31</v>
      </c>
    </row>
    <row r="36" spans="2:12" ht="13.5" thickBot="1" x14ac:dyDescent="0.25">
      <c r="B36" s="76">
        <v>36923</v>
      </c>
      <c r="C36">
        <v>413</v>
      </c>
      <c r="D36">
        <v>52502500</v>
      </c>
      <c r="F36" t="s">
        <v>46</v>
      </c>
      <c r="H36">
        <v>100005290</v>
      </c>
      <c r="I36" t="s">
        <v>106</v>
      </c>
      <c r="J36">
        <v>20023000</v>
      </c>
      <c r="K36" t="s">
        <v>83</v>
      </c>
      <c r="L36" s="77">
        <v>3627.67</v>
      </c>
    </row>
    <row r="37" spans="2:12" ht="13.5" thickBot="1" x14ac:dyDescent="0.25">
      <c r="B37" t="s">
        <v>88</v>
      </c>
      <c r="D37">
        <v>52502500</v>
      </c>
      <c r="L37" s="78">
        <v>3627.67</v>
      </c>
    </row>
    <row r="38" spans="2:12" x14ac:dyDescent="0.2">
      <c r="B38" s="76">
        <v>36923</v>
      </c>
      <c r="C38">
        <v>413</v>
      </c>
      <c r="D38">
        <v>52503500</v>
      </c>
      <c r="F38" t="s">
        <v>107</v>
      </c>
      <c r="H38">
        <v>100010345</v>
      </c>
      <c r="I38" t="s">
        <v>102</v>
      </c>
      <c r="J38">
        <v>20023000</v>
      </c>
      <c r="K38" t="s">
        <v>83</v>
      </c>
      <c r="L38" s="77">
        <v>-184.55</v>
      </c>
    </row>
    <row r="39" spans="2:12" x14ac:dyDescent="0.2">
      <c r="B39" s="76">
        <v>36923</v>
      </c>
      <c r="C39">
        <v>413</v>
      </c>
      <c r="D39">
        <v>52503500</v>
      </c>
      <c r="F39" t="s">
        <v>107</v>
      </c>
      <c r="H39">
        <v>100010448</v>
      </c>
      <c r="I39" t="s">
        <v>102</v>
      </c>
      <c r="J39">
        <v>20023000</v>
      </c>
      <c r="K39" t="s">
        <v>83</v>
      </c>
      <c r="L39" s="77">
        <v>-3.69</v>
      </c>
    </row>
    <row r="40" spans="2:12" ht="13.5" thickBot="1" x14ac:dyDescent="0.25">
      <c r="B40" s="76">
        <v>36935</v>
      </c>
      <c r="C40">
        <v>413</v>
      </c>
      <c r="D40">
        <v>52503500</v>
      </c>
      <c r="F40" t="s">
        <v>107</v>
      </c>
      <c r="H40">
        <v>100008177</v>
      </c>
      <c r="I40" t="s">
        <v>355</v>
      </c>
      <c r="J40">
        <v>6000009643</v>
      </c>
      <c r="K40" t="s">
        <v>380</v>
      </c>
      <c r="L40" s="77">
        <v>70.489999999999995</v>
      </c>
    </row>
    <row r="41" spans="2:12" ht="13.5" thickBot="1" x14ac:dyDescent="0.25">
      <c r="B41" t="s">
        <v>88</v>
      </c>
      <c r="D41">
        <v>52503500</v>
      </c>
      <c r="L41" s="78">
        <v>-117.75</v>
      </c>
    </row>
    <row r="42" spans="2:12" x14ac:dyDescent="0.2">
      <c r="B42" s="76">
        <v>36925</v>
      </c>
      <c r="C42">
        <v>413</v>
      </c>
      <c r="D42">
        <v>52507000</v>
      </c>
      <c r="F42" t="s">
        <v>163</v>
      </c>
      <c r="H42">
        <v>100005661</v>
      </c>
      <c r="J42">
        <v>5000001341</v>
      </c>
      <c r="K42" t="s">
        <v>382</v>
      </c>
      <c r="L42" s="77">
        <v>59.48</v>
      </c>
    </row>
    <row r="43" spans="2:12" x14ac:dyDescent="0.2">
      <c r="B43" s="76">
        <v>36930</v>
      </c>
      <c r="C43">
        <v>413</v>
      </c>
      <c r="D43">
        <v>52507000</v>
      </c>
      <c r="F43" t="s">
        <v>163</v>
      </c>
      <c r="H43">
        <v>100007085</v>
      </c>
      <c r="J43">
        <v>5000064874</v>
      </c>
      <c r="K43" t="s">
        <v>383</v>
      </c>
      <c r="L43" s="77">
        <v>3005.7</v>
      </c>
    </row>
    <row r="44" spans="2:12" ht="13.5" thickBot="1" x14ac:dyDescent="0.25">
      <c r="B44" s="76">
        <v>36929</v>
      </c>
      <c r="C44">
        <v>413</v>
      </c>
      <c r="D44">
        <v>52507000</v>
      </c>
      <c r="F44" t="s">
        <v>163</v>
      </c>
      <c r="H44">
        <v>100006625</v>
      </c>
      <c r="J44">
        <v>5000064874</v>
      </c>
      <c r="K44" t="s">
        <v>383</v>
      </c>
      <c r="L44" s="77">
        <v>3005.7</v>
      </c>
    </row>
    <row r="45" spans="2:12" ht="13.5" thickBot="1" x14ac:dyDescent="0.25">
      <c r="B45" t="s">
        <v>88</v>
      </c>
      <c r="D45">
        <v>52507000</v>
      </c>
      <c r="L45" s="78">
        <v>6070.88</v>
      </c>
    </row>
    <row r="46" spans="2:12" ht="13.5" thickBot="1" x14ac:dyDescent="0.25">
      <c r="B46" s="76">
        <v>36923</v>
      </c>
      <c r="C46">
        <v>413</v>
      </c>
      <c r="D46">
        <v>52508500</v>
      </c>
      <c r="F46" t="s">
        <v>121</v>
      </c>
      <c r="H46">
        <v>100010664</v>
      </c>
      <c r="I46" t="s">
        <v>105</v>
      </c>
      <c r="J46">
        <v>20023000</v>
      </c>
      <c r="K46" t="s">
        <v>83</v>
      </c>
      <c r="L46" s="77">
        <v>-55</v>
      </c>
    </row>
    <row r="47" spans="2:12" ht="13.5" thickBot="1" x14ac:dyDescent="0.25">
      <c r="B47" t="s">
        <v>88</v>
      </c>
      <c r="D47">
        <v>52508500</v>
      </c>
      <c r="L47" s="78">
        <v>-55</v>
      </c>
    </row>
    <row r="48" spans="2:12" x14ac:dyDescent="0.2">
      <c r="B48" s="76">
        <v>36942</v>
      </c>
      <c r="C48">
        <v>413</v>
      </c>
      <c r="D48">
        <v>53600000</v>
      </c>
      <c r="F48" t="s">
        <v>122</v>
      </c>
      <c r="H48">
        <v>100008864</v>
      </c>
      <c r="I48" t="s">
        <v>124</v>
      </c>
      <c r="J48">
        <v>5000060175</v>
      </c>
      <c r="K48" t="s">
        <v>125</v>
      </c>
      <c r="L48" s="77">
        <v>43.19</v>
      </c>
    </row>
    <row r="49" spans="2:12" x14ac:dyDescent="0.2">
      <c r="B49" s="76">
        <v>36932</v>
      </c>
      <c r="C49">
        <v>413</v>
      </c>
      <c r="D49">
        <v>53600000</v>
      </c>
      <c r="F49" t="s">
        <v>122</v>
      </c>
      <c r="H49">
        <v>100007749</v>
      </c>
      <c r="J49">
        <v>5000003183</v>
      </c>
      <c r="K49" t="s">
        <v>123</v>
      </c>
      <c r="L49" s="77">
        <v>7.25</v>
      </c>
    </row>
    <row r="50" spans="2:12" x14ac:dyDescent="0.2">
      <c r="B50" s="76">
        <v>36930</v>
      </c>
      <c r="C50">
        <v>413</v>
      </c>
      <c r="D50">
        <v>53600000</v>
      </c>
      <c r="F50" t="s">
        <v>122</v>
      </c>
      <c r="H50">
        <v>100006857</v>
      </c>
      <c r="J50">
        <v>5000003183</v>
      </c>
      <c r="K50" t="s">
        <v>123</v>
      </c>
      <c r="L50" s="77">
        <v>18.98</v>
      </c>
    </row>
    <row r="51" spans="2:12" x14ac:dyDescent="0.2">
      <c r="B51" s="76">
        <v>36929</v>
      </c>
      <c r="C51">
        <v>413</v>
      </c>
      <c r="D51">
        <v>53600000</v>
      </c>
      <c r="F51" t="s">
        <v>122</v>
      </c>
      <c r="H51">
        <v>100006516</v>
      </c>
      <c r="I51" t="s">
        <v>124</v>
      </c>
      <c r="J51">
        <v>5000060175</v>
      </c>
      <c r="K51" t="s">
        <v>125</v>
      </c>
      <c r="L51" s="77">
        <v>17.7</v>
      </c>
    </row>
    <row r="52" spans="2:12" x14ac:dyDescent="0.2">
      <c r="B52" s="76">
        <v>36927</v>
      </c>
      <c r="C52">
        <v>413</v>
      </c>
      <c r="D52">
        <v>53600000</v>
      </c>
      <c r="F52" t="s">
        <v>122</v>
      </c>
      <c r="H52">
        <v>100005758</v>
      </c>
      <c r="J52">
        <v>5000003183</v>
      </c>
      <c r="K52" t="s">
        <v>123</v>
      </c>
      <c r="L52" s="77">
        <v>7.83</v>
      </c>
    </row>
    <row r="53" spans="2:12" ht="13.5" thickBot="1" x14ac:dyDescent="0.25">
      <c r="B53" s="76">
        <v>36927</v>
      </c>
      <c r="C53">
        <v>413</v>
      </c>
      <c r="D53">
        <v>53600000</v>
      </c>
      <c r="F53" t="s">
        <v>122</v>
      </c>
      <c r="H53">
        <v>100005763</v>
      </c>
      <c r="J53">
        <v>5000003183</v>
      </c>
      <c r="K53" t="s">
        <v>123</v>
      </c>
      <c r="L53" s="77">
        <v>7.25</v>
      </c>
    </row>
    <row r="54" spans="2:12" ht="13.5" thickBot="1" x14ac:dyDescent="0.25">
      <c r="B54" t="s">
        <v>88</v>
      </c>
      <c r="D54">
        <v>53600000</v>
      </c>
      <c r="L54" s="78">
        <v>102.2</v>
      </c>
    </row>
    <row r="55" spans="2:12" ht="13.5" thickBot="1" x14ac:dyDescent="0.25">
      <c r="B55" s="76">
        <v>36923</v>
      </c>
      <c r="C55">
        <v>413</v>
      </c>
      <c r="D55">
        <v>53900000</v>
      </c>
      <c r="F55" t="s">
        <v>126</v>
      </c>
      <c r="H55">
        <v>100010433</v>
      </c>
      <c r="I55" t="s">
        <v>104</v>
      </c>
      <c r="J55">
        <v>20023000</v>
      </c>
      <c r="K55" t="s">
        <v>83</v>
      </c>
      <c r="L55" s="77">
        <v>-29.53</v>
      </c>
    </row>
    <row r="56" spans="2:12" ht="13.5" thickBot="1" x14ac:dyDescent="0.25">
      <c r="B56" t="s">
        <v>88</v>
      </c>
      <c r="D56">
        <v>53900000</v>
      </c>
      <c r="L56" s="78">
        <v>-29.53</v>
      </c>
    </row>
    <row r="57" spans="2:12" x14ac:dyDescent="0.2">
      <c r="B57" s="76">
        <v>36937</v>
      </c>
      <c r="C57">
        <v>413</v>
      </c>
      <c r="D57">
        <v>59003000</v>
      </c>
      <c r="F57" t="s">
        <v>127</v>
      </c>
      <c r="H57">
        <v>100007243</v>
      </c>
      <c r="J57">
        <v>30016000</v>
      </c>
      <c r="K57" t="s">
        <v>82</v>
      </c>
      <c r="L57" s="77">
        <v>36.630000000000003</v>
      </c>
    </row>
    <row r="58" spans="2:12" x14ac:dyDescent="0.2">
      <c r="B58" s="76">
        <v>36927</v>
      </c>
      <c r="C58">
        <v>413</v>
      </c>
      <c r="D58">
        <v>59003000</v>
      </c>
      <c r="F58" t="s">
        <v>127</v>
      </c>
      <c r="H58">
        <v>100003832</v>
      </c>
      <c r="J58">
        <v>52000500</v>
      </c>
      <c r="K58" t="s">
        <v>30</v>
      </c>
      <c r="L58" s="77">
        <v>1174.5</v>
      </c>
    </row>
    <row r="59" spans="2:12" x14ac:dyDescent="0.2">
      <c r="B59" s="76">
        <v>36927</v>
      </c>
      <c r="C59">
        <v>413</v>
      </c>
      <c r="D59">
        <v>59003000</v>
      </c>
      <c r="F59" t="s">
        <v>127</v>
      </c>
      <c r="H59">
        <v>100003832</v>
      </c>
      <c r="J59">
        <v>52000500</v>
      </c>
      <c r="K59" t="s">
        <v>30</v>
      </c>
      <c r="L59" s="77">
        <v>4265.4399999999996</v>
      </c>
    </row>
    <row r="60" spans="2:12" x14ac:dyDescent="0.2">
      <c r="B60" s="76">
        <v>36937</v>
      </c>
      <c r="C60">
        <v>413</v>
      </c>
      <c r="D60">
        <v>59003000</v>
      </c>
      <c r="F60" t="s">
        <v>127</v>
      </c>
      <c r="H60">
        <v>100007243</v>
      </c>
      <c r="J60">
        <v>30016000</v>
      </c>
      <c r="K60" t="s">
        <v>82</v>
      </c>
      <c r="L60" s="77">
        <v>156.66</v>
      </c>
    </row>
    <row r="61" spans="2:12" x14ac:dyDescent="0.2">
      <c r="B61" s="76">
        <v>36937</v>
      </c>
      <c r="C61">
        <v>413</v>
      </c>
      <c r="D61">
        <v>59003000</v>
      </c>
      <c r="F61" t="s">
        <v>127</v>
      </c>
      <c r="H61">
        <v>100007243</v>
      </c>
      <c r="J61">
        <v>30016000</v>
      </c>
      <c r="K61" t="s">
        <v>82</v>
      </c>
      <c r="L61" s="77">
        <v>90.16</v>
      </c>
    </row>
    <row r="62" spans="2:12" x14ac:dyDescent="0.2">
      <c r="B62" s="76">
        <v>36950</v>
      </c>
      <c r="C62">
        <v>413</v>
      </c>
      <c r="D62">
        <v>59003000</v>
      </c>
      <c r="F62" t="s">
        <v>127</v>
      </c>
      <c r="H62">
        <v>100009100</v>
      </c>
      <c r="J62">
        <v>30016000</v>
      </c>
      <c r="K62" t="s">
        <v>82</v>
      </c>
      <c r="L62" s="77">
        <v>152.11000000000001</v>
      </c>
    </row>
    <row r="63" spans="2:12" x14ac:dyDescent="0.2">
      <c r="B63" s="76">
        <v>36950</v>
      </c>
      <c r="C63">
        <v>413</v>
      </c>
      <c r="D63">
        <v>59003000</v>
      </c>
      <c r="F63" t="s">
        <v>127</v>
      </c>
      <c r="H63">
        <v>100009100</v>
      </c>
      <c r="J63">
        <v>30016000</v>
      </c>
      <c r="K63" t="s">
        <v>82</v>
      </c>
      <c r="L63" s="77">
        <v>35.58</v>
      </c>
    </row>
    <row r="64" spans="2:12" ht="13.5" thickBot="1" x14ac:dyDescent="0.25">
      <c r="B64" s="76">
        <v>36950</v>
      </c>
      <c r="C64">
        <v>413</v>
      </c>
      <c r="D64">
        <v>59003000</v>
      </c>
      <c r="F64" t="s">
        <v>127</v>
      </c>
      <c r="H64">
        <v>100009100</v>
      </c>
      <c r="J64">
        <v>30016000</v>
      </c>
      <c r="K64" t="s">
        <v>82</v>
      </c>
      <c r="L64" s="77">
        <v>90.16</v>
      </c>
    </row>
    <row r="65" spans="2:12" ht="13.5" thickBot="1" x14ac:dyDescent="0.25">
      <c r="B65" t="s">
        <v>88</v>
      </c>
      <c r="D65">
        <v>59003000</v>
      </c>
      <c r="L65" s="78">
        <v>6001.24</v>
      </c>
    </row>
    <row r="66" spans="2:12" ht="13.5" thickBot="1" x14ac:dyDescent="0.25">
      <c r="B66" s="76">
        <v>36937</v>
      </c>
      <c r="C66">
        <v>413</v>
      </c>
      <c r="D66">
        <v>59003100</v>
      </c>
      <c r="F66" t="s">
        <v>128</v>
      </c>
      <c r="H66">
        <v>100007243</v>
      </c>
      <c r="J66">
        <v>30016000</v>
      </c>
      <c r="K66" t="s">
        <v>82</v>
      </c>
      <c r="L66" s="77">
        <v>11.53</v>
      </c>
    </row>
    <row r="67" spans="2:12" ht="13.5" thickBot="1" x14ac:dyDescent="0.25">
      <c r="B67" t="s">
        <v>88</v>
      </c>
      <c r="D67">
        <v>59003100</v>
      </c>
      <c r="L67" s="78">
        <v>11.53</v>
      </c>
    </row>
    <row r="68" spans="2:12" x14ac:dyDescent="0.2">
      <c r="B68" s="76">
        <v>36950</v>
      </c>
      <c r="C68">
        <v>413</v>
      </c>
      <c r="D68">
        <v>59003200</v>
      </c>
      <c r="F68" t="s">
        <v>129</v>
      </c>
      <c r="H68">
        <v>100009100</v>
      </c>
      <c r="J68">
        <v>30016000</v>
      </c>
      <c r="K68" t="s">
        <v>82</v>
      </c>
      <c r="L68" s="77">
        <v>2.66</v>
      </c>
    </row>
    <row r="69" spans="2:12" ht="13.5" thickBot="1" x14ac:dyDescent="0.25">
      <c r="B69" s="76">
        <v>36937</v>
      </c>
      <c r="C69">
        <v>413</v>
      </c>
      <c r="D69">
        <v>59003200</v>
      </c>
      <c r="F69" t="s">
        <v>129</v>
      </c>
      <c r="H69">
        <v>100007243</v>
      </c>
      <c r="J69">
        <v>30016000</v>
      </c>
      <c r="K69" t="s">
        <v>82</v>
      </c>
      <c r="L69" s="77">
        <v>14.55</v>
      </c>
    </row>
    <row r="70" spans="2:12" ht="13.5" thickBot="1" x14ac:dyDescent="0.25">
      <c r="B70" t="s">
        <v>88</v>
      </c>
      <c r="D70">
        <v>59003200</v>
      </c>
      <c r="L70" s="78">
        <v>17.21</v>
      </c>
    </row>
    <row r="71" spans="2:12" x14ac:dyDescent="0.2">
      <c r="B71" s="76">
        <v>36937</v>
      </c>
      <c r="C71">
        <v>413</v>
      </c>
      <c r="D71">
        <v>59099900</v>
      </c>
      <c r="F71" t="s">
        <v>130</v>
      </c>
      <c r="H71">
        <v>100007243</v>
      </c>
      <c r="J71">
        <v>30016000</v>
      </c>
      <c r="K71" t="s">
        <v>82</v>
      </c>
      <c r="L71" s="77">
        <v>2.91</v>
      </c>
    </row>
    <row r="72" spans="2:12" ht="13.5" thickBot="1" x14ac:dyDescent="0.25">
      <c r="B72" s="76">
        <v>36950</v>
      </c>
      <c r="C72">
        <v>413</v>
      </c>
      <c r="D72">
        <v>59099900</v>
      </c>
      <c r="F72" t="s">
        <v>130</v>
      </c>
      <c r="H72">
        <v>100009100</v>
      </c>
      <c r="J72">
        <v>30016000</v>
      </c>
      <c r="K72" t="s">
        <v>82</v>
      </c>
      <c r="L72" s="77">
        <v>0.53</v>
      </c>
    </row>
    <row r="73" spans="2:12" ht="13.5" thickBot="1" x14ac:dyDescent="0.25">
      <c r="B73" t="s">
        <v>88</v>
      </c>
      <c r="D73">
        <v>59099900</v>
      </c>
      <c r="L73" s="78">
        <v>3.44</v>
      </c>
    </row>
    <row r="74" spans="2:12" x14ac:dyDescent="0.2">
      <c r="B74" s="76">
        <v>36950</v>
      </c>
      <c r="C74">
        <v>413</v>
      </c>
      <c r="D74">
        <v>80020366</v>
      </c>
      <c r="F74" t="s">
        <v>131</v>
      </c>
      <c r="I74" t="s">
        <v>384</v>
      </c>
      <c r="L74" s="77">
        <v>-149.97999999999999</v>
      </c>
    </row>
    <row r="75" spans="2:12" x14ac:dyDescent="0.2">
      <c r="B75" s="76">
        <v>36950</v>
      </c>
      <c r="C75">
        <v>413</v>
      </c>
      <c r="D75">
        <v>80020366</v>
      </c>
      <c r="F75" t="s">
        <v>131</v>
      </c>
      <c r="I75" t="s">
        <v>385</v>
      </c>
      <c r="L75" s="77">
        <v>-967.5</v>
      </c>
    </row>
    <row r="76" spans="2:12" ht="13.5" thickBot="1" x14ac:dyDescent="0.25">
      <c r="B76" s="76">
        <v>36950</v>
      </c>
      <c r="C76">
        <v>413</v>
      </c>
      <c r="D76">
        <v>80020366</v>
      </c>
      <c r="F76" t="s">
        <v>131</v>
      </c>
      <c r="I76" t="s">
        <v>386</v>
      </c>
      <c r="L76" s="77">
        <v>-11214.54</v>
      </c>
    </row>
    <row r="77" spans="2:12" ht="13.5" thickBot="1" x14ac:dyDescent="0.25">
      <c r="B77" t="s">
        <v>88</v>
      </c>
      <c r="D77">
        <v>80020366</v>
      </c>
      <c r="L77" s="78">
        <v>-12332.02</v>
      </c>
    </row>
    <row r="78" spans="2:12" x14ac:dyDescent="0.2">
      <c r="B78" s="76">
        <v>36950</v>
      </c>
      <c r="C78">
        <v>413</v>
      </c>
      <c r="D78">
        <v>81000023</v>
      </c>
      <c r="F78" t="s">
        <v>138</v>
      </c>
      <c r="H78">
        <v>253903</v>
      </c>
      <c r="L78" s="77">
        <v>90.5</v>
      </c>
    </row>
    <row r="79" spans="2:12" x14ac:dyDescent="0.2">
      <c r="B79" s="76">
        <v>36950</v>
      </c>
      <c r="C79">
        <v>413</v>
      </c>
      <c r="D79">
        <v>81000023</v>
      </c>
      <c r="F79" t="s">
        <v>138</v>
      </c>
      <c r="H79">
        <v>253902</v>
      </c>
      <c r="L79" s="77">
        <v>967.5</v>
      </c>
    </row>
    <row r="80" spans="2:12" x14ac:dyDescent="0.2">
      <c r="B80" s="76">
        <v>36950</v>
      </c>
      <c r="C80">
        <v>413</v>
      </c>
      <c r="D80">
        <v>81000023</v>
      </c>
      <c r="F80" t="s">
        <v>138</v>
      </c>
      <c r="H80">
        <v>253901</v>
      </c>
      <c r="L80" s="77">
        <v>11214.54</v>
      </c>
    </row>
    <row r="81" spans="2:12" ht="13.5" thickBot="1" x14ac:dyDescent="0.25">
      <c r="B81" s="76">
        <v>36950</v>
      </c>
      <c r="C81">
        <v>413</v>
      </c>
      <c r="D81">
        <v>81000023</v>
      </c>
      <c r="F81" t="s">
        <v>138</v>
      </c>
      <c r="H81">
        <v>253900</v>
      </c>
      <c r="L81" s="77">
        <v>59.48</v>
      </c>
    </row>
    <row r="82" spans="2:12" ht="13.5" thickBot="1" x14ac:dyDescent="0.25">
      <c r="B82" t="s">
        <v>88</v>
      </c>
      <c r="D82">
        <v>81000023</v>
      </c>
      <c r="L82" s="78">
        <v>12332.02</v>
      </c>
    </row>
    <row r="83" spans="2:12" x14ac:dyDescent="0.2">
      <c r="L83" s="77"/>
    </row>
    <row r="84" spans="2:12" ht="13.5" thickBot="1" x14ac:dyDescent="0.25">
      <c r="L84" s="77"/>
    </row>
    <row r="85" spans="2:12" ht="13.5" thickBot="1" x14ac:dyDescent="0.25">
      <c r="B85" t="s">
        <v>142</v>
      </c>
      <c r="L85" s="78">
        <v>38448.339999999997</v>
      </c>
    </row>
    <row r="86" spans="2:12" x14ac:dyDescent="0.2">
      <c r="L86" s="77"/>
    </row>
    <row r="87" spans="2:12" x14ac:dyDescent="0.2">
      <c r="L87" s="77"/>
    </row>
    <row r="88" spans="2:12" x14ac:dyDescent="0.2">
      <c r="L88" s="77"/>
    </row>
    <row r="89" spans="2:12" x14ac:dyDescent="0.2">
      <c r="L89" s="77"/>
    </row>
    <row r="90" spans="2:12" x14ac:dyDescent="0.2">
      <c r="L90" s="77"/>
    </row>
    <row r="91" spans="2:12" x14ac:dyDescent="0.2">
      <c r="L91" s="77"/>
    </row>
    <row r="92" spans="2:12" x14ac:dyDescent="0.2">
      <c r="L92" s="77"/>
    </row>
    <row r="93" spans="2:12" x14ac:dyDescent="0.2">
      <c r="L93" s="77"/>
    </row>
    <row r="94" spans="2:12" x14ac:dyDescent="0.2">
      <c r="L94" s="77"/>
    </row>
    <row r="95" spans="2:12" x14ac:dyDescent="0.2">
      <c r="L95" s="77"/>
    </row>
    <row r="96" spans="2:12" x14ac:dyDescent="0.2">
      <c r="L96" s="77"/>
    </row>
    <row r="97" spans="12:12" x14ac:dyDescent="0.2">
      <c r="L97" s="77"/>
    </row>
    <row r="98" spans="12:12" x14ac:dyDescent="0.2">
      <c r="L98" s="77"/>
    </row>
    <row r="99" spans="12:12" x14ac:dyDescent="0.2">
      <c r="L99" s="77"/>
    </row>
    <row r="100" spans="12:12" x14ac:dyDescent="0.2">
      <c r="L100" s="77"/>
    </row>
    <row r="101" spans="12:12" x14ac:dyDescent="0.2">
      <c r="L101" s="77"/>
    </row>
    <row r="102" spans="12:12" x14ac:dyDescent="0.2">
      <c r="L102" s="77"/>
    </row>
    <row r="103" spans="12:12" x14ac:dyDescent="0.2">
      <c r="L103" s="77"/>
    </row>
    <row r="104" spans="12:12" x14ac:dyDescent="0.2">
      <c r="L104" s="77"/>
    </row>
    <row r="105" spans="12:12" x14ac:dyDescent="0.2">
      <c r="L105" s="77"/>
    </row>
    <row r="106" spans="12:12" x14ac:dyDescent="0.2">
      <c r="L106" s="77"/>
    </row>
    <row r="107" spans="12:12" x14ac:dyDescent="0.2">
      <c r="L107" s="77"/>
    </row>
    <row r="108" spans="12:12" x14ac:dyDescent="0.2">
      <c r="L108" s="77"/>
    </row>
    <row r="109" spans="12:12" x14ac:dyDescent="0.2">
      <c r="L109" s="77"/>
    </row>
    <row r="110" spans="12:12" x14ac:dyDescent="0.2">
      <c r="L110" s="77"/>
    </row>
    <row r="111" spans="12:12" x14ac:dyDescent="0.2">
      <c r="L111" s="77"/>
    </row>
    <row r="112" spans="12:12" x14ac:dyDescent="0.2">
      <c r="L112" s="77"/>
    </row>
    <row r="113" spans="12:12" x14ac:dyDescent="0.2">
      <c r="L113" s="77"/>
    </row>
    <row r="114" spans="12:12" x14ac:dyDescent="0.2">
      <c r="L114" s="77"/>
    </row>
    <row r="115" spans="12:12" x14ac:dyDescent="0.2">
      <c r="L115" s="77"/>
    </row>
    <row r="116" spans="12:12" x14ac:dyDescent="0.2">
      <c r="L116" s="77"/>
    </row>
    <row r="117" spans="12:12" x14ac:dyDescent="0.2">
      <c r="L117" s="77"/>
    </row>
    <row r="118" spans="12:12" x14ac:dyDescent="0.2">
      <c r="L118" s="77"/>
    </row>
    <row r="119" spans="12:12" x14ac:dyDescent="0.2">
      <c r="L119" s="77"/>
    </row>
    <row r="120" spans="12:12" x14ac:dyDescent="0.2">
      <c r="L120" s="77"/>
    </row>
    <row r="121" spans="12:12" x14ac:dyDescent="0.2">
      <c r="L121" s="77"/>
    </row>
    <row r="122" spans="12:12" x14ac:dyDescent="0.2">
      <c r="L122" s="77"/>
    </row>
    <row r="123" spans="12:12" x14ac:dyDescent="0.2">
      <c r="L123" s="77"/>
    </row>
    <row r="124" spans="12:12" x14ac:dyDescent="0.2">
      <c r="L124" s="77"/>
    </row>
    <row r="125" spans="12:12" x14ac:dyDescent="0.2">
      <c r="L125" s="77"/>
    </row>
    <row r="126" spans="12:12" x14ac:dyDescent="0.2">
      <c r="L126" s="77"/>
    </row>
    <row r="127" spans="12:12" x14ac:dyDescent="0.2">
      <c r="L127" s="77"/>
    </row>
    <row r="128" spans="12:12" x14ac:dyDescent="0.2">
      <c r="L128" s="77"/>
    </row>
    <row r="129" spans="12:12" x14ac:dyDescent="0.2">
      <c r="L129" s="77"/>
    </row>
    <row r="130" spans="12:12" x14ac:dyDescent="0.2">
      <c r="L130" s="77"/>
    </row>
    <row r="131" spans="12:12" x14ac:dyDescent="0.2">
      <c r="L131" s="77"/>
    </row>
    <row r="132" spans="12:12" x14ac:dyDescent="0.2">
      <c r="L132" s="77"/>
    </row>
    <row r="133" spans="12:12" x14ac:dyDescent="0.2">
      <c r="L133" s="77"/>
    </row>
    <row r="134" spans="12:12" x14ac:dyDescent="0.2">
      <c r="L134" s="77"/>
    </row>
    <row r="135" spans="12:12" x14ac:dyDescent="0.2">
      <c r="L135" s="77"/>
    </row>
    <row r="136" spans="12:12" x14ac:dyDescent="0.2">
      <c r="L136" s="77"/>
    </row>
    <row r="137" spans="12:12" x14ac:dyDescent="0.2">
      <c r="L137" s="77"/>
    </row>
    <row r="138" spans="12:12" x14ac:dyDescent="0.2">
      <c r="L138" s="77"/>
    </row>
    <row r="139" spans="12:12" x14ac:dyDescent="0.2">
      <c r="L139" s="77"/>
    </row>
    <row r="140" spans="12:12" x14ac:dyDescent="0.2">
      <c r="L140" s="77"/>
    </row>
    <row r="141" spans="12:12" x14ac:dyDescent="0.2">
      <c r="L141" s="77"/>
    </row>
    <row r="142" spans="12:12" x14ac:dyDescent="0.2">
      <c r="L142" s="77"/>
    </row>
    <row r="143" spans="12:12" x14ac:dyDescent="0.2">
      <c r="L143" s="77"/>
    </row>
    <row r="144" spans="12:12" x14ac:dyDescent="0.2">
      <c r="L144" s="77"/>
    </row>
    <row r="145" spans="12:12" x14ac:dyDescent="0.2">
      <c r="L145" s="77"/>
    </row>
    <row r="146" spans="12:12" x14ac:dyDescent="0.2">
      <c r="L146" s="77"/>
    </row>
    <row r="147" spans="12:12" x14ac:dyDescent="0.2">
      <c r="L147" s="77"/>
    </row>
    <row r="148" spans="12:12" x14ac:dyDescent="0.2">
      <c r="L148" s="77"/>
    </row>
    <row r="149" spans="12:12" x14ac:dyDescent="0.2">
      <c r="L149" s="77"/>
    </row>
    <row r="150" spans="12:12" x14ac:dyDescent="0.2">
      <c r="L150" s="77"/>
    </row>
    <row r="151" spans="12:12" x14ac:dyDescent="0.2">
      <c r="L151" s="77"/>
    </row>
    <row r="152" spans="12:12" x14ac:dyDescent="0.2">
      <c r="L152" s="77"/>
    </row>
    <row r="153" spans="12:12" x14ac:dyDescent="0.2">
      <c r="L153" s="77"/>
    </row>
    <row r="154" spans="12:12" x14ac:dyDescent="0.2">
      <c r="L154" s="77"/>
    </row>
    <row r="155" spans="12:12" x14ac:dyDescent="0.2">
      <c r="L155" s="77"/>
    </row>
    <row r="156" spans="12:12" x14ac:dyDescent="0.2">
      <c r="L156" s="77"/>
    </row>
    <row r="157" spans="12:12" x14ac:dyDescent="0.2">
      <c r="L157" s="77"/>
    </row>
    <row r="158" spans="12:12" x14ac:dyDescent="0.2">
      <c r="L158" s="77"/>
    </row>
    <row r="159" spans="12:12" x14ac:dyDescent="0.2">
      <c r="L159" s="77"/>
    </row>
    <row r="160" spans="12:12" x14ac:dyDescent="0.2">
      <c r="L160" s="77"/>
    </row>
    <row r="161" spans="12:12" x14ac:dyDescent="0.2">
      <c r="L161" s="77"/>
    </row>
    <row r="162" spans="12:12" x14ac:dyDescent="0.2">
      <c r="L162" s="77"/>
    </row>
    <row r="163" spans="12:12" x14ac:dyDescent="0.2">
      <c r="L163" s="77"/>
    </row>
    <row r="164" spans="12:12" x14ac:dyDescent="0.2">
      <c r="L164" s="77"/>
    </row>
    <row r="165" spans="12:12" x14ac:dyDescent="0.2">
      <c r="L165" s="7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N3" sqref="N3:AQ36"/>
    </sheetView>
  </sheetViews>
  <sheetFormatPr defaultRowHeight="12.75" x14ac:dyDescent="0.2"/>
  <cols>
    <col min="1" max="1" width="19" customWidth="1"/>
    <col min="3" max="3" width="21.5703125" customWidth="1"/>
  </cols>
  <sheetData>
    <row r="1" spans="1:4" x14ac:dyDescent="0.2">
      <c r="A1" s="82"/>
      <c r="B1" s="82" t="s">
        <v>4</v>
      </c>
      <c r="C1" s="82"/>
      <c r="D1" s="82"/>
    </row>
    <row r="2" spans="1:4" x14ac:dyDescent="0.2">
      <c r="A2" s="82"/>
      <c r="B2" s="82" t="s">
        <v>536</v>
      </c>
      <c r="C2" s="82"/>
      <c r="D2" s="82"/>
    </row>
    <row r="3" spans="1:4" x14ac:dyDescent="0.2">
      <c r="A3" s="82"/>
      <c r="B3" s="82" t="s">
        <v>417</v>
      </c>
      <c r="C3" s="82"/>
      <c r="D3" s="82"/>
    </row>
    <row r="4" spans="1:4" x14ac:dyDescent="0.2">
      <c r="A4" s="82"/>
      <c r="B4" s="82"/>
      <c r="C4" s="82"/>
      <c r="D4" s="82"/>
    </row>
    <row r="5" spans="1:4" x14ac:dyDescent="0.2">
      <c r="A5" s="82" t="s">
        <v>418</v>
      </c>
      <c r="B5" s="82" t="s">
        <v>419</v>
      </c>
      <c r="C5" s="82"/>
      <c r="D5" s="82" t="s">
        <v>420</v>
      </c>
    </row>
    <row r="7" spans="1:4" x14ac:dyDescent="0.2">
      <c r="A7" t="s">
        <v>534</v>
      </c>
      <c r="B7" t="s">
        <v>65</v>
      </c>
      <c r="C7" t="s">
        <v>403</v>
      </c>
      <c r="D7">
        <v>1</v>
      </c>
    </row>
    <row r="8" spans="1:4" x14ac:dyDescent="0.2">
      <c r="A8" t="s">
        <v>535</v>
      </c>
      <c r="B8" t="s">
        <v>65</v>
      </c>
      <c r="C8" t="s">
        <v>403</v>
      </c>
      <c r="D8">
        <v>1</v>
      </c>
    </row>
    <row r="9" spans="1:4" ht="13.5" thickBot="1" x14ac:dyDescent="0.25">
      <c r="D9" s="90">
        <f>SUM(D7:D8)</f>
        <v>2</v>
      </c>
    </row>
    <row r="10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P7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5.28515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387</v>
      </c>
    </row>
    <row r="2" spans="1:43" hidden="1" x14ac:dyDescent="0.2">
      <c r="A2" s="38" t="s">
        <v>2</v>
      </c>
      <c r="B2" s="38" t="s">
        <v>401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551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Power Trading - Elizabeth Sager (107061)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93508.26</v>
      </c>
      <c r="D11" s="57">
        <v>75229</v>
      </c>
      <c r="F11" s="57">
        <v>-18279.259999999998</v>
      </c>
      <c r="H11" s="58">
        <v>166045.74</v>
      </c>
      <c r="J11" s="57">
        <v>150458</v>
      </c>
      <c r="L11" s="57">
        <v>-15587.74</v>
      </c>
      <c r="N11" s="56" t="s">
        <v>30</v>
      </c>
      <c r="O11" s="57">
        <v>72537.48</v>
      </c>
      <c r="Q11" s="57">
        <v>93508.26</v>
      </c>
      <c r="S11" s="57">
        <v>75229</v>
      </c>
      <c r="U11" s="57">
        <v>75229</v>
      </c>
      <c r="W11" s="57">
        <v>75229</v>
      </c>
      <c r="Y11" s="57">
        <v>75229</v>
      </c>
      <c r="AA11" s="57">
        <v>75229</v>
      </c>
      <c r="AC11" s="57">
        <v>75229</v>
      </c>
      <c r="AE11" s="57">
        <v>75229</v>
      </c>
      <c r="AG11" s="57">
        <v>75229</v>
      </c>
      <c r="AI11" s="57">
        <v>75229</v>
      </c>
      <c r="AK11" s="57">
        <v>75229</v>
      </c>
      <c r="AM11" s="59">
        <v>918335.74</v>
      </c>
      <c r="AO11" s="60">
        <v>902748</v>
      </c>
      <c r="AQ11" s="60">
        <v>-15587.74</v>
      </c>
    </row>
    <row r="12" spans="1:43" s="57" customFormat="1" ht="12" customHeight="1" x14ac:dyDescent="0.2">
      <c r="A12" s="56" t="s">
        <v>31</v>
      </c>
      <c r="B12" s="57">
        <v>12910.13</v>
      </c>
      <c r="D12" s="57">
        <v>10959</v>
      </c>
      <c r="F12" s="57">
        <v>-1951.13</v>
      </c>
      <c r="H12" s="58">
        <v>23790.73</v>
      </c>
      <c r="J12" s="57">
        <v>21918</v>
      </c>
      <c r="L12" s="57">
        <v>-1872.73</v>
      </c>
      <c r="N12" s="56" t="s">
        <v>31</v>
      </c>
      <c r="O12" s="57">
        <v>10880.6</v>
      </c>
      <c r="Q12" s="57">
        <v>12910.13</v>
      </c>
      <c r="S12" s="57">
        <v>10959</v>
      </c>
      <c r="U12" s="57">
        <v>10959</v>
      </c>
      <c r="W12" s="57">
        <v>10959</v>
      </c>
      <c r="Y12" s="57">
        <v>10959</v>
      </c>
      <c r="AA12" s="57">
        <v>10959</v>
      </c>
      <c r="AC12" s="57">
        <v>10959</v>
      </c>
      <c r="AE12" s="57">
        <v>10959</v>
      </c>
      <c r="AG12" s="57">
        <v>10959</v>
      </c>
      <c r="AI12" s="57">
        <v>10959</v>
      </c>
      <c r="AK12" s="57">
        <v>10959</v>
      </c>
      <c r="AM12" s="59">
        <v>133380.73000000001</v>
      </c>
      <c r="AO12" s="60">
        <v>131508</v>
      </c>
      <c r="AQ12" s="60">
        <v>-1872.7300000000105</v>
      </c>
    </row>
    <row r="13" spans="1:43" s="57" customFormat="1" ht="12" customHeight="1" x14ac:dyDescent="0.2">
      <c r="A13" s="56" t="s">
        <v>32</v>
      </c>
      <c r="B13" s="57">
        <v>22834.07</v>
      </c>
      <c r="D13" s="57">
        <v>5950</v>
      </c>
      <c r="F13" s="57">
        <v>-16884.07</v>
      </c>
      <c r="G13" s="57">
        <v>1</v>
      </c>
      <c r="H13" s="58">
        <v>38880.39</v>
      </c>
      <c r="J13" s="57">
        <v>11900</v>
      </c>
      <c r="L13" s="57">
        <v>-26980.39</v>
      </c>
      <c r="N13" s="56" t="s">
        <v>32</v>
      </c>
      <c r="O13" s="57">
        <v>16046.32</v>
      </c>
      <c r="Q13" s="57">
        <v>22834.07</v>
      </c>
      <c r="S13" s="57">
        <v>5950</v>
      </c>
      <c r="U13" s="57">
        <v>5950</v>
      </c>
      <c r="W13" s="57">
        <v>5950</v>
      </c>
      <c r="Y13" s="57">
        <v>5950</v>
      </c>
      <c r="AA13" s="57">
        <v>5950</v>
      </c>
      <c r="AC13" s="57">
        <v>5950</v>
      </c>
      <c r="AE13" s="57">
        <v>5950</v>
      </c>
      <c r="AG13" s="57">
        <v>5950</v>
      </c>
      <c r="AI13" s="57">
        <v>5950</v>
      </c>
      <c r="AK13" s="57">
        <v>5950</v>
      </c>
      <c r="AM13" s="59">
        <v>98380.39</v>
      </c>
      <c r="AO13" s="60">
        <v>71400</v>
      </c>
      <c r="AQ13" s="60">
        <v>-26980.39</v>
      </c>
    </row>
    <row r="14" spans="1:43" s="57" customFormat="1" ht="12" customHeight="1" x14ac:dyDescent="0.2">
      <c r="A14" s="56" t="s">
        <v>33</v>
      </c>
      <c r="B14" s="57">
        <v>4659.63</v>
      </c>
      <c r="D14" s="57">
        <v>5645</v>
      </c>
      <c r="F14" s="57">
        <v>985.37</v>
      </c>
      <c r="H14" s="58">
        <v>8908.07</v>
      </c>
      <c r="J14" s="57">
        <v>11290</v>
      </c>
      <c r="L14" s="57">
        <v>2381.9299999999998</v>
      </c>
      <c r="N14" s="56" t="s">
        <v>33</v>
      </c>
      <c r="O14" s="57">
        <v>4248.4399999999996</v>
      </c>
      <c r="Q14" s="57">
        <v>4659.63</v>
      </c>
      <c r="S14" s="57">
        <v>5645</v>
      </c>
      <c r="U14" s="57">
        <v>5645</v>
      </c>
      <c r="W14" s="57">
        <v>5645</v>
      </c>
      <c r="Y14" s="57">
        <v>5645</v>
      </c>
      <c r="AA14" s="57">
        <v>5645</v>
      </c>
      <c r="AC14" s="57">
        <v>5645</v>
      </c>
      <c r="AE14" s="57">
        <v>5645</v>
      </c>
      <c r="AG14" s="57">
        <v>5645</v>
      </c>
      <c r="AI14" s="57">
        <v>5645</v>
      </c>
      <c r="AK14" s="57">
        <v>5645</v>
      </c>
      <c r="AM14" s="59">
        <v>65358.07</v>
      </c>
      <c r="AO14" s="60">
        <v>67740</v>
      </c>
      <c r="AQ14" s="60">
        <v>2381.9299999999998</v>
      </c>
    </row>
    <row r="15" spans="1:43" s="57" customFormat="1" ht="12" customHeight="1" x14ac:dyDescent="0.2">
      <c r="A15" s="56" t="s">
        <v>34</v>
      </c>
      <c r="B15" s="57">
        <v>552.77</v>
      </c>
      <c r="D15" s="57">
        <v>0</v>
      </c>
      <c r="F15" s="57">
        <v>-552.77</v>
      </c>
      <c r="H15" s="58">
        <v>552.77</v>
      </c>
      <c r="J15" s="57">
        <v>0</v>
      </c>
      <c r="L15" s="57">
        <v>-552.77</v>
      </c>
      <c r="N15" s="56" t="s">
        <v>34</v>
      </c>
      <c r="O15" s="57">
        <v>0</v>
      </c>
      <c r="Q15" s="57">
        <v>552.77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552.77</v>
      </c>
      <c r="AO15" s="60">
        <v>0</v>
      </c>
      <c r="AQ15" s="60">
        <v>-552.77</v>
      </c>
    </row>
    <row r="16" spans="1:43" s="57" customFormat="1" ht="12" customHeight="1" x14ac:dyDescent="0.2">
      <c r="A16" s="56" t="s">
        <v>35</v>
      </c>
      <c r="B16" s="57">
        <v>241.45</v>
      </c>
      <c r="D16" s="57">
        <v>1250</v>
      </c>
      <c r="F16" s="57">
        <v>1008.55</v>
      </c>
      <c r="H16" s="58">
        <v>506.63</v>
      </c>
      <c r="J16" s="57">
        <v>2500</v>
      </c>
      <c r="L16" s="57">
        <v>1993.37</v>
      </c>
      <c r="N16" s="56" t="s">
        <v>35</v>
      </c>
      <c r="O16" s="57">
        <v>265.18</v>
      </c>
      <c r="Q16" s="57">
        <v>241.45</v>
      </c>
      <c r="S16" s="57">
        <v>1250</v>
      </c>
      <c r="U16" s="57">
        <v>1250</v>
      </c>
      <c r="W16" s="57">
        <v>1250</v>
      </c>
      <c r="Y16" s="57">
        <v>1250</v>
      </c>
      <c r="AA16" s="57">
        <v>1250</v>
      </c>
      <c r="AC16" s="57">
        <v>1250</v>
      </c>
      <c r="AE16" s="57">
        <v>1250</v>
      </c>
      <c r="AG16" s="57">
        <v>1250</v>
      </c>
      <c r="AI16" s="57">
        <v>1250</v>
      </c>
      <c r="AK16" s="57">
        <v>1250</v>
      </c>
      <c r="AM16" s="59">
        <v>13006.63</v>
      </c>
      <c r="AO16" s="60">
        <v>15000</v>
      </c>
      <c r="AQ16" s="60">
        <v>1993.37</v>
      </c>
    </row>
    <row r="17" spans="1:43" s="57" customFormat="1" ht="12" customHeight="1" x14ac:dyDescent="0.2">
      <c r="A17" s="56" t="s">
        <v>36</v>
      </c>
      <c r="B17" s="57">
        <v>31.06</v>
      </c>
      <c r="D17" s="57">
        <v>0</v>
      </c>
      <c r="F17" s="57">
        <v>-31.06</v>
      </c>
      <c r="H17" s="58">
        <v>31.06</v>
      </c>
      <c r="J17" s="57">
        <v>0</v>
      </c>
      <c r="L17" s="57">
        <v>-31.06</v>
      </c>
      <c r="N17" s="56" t="s">
        <v>36</v>
      </c>
      <c r="O17" s="57">
        <v>0</v>
      </c>
      <c r="Q17" s="57">
        <v>31.06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31.06</v>
      </c>
      <c r="AO17" s="60">
        <v>0</v>
      </c>
      <c r="AQ17" s="60">
        <v>-31.06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15.54</v>
      </c>
      <c r="D19" s="57">
        <v>64</v>
      </c>
      <c r="F19" s="57">
        <v>48.46</v>
      </c>
      <c r="H19" s="58">
        <v>89.47</v>
      </c>
      <c r="J19" s="57">
        <v>128</v>
      </c>
      <c r="L19" s="57">
        <v>38.53</v>
      </c>
      <c r="N19" s="56" t="s">
        <v>38</v>
      </c>
      <c r="O19" s="57">
        <v>73.930000000000007</v>
      </c>
      <c r="Q19" s="57">
        <v>15.54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729.47</v>
      </c>
      <c r="AO19" s="60">
        <v>768</v>
      </c>
      <c r="AQ19" s="60">
        <v>38.53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0</v>
      </c>
      <c r="F22" s="57">
        <v>0</v>
      </c>
      <c r="H22" s="58">
        <v>0</v>
      </c>
      <c r="J22" s="57">
        <v>0</v>
      </c>
      <c r="L22" s="57">
        <v>0</v>
      </c>
      <c r="N22" s="56" t="s">
        <v>41</v>
      </c>
      <c r="O22" s="57">
        <v>0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0</v>
      </c>
      <c r="AO22" s="60">
        <v>0</v>
      </c>
      <c r="AQ22" s="60">
        <v>0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0</v>
      </c>
      <c r="D24" s="57">
        <v>0</v>
      </c>
      <c r="F24" s="57">
        <v>0</v>
      </c>
      <c r="H24" s="58">
        <v>0</v>
      </c>
      <c r="J24" s="57">
        <v>0</v>
      </c>
      <c r="L24" s="57">
        <v>0</v>
      </c>
      <c r="N24" s="56" t="s">
        <v>43</v>
      </c>
      <c r="O24" s="57">
        <v>0</v>
      </c>
      <c r="Q24" s="57">
        <v>0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335.32</v>
      </c>
      <c r="D26" s="57">
        <v>1374</v>
      </c>
      <c r="F26" s="57">
        <v>1038.68</v>
      </c>
      <c r="H26" s="58">
        <v>335.32</v>
      </c>
      <c r="J26" s="57">
        <v>2748</v>
      </c>
      <c r="L26" s="57">
        <v>2412.6799999999998</v>
      </c>
      <c r="N26" s="56" t="s">
        <v>45</v>
      </c>
      <c r="O26" s="57">
        <v>0</v>
      </c>
      <c r="Q26" s="57">
        <v>335.32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14075.32</v>
      </c>
      <c r="AO26" s="60">
        <v>16488</v>
      </c>
      <c r="AQ26" s="60">
        <v>2412.6799999999998</v>
      </c>
    </row>
    <row r="27" spans="1:43" s="57" customFormat="1" ht="12" customHeight="1" x14ac:dyDescent="0.2">
      <c r="A27" s="56" t="s">
        <v>46</v>
      </c>
      <c r="B27" s="61">
        <v>462.93</v>
      </c>
      <c r="D27" s="61">
        <v>7882</v>
      </c>
      <c r="F27" s="61">
        <v>7419.07</v>
      </c>
      <c r="H27" s="62">
        <v>517.03</v>
      </c>
      <c r="J27" s="61">
        <v>15764</v>
      </c>
      <c r="L27" s="61">
        <v>15246.97</v>
      </c>
      <c r="N27" s="56" t="s">
        <v>46</v>
      </c>
      <c r="O27" s="61">
        <v>54.1</v>
      </c>
      <c r="Q27" s="61">
        <v>462.93</v>
      </c>
      <c r="S27" s="61">
        <v>7882</v>
      </c>
      <c r="U27" s="61">
        <v>7882</v>
      </c>
      <c r="W27" s="61">
        <v>7882</v>
      </c>
      <c r="Y27" s="61">
        <v>7882</v>
      </c>
      <c r="AA27" s="61">
        <v>7882</v>
      </c>
      <c r="AC27" s="61">
        <v>7882</v>
      </c>
      <c r="AE27" s="61">
        <v>7882</v>
      </c>
      <c r="AG27" s="61">
        <v>7882</v>
      </c>
      <c r="AI27" s="61">
        <v>7882</v>
      </c>
      <c r="AK27" s="61">
        <v>7882</v>
      </c>
      <c r="AM27" s="63">
        <v>79337.03</v>
      </c>
      <c r="AO27" s="64">
        <v>94584</v>
      </c>
      <c r="AQ27" s="64">
        <v>15246.97</v>
      </c>
    </row>
    <row r="28" spans="1:43" s="57" customFormat="1" ht="12" customHeight="1" x14ac:dyDescent="0.2">
      <c r="A28" s="65" t="s">
        <v>47</v>
      </c>
      <c r="B28" s="57">
        <v>135551.16</v>
      </c>
      <c r="D28" s="57">
        <v>108353</v>
      </c>
      <c r="F28" s="57">
        <v>-27198.16</v>
      </c>
      <c r="H28" s="66">
        <v>239657.21</v>
      </c>
      <c r="J28" s="57">
        <v>216706</v>
      </c>
      <c r="L28" s="57">
        <v>-22951.21</v>
      </c>
      <c r="N28" s="65" t="s">
        <v>47</v>
      </c>
      <c r="O28" s="57">
        <v>104106.05</v>
      </c>
      <c r="P28" s="67"/>
      <c r="Q28" s="57">
        <v>135551.16</v>
      </c>
      <c r="R28" s="67"/>
      <c r="S28" s="57">
        <v>108353</v>
      </c>
      <c r="T28" s="67"/>
      <c r="U28" s="57">
        <v>108353</v>
      </c>
      <c r="V28" s="67"/>
      <c r="W28" s="57">
        <v>108353</v>
      </c>
      <c r="X28" s="67"/>
      <c r="Y28" s="57">
        <v>108353</v>
      </c>
      <c r="Z28" s="67"/>
      <c r="AA28" s="57">
        <v>108353</v>
      </c>
      <c r="AB28" s="67"/>
      <c r="AC28" s="57">
        <v>108353</v>
      </c>
      <c r="AD28" s="67"/>
      <c r="AE28" s="57">
        <v>108353</v>
      </c>
      <c r="AF28" s="67"/>
      <c r="AG28" s="57">
        <v>108353</v>
      </c>
      <c r="AH28" s="67"/>
      <c r="AI28" s="57">
        <v>108353</v>
      </c>
      <c r="AJ28" s="67"/>
      <c r="AK28" s="57">
        <v>108353</v>
      </c>
      <c r="AL28" s="67"/>
      <c r="AM28" s="59">
        <v>1323187.21</v>
      </c>
      <c r="AO28" s="60">
        <v>1300236</v>
      </c>
      <c r="AQ28" s="60">
        <v>-22951.21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0</v>
      </c>
      <c r="D30" s="68">
        <v>0</v>
      </c>
      <c r="F30" s="68">
        <v>0</v>
      </c>
      <c r="H30" s="58">
        <v>-4248.4399999999996</v>
      </c>
      <c r="J30" s="68">
        <v>0</v>
      </c>
      <c r="L30" s="68">
        <v>4248.4399999999996</v>
      </c>
      <c r="N30" s="56" t="s">
        <v>48</v>
      </c>
      <c r="O30" s="68">
        <v>-4248.4399999999996</v>
      </c>
      <c r="P30" s="68"/>
      <c r="Q30" s="68">
        <v>0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-4248.4399999999996</v>
      </c>
      <c r="AO30" s="70">
        <v>0</v>
      </c>
      <c r="AQ30" s="60">
        <v>4248.4399999999996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135551.16</v>
      </c>
      <c r="C33" s="67"/>
      <c r="D33" s="67">
        <v>108353</v>
      </c>
      <c r="E33" s="67"/>
      <c r="F33" s="67">
        <v>-27198.16</v>
      </c>
      <c r="G33" s="67"/>
      <c r="H33" s="67">
        <v>235408.77</v>
      </c>
      <c r="I33" s="67"/>
      <c r="J33" s="67">
        <v>216706</v>
      </c>
      <c r="K33" s="67"/>
      <c r="L33" s="67">
        <v>-18702.77</v>
      </c>
      <c r="N33" s="73" t="s">
        <v>50</v>
      </c>
      <c r="O33" s="67">
        <v>99857.61</v>
      </c>
      <c r="P33" s="67"/>
      <c r="Q33" s="67">
        <v>135551.16</v>
      </c>
      <c r="R33" s="67"/>
      <c r="S33" s="67">
        <v>108353</v>
      </c>
      <c r="T33" s="67"/>
      <c r="U33" s="67">
        <v>108353</v>
      </c>
      <c r="V33" s="67"/>
      <c r="W33" s="67">
        <v>108353</v>
      </c>
      <c r="X33" s="67"/>
      <c r="Y33" s="67">
        <v>108353</v>
      </c>
      <c r="Z33" s="67"/>
      <c r="AA33" s="67">
        <v>108353</v>
      </c>
      <c r="AB33" s="67"/>
      <c r="AC33" s="67">
        <v>108353</v>
      </c>
      <c r="AD33" s="67"/>
      <c r="AE33" s="67">
        <v>108353</v>
      </c>
      <c r="AF33" s="67"/>
      <c r="AG33" s="67">
        <v>108353</v>
      </c>
      <c r="AH33" s="67"/>
      <c r="AI33" s="67">
        <v>108353</v>
      </c>
      <c r="AJ33" s="67"/>
      <c r="AK33" s="67">
        <v>108353</v>
      </c>
      <c r="AL33" s="67"/>
      <c r="AM33" s="59">
        <v>1318938.77</v>
      </c>
      <c r="AO33" s="60">
        <v>1300236</v>
      </c>
      <c r="AQ33" s="60">
        <v>-18702.77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10</v>
      </c>
      <c r="D35" s="57">
        <v>10</v>
      </c>
      <c r="F35" s="57">
        <v>0</v>
      </c>
      <c r="H35" s="57">
        <v>10</v>
      </c>
      <c r="J35" s="57">
        <v>10</v>
      </c>
      <c r="L35" s="57">
        <v>0</v>
      </c>
      <c r="N35" s="74" t="s">
        <v>51</v>
      </c>
      <c r="O35" s="57">
        <v>10</v>
      </c>
      <c r="Q35" s="57">
        <v>10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v>10</v>
      </c>
      <c r="AO35" s="60">
        <v>10</v>
      </c>
      <c r="AQ35" s="60">
        <v>0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1" priority="1" stopIfTrue="1" operator="lessThan">
      <formula>0</formula>
    </cfRule>
  </conditionalFormatting>
  <pageMargins left="0.93" right="0.75" top="1.1399999999999999" bottom="1" header="0.5" footer="0.5"/>
  <pageSetup scale="75" orientation="landscape" r:id="rId1"/>
  <headerFooter alignWithMargins="0"/>
  <colBreaks count="1" manualBreakCount="1">
    <brk id="1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opLeftCell="E1" workbookViewId="0">
      <selection activeCell="N3" sqref="N3:AQ36"/>
    </sheetView>
  </sheetViews>
  <sheetFormatPr defaultRowHeight="12.75" x14ac:dyDescent="0.2"/>
  <cols>
    <col min="1" max="1" width="5.28515625" customWidth="1"/>
    <col min="2" max="2" width="10.42578125" customWidth="1"/>
    <col min="3" max="3" width="7.42578125" customWidth="1"/>
    <col min="4" max="4" width="11" customWidth="1"/>
    <col min="5" max="5" width="4.5703125" customWidth="1"/>
    <col min="7" max="7" width="14.42578125" customWidth="1"/>
    <col min="8" max="8" width="12.140625" customWidth="1"/>
    <col min="9" max="9" width="43.85546875" customWidth="1"/>
    <col min="10" max="10" width="13" customWidth="1"/>
    <col min="11" max="11" width="25.85546875" customWidth="1"/>
    <col min="12" max="12" width="13.28515625" customWidth="1"/>
  </cols>
  <sheetData>
    <row r="1" spans="1:12" x14ac:dyDescent="0.2">
      <c r="A1" t="s">
        <v>66</v>
      </c>
      <c r="C1" t="s">
        <v>67</v>
      </c>
      <c r="E1" t="s">
        <v>219</v>
      </c>
    </row>
    <row r="2" spans="1:12" x14ac:dyDescent="0.2">
      <c r="A2" t="s">
        <v>69</v>
      </c>
      <c r="C2" s="75">
        <v>107061</v>
      </c>
      <c r="E2" t="s">
        <v>387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180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100007244</v>
      </c>
      <c r="J8">
        <v>52000500</v>
      </c>
      <c r="K8" t="s">
        <v>30</v>
      </c>
      <c r="L8" s="77">
        <v>377.72</v>
      </c>
    </row>
    <row r="9" spans="1:12" x14ac:dyDescent="0.2">
      <c r="B9" s="76">
        <v>36950</v>
      </c>
      <c r="C9">
        <v>413</v>
      </c>
      <c r="D9">
        <v>52000500</v>
      </c>
      <c r="F9" t="s">
        <v>30</v>
      </c>
      <c r="H9">
        <v>100009100</v>
      </c>
      <c r="J9">
        <v>30016000</v>
      </c>
      <c r="K9" t="s">
        <v>82</v>
      </c>
      <c r="L9" s="77">
        <v>30050.19</v>
      </c>
    </row>
    <row r="10" spans="1:12" x14ac:dyDescent="0.2">
      <c r="B10" s="76">
        <v>36950</v>
      </c>
      <c r="C10">
        <v>413</v>
      </c>
      <c r="D10">
        <v>52000500</v>
      </c>
      <c r="F10" t="s">
        <v>30</v>
      </c>
      <c r="H10">
        <v>100009100</v>
      </c>
      <c r="J10">
        <v>30016000</v>
      </c>
      <c r="K10" t="s">
        <v>82</v>
      </c>
      <c r="L10" s="77">
        <v>260.5</v>
      </c>
    </row>
    <row r="11" spans="1:12" x14ac:dyDescent="0.2">
      <c r="B11" s="76">
        <v>36950</v>
      </c>
      <c r="C11">
        <v>413</v>
      </c>
      <c r="D11">
        <v>52000500</v>
      </c>
      <c r="F11" t="s">
        <v>30</v>
      </c>
      <c r="H11">
        <v>100009103</v>
      </c>
      <c r="J11">
        <v>52000500</v>
      </c>
      <c r="K11" t="s">
        <v>30</v>
      </c>
      <c r="L11" s="77">
        <v>5285</v>
      </c>
    </row>
    <row r="12" spans="1:12" x14ac:dyDescent="0.2">
      <c r="B12" s="76">
        <v>36950</v>
      </c>
      <c r="C12">
        <v>413</v>
      </c>
      <c r="D12">
        <v>52000500</v>
      </c>
      <c r="F12" t="s">
        <v>30</v>
      </c>
      <c r="H12">
        <v>100009103</v>
      </c>
      <c r="J12">
        <v>52000500</v>
      </c>
      <c r="K12" t="s">
        <v>30</v>
      </c>
      <c r="L12" s="77">
        <v>235.41</v>
      </c>
    </row>
    <row r="13" spans="1:12" x14ac:dyDescent="0.2">
      <c r="B13" s="76">
        <v>36950</v>
      </c>
      <c r="C13">
        <v>413</v>
      </c>
      <c r="D13">
        <v>52000500</v>
      </c>
      <c r="F13" t="s">
        <v>30</v>
      </c>
      <c r="H13">
        <v>100009103</v>
      </c>
      <c r="J13">
        <v>52000500</v>
      </c>
      <c r="K13" t="s">
        <v>30</v>
      </c>
      <c r="L13" s="77">
        <v>675</v>
      </c>
    </row>
    <row r="14" spans="1:12" x14ac:dyDescent="0.2">
      <c r="B14" s="76">
        <v>36950</v>
      </c>
      <c r="C14">
        <v>413</v>
      </c>
      <c r="D14">
        <v>52000500</v>
      </c>
      <c r="F14" t="s">
        <v>30</v>
      </c>
      <c r="H14">
        <v>100009103</v>
      </c>
      <c r="J14">
        <v>52000500</v>
      </c>
      <c r="K14" t="s">
        <v>30</v>
      </c>
      <c r="L14" s="77">
        <v>631.37</v>
      </c>
    </row>
    <row r="15" spans="1:12" x14ac:dyDescent="0.2">
      <c r="B15" s="76">
        <v>36950</v>
      </c>
      <c r="C15">
        <v>413</v>
      </c>
      <c r="D15">
        <v>52000500</v>
      </c>
      <c r="F15" t="s">
        <v>30</v>
      </c>
      <c r="H15">
        <v>100009103</v>
      </c>
      <c r="J15">
        <v>52000500</v>
      </c>
      <c r="K15" t="s">
        <v>30</v>
      </c>
      <c r="L15" s="77">
        <v>184.84</v>
      </c>
    </row>
    <row r="16" spans="1:12" x14ac:dyDescent="0.2">
      <c r="B16" s="76">
        <v>36950</v>
      </c>
      <c r="C16">
        <v>413</v>
      </c>
      <c r="D16">
        <v>52000500</v>
      </c>
      <c r="F16" t="s">
        <v>30</v>
      </c>
      <c r="H16">
        <v>100009103</v>
      </c>
      <c r="J16">
        <v>52000500</v>
      </c>
      <c r="K16" t="s">
        <v>30</v>
      </c>
      <c r="L16" s="77">
        <v>6876.25</v>
      </c>
    </row>
    <row r="17" spans="2:12" x14ac:dyDescent="0.2">
      <c r="B17" s="76">
        <v>36937</v>
      </c>
      <c r="C17">
        <v>413</v>
      </c>
      <c r="D17">
        <v>52000500</v>
      </c>
      <c r="F17" t="s">
        <v>30</v>
      </c>
      <c r="H17">
        <v>100007244</v>
      </c>
      <c r="J17">
        <v>30016000</v>
      </c>
      <c r="K17" t="s">
        <v>82</v>
      </c>
      <c r="L17" s="77">
        <v>-1602.75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100009103</v>
      </c>
      <c r="J18">
        <v>30016000</v>
      </c>
      <c r="K18" t="s">
        <v>82</v>
      </c>
      <c r="L18" s="77">
        <v>-816.21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100007244</v>
      </c>
      <c r="J19">
        <v>52000500</v>
      </c>
      <c r="K19" t="s">
        <v>30</v>
      </c>
      <c r="L19" s="77">
        <v>30050.19</v>
      </c>
    </row>
    <row r="20" spans="2:12" x14ac:dyDescent="0.2">
      <c r="B20" s="76">
        <v>36937</v>
      </c>
      <c r="C20">
        <v>413</v>
      </c>
      <c r="D20">
        <v>52000500</v>
      </c>
      <c r="F20" t="s">
        <v>30</v>
      </c>
      <c r="H20">
        <v>100007244</v>
      </c>
      <c r="J20">
        <v>52000500</v>
      </c>
      <c r="K20" t="s">
        <v>30</v>
      </c>
      <c r="L20" s="77">
        <v>260.5</v>
      </c>
    </row>
    <row r="21" spans="2:12" x14ac:dyDescent="0.2">
      <c r="B21" s="76">
        <v>36937</v>
      </c>
      <c r="C21">
        <v>413</v>
      </c>
      <c r="D21">
        <v>52000500</v>
      </c>
      <c r="F21" t="s">
        <v>30</v>
      </c>
      <c r="H21">
        <v>100007244</v>
      </c>
      <c r="J21">
        <v>52000500</v>
      </c>
      <c r="K21" t="s">
        <v>30</v>
      </c>
      <c r="L21" s="77">
        <v>3675</v>
      </c>
    </row>
    <row r="22" spans="2:12" x14ac:dyDescent="0.2">
      <c r="B22" s="76">
        <v>36937</v>
      </c>
      <c r="C22">
        <v>413</v>
      </c>
      <c r="D22">
        <v>52000500</v>
      </c>
      <c r="F22" t="s">
        <v>30</v>
      </c>
      <c r="H22">
        <v>100007244</v>
      </c>
      <c r="J22">
        <v>52000500</v>
      </c>
      <c r="K22" t="s">
        <v>30</v>
      </c>
      <c r="L22" s="77">
        <v>1306.25</v>
      </c>
    </row>
    <row r="23" spans="2:12" x14ac:dyDescent="0.2">
      <c r="B23" s="76">
        <v>36937</v>
      </c>
      <c r="C23">
        <v>413</v>
      </c>
      <c r="D23">
        <v>52000500</v>
      </c>
      <c r="F23" t="s">
        <v>30</v>
      </c>
      <c r="H23">
        <v>100007244</v>
      </c>
      <c r="J23">
        <v>52000500</v>
      </c>
      <c r="K23" t="s">
        <v>30</v>
      </c>
      <c r="L23" s="77">
        <v>821.5</v>
      </c>
    </row>
    <row r="24" spans="2:12" x14ac:dyDescent="0.2">
      <c r="B24" s="76">
        <v>36937</v>
      </c>
      <c r="C24">
        <v>413</v>
      </c>
      <c r="D24">
        <v>52000500</v>
      </c>
      <c r="F24" t="s">
        <v>30</v>
      </c>
      <c r="H24">
        <v>100007244</v>
      </c>
      <c r="J24">
        <v>52000500</v>
      </c>
      <c r="K24" t="s">
        <v>30</v>
      </c>
      <c r="L24" s="77">
        <v>13657.5</v>
      </c>
    </row>
    <row r="25" spans="2:12" ht="13.5" thickBot="1" x14ac:dyDescent="0.25">
      <c r="B25" s="76">
        <v>36937</v>
      </c>
      <c r="C25">
        <v>413</v>
      </c>
      <c r="D25">
        <v>52000500</v>
      </c>
      <c r="F25" t="s">
        <v>30</v>
      </c>
      <c r="H25">
        <v>100007244</v>
      </c>
      <c r="J25">
        <v>52000500</v>
      </c>
      <c r="K25" t="s">
        <v>30</v>
      </c>
      <c r="L25" s="77">
        <v>1580</v>
      </c>
    </row>
    <row r="26" spans="2:12" ht="13.5" thickBot="1" x14ac:dyDescent="0.25">
      <c r="B26" t="s">
        <v>88</v>
      </c>
      <c r="D26">
        <v>52000500</v>
      </c>
      <c r="L26" s="78">
        <v>93508.26</v>
      </c>
    </row>
    <row r="27" spans="2:12" x14ac:dyDescent="0.2">
      <c r="B27" s="76">
        <v>36950</v>
      </c>
      <c r="C27">
        <v>413</v>
      </c>
      <c r="D27">
        <v>52001000</v>
      </c>
      <c r="F27" t="s">
        <v>89</v>
      </c>
      <c r="H27">
        <v>100009103</v>
      </c>
      <c r="J27">
        <v>52000500</v>
      </c>
      <c r="K27" t="s">
        <v>30</v>
      </c>
      <c r="L27" s="77">
        <v>1184.79</v>
      </c>
    </row>
    <row r="28" spans="2:12" x14ac:dyDescent="0.2">
      <c r="B28" s="76">
        <v>36950</v>
      </c>
      <c r="C28">
        <v>413</v>
      </c>
      <c r="D28">
        <v>52001000</v>
      </c>
      <c r="F28" t="s">
        <v>89</v>
      </c>
      <c r="H28">
        <v>100009103</v>
      </c>
      <c r="J28">
        <v>52000500</v>
      </c>
      <c r="K28" t="s">
        <v>30</v>
      </c>
      <c r="L28" s="77">
        <v>1185.79</v>
      </c>
    </row>
    <row r="29" spans="2:12" x14ac:dyDescent="0.2">
      <c r="B29" s="76">
        <v>36950</v>
      </c>
      <c r="C29">
        <v>413</v>
      </c>
      <c r="D29">
        <v>52001000</v>
      </c>
      <c r="F29" t="s">
        <v>89</v>
      </c>
      <c r="H29">
        <v>100009103</v>
      </c>
      <c r="J29">
        <v>52000500</v>
      </c>
      <c r="K29" t="s">
        <v>30</v>
      </c>
      <c r="L29" s="77">
        <v>1664.68</v>
      </c>
    </row>
    <row r="30" spans="2:12" x14ac:dyDescent="0.2">
      <c r="B30" s="76">
        <v>36937</v>
      </c>
      <c r="C30">
        <v>413</v>
      </c>
      <c r="D30">
        <v>52001000</v>
      </c>
      <c r="F30" t="s">
        <v>89</v>
      </c>
      <c r="H30">
        <v>100007244</v>
      </c>
      <c r="J30">
        <v>52000500</v>
      </c>
      <c r="K30" t="s">
        <v>30</v>
      </c>
      <c r="L30" s="77">
        <v>1664.68</v>
      </c>
    </row>
    <row r="31" spans="2:12" x14ac:dyDescent="0.2">
      <c r="B31" s="76">
        <v>36937</v>
      </c>
      <c r="C31">
        <v>413</v>
      </c>
      <c r="D31">
        <v>52001000</v>
      </c>
      <c r="F31" t="s">
        <v>89</v>
      </c>
      <c r="H31">
        <v>100007244</v>
      </c>
      <c r="J31">
        <v>52000500</v>
      </c>
      <c r="K31" t="s">
        <v>30</v>
      </c>
      <c r="L31" s="77">
        <v>5907.64</v>
      </c>
    </row>
    <row r="32" spans="2:12" ht="13.5" thickBot="1" x14ac:dyDescent="0.25">
      <c r="B32" s="76">
        <v>36937</v>
      </c>
      <c r="C32">
        <v>413</v>
      </c>
      <c r="D32">
        <v>52001000</v>
      </c>
      <c r="F32" t="s">
        <v>89</v>
      </c>
      <c r="H32">
        <v>100007244</v>
      </c>
      <c r="J32">
        <v>52000500</v>
      </c>
      <c r="K32" t="s">
        <v>30</v>
      </c>
      <c r="L32" s="77">
        <v>1302.55</v>
      </c>
    </row>
    <row r="33" spans="2:12" ht="13.5" thickBot="1" x14ac:dyDescent="0.25">
      <c r="B33" t="s">
        <v>88</v>
      </c>
      <c r="D33">
        <v>52001000</v>
      </c>
      <c r="L33" s="78">
        <v>12910.13</v>
      </c>
    </row>
    <row r="34" spans="2:12" ht="13.5" thickBot="1" x14ac:dyDescent="0.25">
      <c r="B34" s="76">
        <v>36950</v>
      </c>
      <c r="C34">
        <v>413</v>
      </c>
      <c r="D34">
        <v>52002000</v>
      </c>
      <c r="F34" t="s">
        <v>91</v>
      </c>
      <c r="H34">
        <v>100012378</v>
      </c>
      <c r="I34" t="s">
        <v>92</v>
      </c>
      <c r="J34">
        <v>52002000</v>
      </c>
      <c r="K34" t="s">
        <v>91</v>
      </c>
      <c r="L34" s="77">
        <v>100</v>
      </c>
    </row>
    <row r="35" spans="2:12" ht="13.5" thickBot="1" x14ac:dyDescent="0.25">
      <c r="B35" t="s">
        <v>88</v>
      </c>
      <c r="D35">
        <v>52002000</v>
      </c>
      <c r="L35" s="80">
        <v>100</v>
      </c>
    </row>
    <row r="36" spans="2:12" x14ac:dyDescent="0.2">
      <c r="B36" s="76">
        <v>36929</v>
      </c>
      <c r="C36">
        <v>413</v>
      </c>
      <c r="D36">
        <v>52002500</v>
      </c>
      <c r="F36" t="s">
        <v>145</v>
      </c>
      <c r="H36">
        <v>100006722</v>
      </c>
      <c r="I36" t="s">
        <v>388</v>
      </c>
      <c r="J36">
        <v>6000011577</v>
      </c>
      <c r="K36" t="s">
        <v>260</v>
      </c>
      <c r="L36" s="77">
        <v>850</v>
      </c>
    </row>
    <row r="37" spans="2:12" ht="13.5" thickBot="1" x14ac:dyDescent="0.25">
      <c r="B37" s="76">
        <v>36949</v>
      </c>
      <c r="C37">
        <v>413</v>
      </c>
      <c r="D37">
        <v>52002500</v>
      </c>
      <c r="F37" t="s">
        <v>145</v>
      </c>
      <c r="H37">
        <v>100009666</v>
      </c>
      <c r="I37" t="s">
        <v>160</v>
      </c>
      <c r="J37">
        <v>6000012428</v>
      </c>
      <c r="K37" t="s">
        <v>389</v>
      </c>
      <c r="L37" s="77">
        <v>26.81</v>
      </c>
    </row>
    <row r="38" spans="2:12" ht="13.5" thickBot="1" x14ac:dyDescent="0.25">
      <c r="B38" t="s">
        <v>88</v>
      </c>
      <c r="D38">
        <v>52002500</v>
      </c>
      <c r="L38" s="78">
        <v>876.81</v>
      </c>
    </row>
    <row r="39" spans="2:12" x14ac:dyDescent="0.2">
      <c r="B39" s="76">
        <v>36949</v>
      </c>
      <c r="C39">
        <v>413</v>
      </c>
      <c r="D39">
        <v>52003000</v>
      </c>
      <c r="F39" t="s">
        <v>93</v>
      </c>
      <c r="H39">
        <v>100009666</v>
      </c>
      <c r="I39" t="s">
        <v>94</v>
      </c>
      <c r="J39">
        <v>6000012428</v>
      </c>
      <c r="K39" t="s">
        <v>389</v>
      </c>
      <c r="L39" s="77">
        <v>128.47</v>
      </c>
    </row>
    <row r="40" spans="2:12" ht="13.5" thickBot="1" x14ac:dyDescent="0.25">
      <c r="B40" s="76">
        <v>36923</v>
      </c>
      <c r="C40">
        <v>413</v>
      </c>
      <c r="D40">
        <v>52003000</v>
      </c>
      <c r="F40" t="s">
        <v>93</v>
      </c>
      <c r="H40">
        <v>100005269</v>
      </c>
      <c r="I40" t="s">
        <v>390</v>
      </c>
      <c r="J40">
        <v>6000012265</v>
      </c>
      <c r="K40" t="s">
        <v>391</v>
      </c>
      <c r="L40" s="77">
        <v>375.02</v>
      </c>
    </row>
    <row r="41" spans="2:12" ht="13.5" thickBot="1" x14ac:dyDescent="0.25">
      <c r="B41" t="s">
        <v>88</v>
      </c>
      <c r="D41">
        <v>52003000</v>
      </c>
      <c r="L41" s="78">
        <v>503.49</v>
      </c>
    </row>
    <row r="42" spans="2:12" ht="13.5" thickBot="1" x14ac:dyDescent="0.25">
      <c r="B42" s="76">
        <v>36948</v>
      </c>
      <c r="C42">
        <v>413</v>
      </c>
      <c r="D42">
        <v>52003500</v>
      </c>
      <c r="F42" t="s">
        <v>96</v>
      </c>
      <c r="H42">
        <v>100009490</v>
      </c>
      <c r="I42" t="s">
        <v>94</v>
      </c>
      <c r="J42">
        <v>6000008887</v>
      </c>
      <c r="K42" t="s">
        <v>392</v>
      </c>
      <c r="L42" s="77">
        <v>18.170000000000002</v>
      </c>
    </row>
    <row r="43" spans="2:12" ht="13.5" thickBot="1" x14ac:dyDescent="0.25">
      <c r="B43" t="s">
        <v>88</v>
      </c>
      <c r="D43">
        <v>52003500</v>
      </c>
      <c r="L43" s="78">
        <v>18.170000000000002</v>
      </c>
    </row>
    <row r="44" spans="2:12" x14ac:dyDescent="0.2">
      <c r="B44" s="76">
        <v>36948</v>
      </c>
      <c r="C44">
        <v>413</v>
      </c>
      <c r="D44">
        <v>52004500</v>
      </c>
      <c r="F44" t="s">
        <v>98</v>
      </c>
      <c r="H44">
        <v>100009490</v>
      </c>
      <c r="I44" t="s">
        <v>393</v>
      </c>
      <c r="J44">
        <v>6000008887</v>
      </c>
      <c r="K44" t="s">
        <v>392</v>
      </c>
      <c r="L44" s="77">
        <v>2635.88</v>
      </c>
    </row>
    <row r="45" spans="2:12" ht="13.5" thickBot="1" x14ac:dyDescent="0.25">
      <c r="B45" s="76">
        <v>36949</v>
      </c>
      <c r="C45">
        <v>413</v>
      </c>
      <c r="D45">
        <v>52004500</v>
      </c>
      <c r="F45" t="s">
        <v>98</v>
      </c>
      <c r="H45">
        <v>100009666</v>
      </c>
      <c r="I45" t="s">
        <v>394</v>
      </c>
      <c r="J45">
        <v>6000012428</v>
      </c>
      <c r="K45" t="s">
        <v>389</v>
      </c>
      <c r="L45" s="77">
        <v>525.28</v>
      </c>
    </row>
    <row r="46" spans="2:12" ht="13.5" thickBot="1" x14ac:dyDescent="0.25">
      <c r="B46" t="s">
        <v>88</v>
      </c>
      <c r="D46">
        <v>52004500</v>
      </c>
      <c r="L46" s="78">
        <v>3161.16</v>
      </c>
    </row>
    <row r="47" spans="2:12" x14ac:dyDescent="0.2">
      <c r="B47" s="76">
        <v>36950</v>
      </c>
      <c r="C47">
        <v>413</v>
      </c>
      <c r="D47">
        <v>52502000</v>
      </c>
      <c r="F47" t="s">
        <v>45</v>
      </c>
      <c r="H47">
        <v>100016048</v>
      </c>
      <c r="I47" t="s">
        <v>102</v>
      </c>
      <c r="J47">
        <v>20023000</v>
      </c>
      <c r="K47" t="s">
        <v>83</v>
      </c>
      <c r="L47" s="77">
        <v>297.89999999999998</v>
      </c>
    </row>
    <row r="48" spans="2:12" ht="13.5" thickBot="1" x14ac:dyDescent="0.25">
      <c r="B48" s="76">
        <v>36950</v>
      </c>
      <c r="C48">
        <v>413</v>
      </c>
      <c r="D48">
        <v>52502000</v>
      </c>
      <c r="F48" t="s">
        <v>45</v>
      </c>
      <c r="H48">
        <v>100016047</v>
      </c>
      <c r="I48" t="s">
        <v>104</v>
      </c>
      <c r="J48">
        <v>20023000</v>
      </c>
      <c r="K48" t="s">
        <v>83</v>
      </c>
      <c r="L48" s="77">
        <v>37.42</v>
      </c>
    </row>
    <row r="49" spans="2:12" ht="13.5" thickBot="1" x14ac:dyDescent="0.25">
      <c r="B49" t="s">
        <v>88</v>
      </c>
      <c r="D49">
        <v>52502000</v>
      </c>
      <c r="L49" s="78">
        <v>335.32</v>
      </c>
    </row>
    <row r="50" spans="2:12" ht="13.5" thickBot="1" x14ac:dyDescent="0.25">
      <c r="B50" s="76">
        <v>36923</v>
      </c>
      <c r="C50">
        <v>413</v>
      </c>
      <c r="D50">
        <v>52502500</v>
      </c>
      <c r="F50" t="s">
        <v>46</v>
      </c>
      <c r="H50">
        <v>100005380</v>
      </c>
      <c r="I50" t="s">
        <v>106</v>
      </c>
      <c r="J50">
        <v>20023000</v>
      </c>
      <c r="K50" t="s">
        <v>83</v>
      </c>
      <c r="L50" s="77">
        <v>462.93</v>
      </c>
    </row>
    <row r="51" spans="2:12" ht="13.5" thickBot="1" x14ac:dyDescent="0.25">
      <c r="B51" t="s">
        <v>88</v>
      </c>
      <c r="D51">
        <v>52502500</v>
      </c>
      <c r="L51" s="80">
        <v>462.93</v>
      </c>
    </row>
    <row r="52" spans="2:12" ht="13.5" thickBot="1" x14ac:dyDescent="0.25">
      <c r="B52" s="76">
        <v>36948</v>
      </c>
      <c r="C52">
        <v>413</v>
      </c>
      <c r="D52">
        <v>52503500</v>
      </c>
      <c r="F52" t="s">
        <v>107</v>
      </c>
      <c r="H52">
        <v>100009503</v>
      </c>
      <c r="I52" t="s">
        <v>108</v>
      </c>
      <c r="J52">
        <v>6000011024</v>
      </c>
      <c r="K52" t="s">
        <v>395</v>
      </c>
      <c r="L52" s="77">
        <v>114.69</v>
      </c>
    </row>
    <row r="53" spans="2:12" ht="13.5" thickBot="1" x14ac:dyDescent="0.25">
      <c r="B53" t="s">
        <v>88</v>
      </c>
      <c r="D53">
        <v>52503500</v>
      </c>
      <c r="L53" s="78">
        <v>114.69</v>
      </c>
    </row>
    <row r="54" spans="2:12" ht="13.5" thickBot="1" x14ac:dyDescent="0.25">
      <c r="B54" s="76">
        <v>36949</v>
      </c>
      <c r="C54">
        <v>413</v>
      </c>
      <c r="D54">
        <v>52507500</v>
      </c>
      <c r="F54" t="s">
        <v>114</v>
      </c>
      <c r="H54">
        <v>100009578</v>
      </c>
      <c r="I54" t="s">
        <v>396</v>
      </c>
      <c r="J54">
        <v>5000062089</v>
      </c>
      <c r="K54" t="s">
        <v>397</v>
      </c>
      <c r="L54" s="77">
        <v>31.06</v>
      </c>
    </row>
    <row r="55" spans="2:12" ht="13.5" thickBot="1" x14ac:dyDescent="0.25">
      <c r="B55" t="s">
        <v>88</v>
      </c>
      <c r="D55">
        <v>52507500</v>
      </c>
      <c r="L55" s="78">
        <v>31.06</v>
      </c>
    </row>
    <row r="56" spans="2:12" ht="13.5" thickBot="1" x14ac:dyDescent="0.25">
      <c r="B56" s="76">
        <v>36950</v>
      </c>
      <c r="C56">
        <v>413</v>
      </c>
      <c r="D56">
        <v>52508100</v>
      </c>
      <c r="F56" t="s">
        <v>169</v>
      </c>
      <c r="H56">
        <v>100009912</v>
      </c>
      <c r="J56">
        <v>5000006001</v>
      </c>
      <c r="K56" t="s">
        <v>170</v>
      </c>
      <c r="L56" s="77">
        <v>27.99</v>
      </c>
    </row>
    <row r="57" spans="2:12" ht="13.5" thickBot="1" x14ac:dyDescent="0.25">
      <c r="B57" t="s">
        <v>88</v>
      </c>
      <c r="D57">
        <v>52508100</v>
      </c>
      <c r="L57" s="78">
        <v>27.99</v>
      </c>
    </row>
    <row r="58" spans="2:12" ht="13.5" thickBot="1" x14ac:dyDescent="0.25">
      <c r="B58" s="76">
        <v>36938</v>
      </c>
      <c r="C58">
        <v>413</v>
      </c>
      <c r="D58">
        <v>53500500</v>
      </c>
      <c r="F58" t="s">
        <v>172</v>
      </c>
      <c r="H58">
        <v>100008604</v>
      </c>
      <c r="I58" t="s">
        <v>398</v>
      </c>
      <c r="J58">
        <v>5000031953</v>
      </c>
      <c r="K58" t="s">
        <v>399</v>
      </c>
      <c r="L58" s="77">
        <v>38.85</v>
      </c>
    </row>
    <row r="59" spans="2:12" ht="13.5" thickBot="1" x14ac:dyDescent="0.25">
      <c r="B59" t="s">
        <v>88</v>
      </c>
      <c r="D59">
        <v>53500500</v>
      </c>
      <c r="L59" s="78">
        <v>38.85</v>
      </c>
    </row>
    <row r="60" spans="2:12" x14ac:dyDescent="0.2">
      <c r="B60" s="76">
        <v>36927</v>
      </c>
      <c r="C60">
        <v>413</v>
      </c>
      <c r="D60">
        <v>53600000</v>
      </c>
      <c r="F60" t="s">
        <v>122</v>
      </c>
      <c r="H60">
        <v>100005825</v>
      </c>
      <c r="J60">
        <v>5000003183</v>
      </c>
      <c r="K60" t="s">
        <v>123</v>
      </c>
      <c r="L60" s="77">
        <v>12.07</v>
      </c>
    </row>
    <row r="61" spans="2:12" x14ac:dyDescent="0.2">
      <c r="B61" s="76">
        <v>36938</v>
      </c>
      <c r="C61">
        <v>413</v>
      </c>
      <c r="D61">
        <v>53600000</v>
      </c>
      <c r="F61" t="s">
        <v>122</v>
      </c>
      <c r="H61">
        <v>100008674</v>
      </c>
      <c r="J61">
        <v>5000003183</v>
      </c>
      <c r="K61" t="s">
        <v>123</v>
      </c>
      <c r="L61" s="77">
        <v>80.040000000000006</v>
      </c>
    </row>
    <row r="62" spans="2:12" ht="13.5" thickBot="1" x14ac:dyDescent="0.25">
      <c r="B62" s="76">
        <v>36936</v>
      </c>
      <c r="C62">
        <v>413</v>
      </c>
      <c r="D62">
        <v>53600000</v>
      </c>
      <c r="F62" t="s">
        <v>122</v>
      </c>
      <c r="H62">
        <v>100008254</v>
      </c>
      <c r="I62" t="s">
        <v>124</v>
      </c>
      <c r="J62">
        <v>5000060175</v>
      </c>
      <c r="K62" t="s">
        <v>125</v>
      </c>
      <c r="L62" s="77">
        <v>110.49</v>
      </c>
    </row>
    <row r="63" spans="2:12" ht="13.5" thickBot="1" x14ac:dyDescent="0.25">
      <c r="B63" t="s">
        <v>88</v>
      </c>
      <c r="D63">
        <v>53600000</v>
      </c>
      <c r="L63" s="80">
        <v>202.6</v>
      </c>
    </row>
    <row r="64" spans="2:12" x14ac:dyDescent="0.2">
      <c r="B64" s="76">
        <v>36923</v>
      </c>
      <c r="C64">
        <v>413</v>
      </c>
      <c r="D64">
        <v>59003000</v>
      </c>
      <c r="F64" t="s">
        <v>127</v>
      </c>
      <c r="H64">
        <v>100005463</v>
      </c>
      <c r="J64">
        <v>20023000</v>
      </c>
      <c r="K64" t="s">
        <v>83</v>
      </c>
      <c r="L64" s="77">
        <v>10</v>
      </c>
    </row>
    <row r="65" spans="2:12" x14ac:dyDescent="0.2">
      <c r="B65" s="76">
        <v>36923</v>
      </c>
      <c r="C65">
        <v>413</v>
      </c>
      <c r="D65">
        <v>59003000</v>
      </c>
      <c r="F65" t="s">
        <v>127</v>
      </c>
      <c r="H65">
        <v>100005434</v>
      </c>
      <c r="J65">
        <v>20023000</v>
      </c>
      <c r="K65" t="s">
        <v>83</v>
      </c>
      <c r="L65" s="77">
        <v>4.67</v>
      </c>
    </row>
    <row r="66" spans="2:12" x14ac:dyDescent="0.2">
      <c r="B66" s="76">
        <v>36923</v>
      </c>
      <c r="C66">
        <v>413</v>
      </c>
      <c r="D66">
        <v>59003000</v>
      </c>
      <c r="F66" t="s">
        <v>127</v>
      </c>
      <c r="H66">
        <v>100005434</v>
      </c>
      <c r="J66">
        <v>20023000</v>
      </c>
      <c r="K66" t="s">
        <v>83</v>
      </c>
      <c r="L66" s="77">
        <v>19.97</v>
      </c>
    </row>
    <row r="67" spans="2:12" x14ac:dyDescent="0.2">
      <c r="B67" s="76">
        <v>36923</v>
      </c>
      <c r="C67">
        <v>413</v>
      </c>
      <c r="D67">
        <v>59003000</v>
      </c>
      <c r="F67" t="s">
        <v>127</v>
      </c>
      <c r="H67">
        <v>100005433</v>
      </c>
      <c r="J67">
        <v>20023000</v>
      </c>
      <c r="K67" t="s">
        <v>83</v>
      </c>
      <c r="L67" s="77">
        <v>0.46</v>
      </c>
    </row>
    <row r="68" spans="2:12" x14ac:dyDescent="0.2">
      <c r="B68" s="76">
        <v>36923</v>
      </c>
      <c r="C68">
        <v>413</v>
      </c>
      <c r="D68">
        <v>59003000</v>
      </c>
      <c r="F68" t="s">
        <v>127</v>
      </c>
      <c r="H68">
        <v>100005465</v>
      </c>
      <c r="J68">
        <v>20023000</v>
      </c>
      <c r="K68" t="s">
        <v>83</v>
      </c>
      <c r="L68" s="77">
        <v>0.99</v>
      </c>
    </row>
    <row r="69" spans="2:12" x14ac:dyDescent="0.2">
      <c r="B69" s="76">
        <v>36923</v>
      </c>
      <c r="C69">
        <v>413</v>
      </c>
      <c r="D69">
        <v>59003000</v>
      </c>
      <c r="F69" t="s">
        <v>127</v>
      </c>
      <c r="H69">
        <v>100005513</v>
      </c>
      <c r="J69">
        <v>20023000</v>
      </c>
      <c r="K69" t="s">
        <v>83</v>
      </c>
      <c r="L69" s="77">
        <v>1637.05</v>
      </c>
    </row>
    <row r="70" spans="2:12" x14ac:dyDescent="0.2">
      <c r="B70" s="76">
        <v>36923</v>
      </c>
      <c r="C70">
        <v>413</v>
      </c>
      <c r="D70">
        <v>59003000</v>
      </c>
      <c r="F70" t="s">
        <v>127</v>
      </c>
      <c r="H70">
        <v>100005513</v>
      </c>
      <c r="J70">
        <v>20023000</v>
      </c>
      <c r="K70" t="s">
        <v>83</v>
      </c>
      <c r="L70" s="77">
        <v>382.86</v>
      </c>
    </row>
    <row r="71" spans="2:12" x14ac:dyDescent="0.2">
      <c r="B71" s="76">
        <v>36927</v>
      </c>
      <c r="C71">
        <v>413</v>
      </c>
      <c r="D71">
        <v>59003000</v>
      </c>
      <c r="F71" t="s">
        <v>127</v>
      </c>
      <c r="H71">
        <v>100003832</v>
      </c>
      <c r="J71">
        <v>52000500</v>
      </c>
      <c r="K71" t="s">
        <v>30</v>
      </c>
      <c r="L71" s="77">
        <v>10933.47</v>
      </c>
    </row>
    <row r="72" spans="2:12" x14ac:dyDescent="0.2">
      <c r="B72" s="76">
        <v>36927</v>
      </c>
      <c r="C72">
        <v>413</v>
      </c>
      <c r="D72">
        <v>59003000</v>
      </c>
      <c r="F72" t="s">
        <v>127</v>
      </c>
      <c r="H72">
        <v>100003832</v>
      </c>
      <c r="J72">
        <v>52000500</v>
      </c>
      <c r="K72" t="s">
        <v>30</v>
      </c>
      <c r="L72" s="77">
        <v>3084.87</v>
      </c>
    </row>
    <row r="73" spans="2:12" x14ac:dyDescent="0.2">
      <c r="B73" s="76">
        <v>36923</v>
      </c>
      <c r="C73">
        <v>413</v>
      </c>
      <c r="D73">
        <v>59003000</v>
      </c>
      <c r="F73" t="s">
        <v>127</v>
      </c>
      <c r="H73">
        <v>100005433</v>
      </c>
      <c r="J73">
        <v>20023000</v>
      </c>
      <c r="K73" t="s">
        <v>83</v>
      </c>
      <c r="L73" s="77">
        <v>1.98</v>
      </c>
    </row>
    <row r="74" spans="2:12" x14ac:dyDescent="0.2">
      <c r="B74" s="76">
        <v>36923</v>
      </c>
      <c r="C74">
        <v>413</v>
      </c>
      <c r="D74">
        <v>59003000</v>
      </c>
      <c r="F74" t="s">
        <v>127</v>
      </c>
      <c r="H74">
        <v>100005429</v>
      </c>
      <c r="J74">
        <v>20023000</v>
      </c>
      <c r="K74" t="s">
        <v>83</v>
      </c>
      <c r="L74" s="77">
        <v>38.049999999999997</v>
      </c>
    </row>
    <row r="75" spans="2:12" x14ac:dyDescent="0.2">
      <c r="B75" s="76">
        <v>36923</v>
      </c>
      <c r="C75">
        <v>413</v>
      </c>
      <c r="D75">
        <v>59003000</v>
      </c>
      <c r="F75" t="s">
        <v>127</v>
      </c>
      <c r="H75">
        <v>100005427</v>
      </c>
      <c r="J75">
        <v>20023000</v>
      </c>
      <c r="K75" t="s">
        <v>83</v>
      </c>
      <c r="L75" s="77">
        <v>80.87</v>
      </c>
    </row>
    <row r="76" spans="2:12" x14ac:dyDescent="0.2">
      <c r="B76" s="76">
        <v>36923</v>
      </c>
      <c r="C76">
        <v>413</v>
      </c>
      <c r="D76">
        <v>59003000</v>
      </c>
      <c r="F76" t="s">
        <v>127</v>
      </c>
      <c r="H76">
        <v>100005427</v>
      </c>
      <c r="J76">
        <v>20023000</v>
      </c>
      <c r="K76" t="s">
        <v>83</v>
      </c>
      <c r="L76" s="77">
        <v>0.06</v>
      </c>
    </row>
    <row r="77" spans="2:12" x14ac:dyDescent="0.2">
      <c r="B77" s="76">
        <v>36923</v>
      </c>
      <c r="C77">
        <v>413</v>
      </c>
      <c r="D77">
        <v>59003000</v>
      </c>
      <c r="F77" t="s">
        <v>127</v>
      </c>
      <c r="H77">
        <v>100005428</v>
      </c>
      <c r="J77">
        <v>20023000</v>
      </c>
      <c r="K77" t="s">
        <v>83</v>
      </c>
      <c r="L77" s="77">
        <v>9.89</v>
      </c>
    </row>
    <row r="78" spans="2:12" x14ac:dyDescent="0.2">
      <c r="B78" s="76">
        <v>36923</v>
      </c>
      <c r="C78">
        <v>413</v>
      </c>
      <c r="D78">
        <v>59003000</v>
      </c>
      <c r="F78" t="s">
        <v>127</v>
      </c>
      <c r="H78">
        <v>100005428</v>
      </c>
      <c r="J78">
        <v>20023000</v>
      </c>
      <c r="K78" t="s">
        <v>83</v>
      </c>
      <c r="L78" s="77">
        <v>822.72</v>
      </c>
    </row>
    <row r="79" spans="2:12" x14ac:dyDescent="0.2">
      <c r="B79" s="76">
        <v>36950</v>
      </c>
      <c r="C79">
        <v>413</v>
      </c>
      <c r="D79">
        <v>59003000</v>
      </c>
      <c r="F79" t="s">
        <v>127</v>
      </c>
      <c r="H79">
        <v>100009100</v>
      </c>
      <c r="J79">
        <v>30016000</v>
      </c>
      <c r="K79" t="s">
        <v>82</v>
      </c>
      <c r="L79" s="77">
        <v>610.75</v>
      </c>
    </row>
    <row r="80" spans="2:12" x14ac:dyDescent="0.2">
      <c r="B80" s="76">
        <v>36950</v>
      </c>
      <c r="C80">
        <v>413</v>
      </c>
      <c r="D80">
        <v>59003000</v>
      </c>
      <c r="F80" t="s">
        <v>127</v>
      </c>
      <c r="H80">
        <v>100009100</v>
      </c>
      <c r="J80">
        <v>30016000</v>
      </c>
      <c r="K80" t="s">
        <v>82</v>
      </c>
      <c r="L80" s="77">
        <v>1982.43</v>
      </c>
    </row>
    <row r="81" spans="2:12" x14ac:dyDescent="0.2">
      <c r="B81" s="76">
        <v>36937</v>
      </c>
      <c r="C81">
        <v>413</v>
      </c>
      <c r="D81">
        <v>59003000</v>
      </c>
      <c r="F81" t="s">
        <v>127</v>
      </c>
      <c r="H81">
        <v>100007244</v>
      </c>
      <c r="J81">
        <v>52000500</v>
      </c>
      <c r="K81" t="s">
        <v>30</v>
      </c>
      <c r="L81" s="77">
        <v>2183.14</v>
      </c>
    </row>
    <row r="82" spans="2:12" x14ac:dyDescent="0.2">
      <c r="B82" s="76">
        <v>36937</v>
      </c>
      <c r="C82">
        <v>413</v>
      </c>
      <c r="D82">
        <v>59003000</v>
      </c>
      <c r="F82" t="s">
        <v>127</v>
      </c>
      <c r="H82">
        <v>100007244</v>
      </c>
      <c r="J82">
        <v>52000500</v>
      </c>
      <c r="K82" t="s">
        <v>30</v>
      </c>
      <c r="L82" s="77">
        <v>708.54</v>
      </c>
    </row>
    <row r="83" spans="2:12" ht="13.5" thickBot="1" x14ac:dyDescent="0.25">
      <c r="B83" s="76">
        <v>36923</v>
      </c>
      <c r="C83">
        <v>413</v>
      </c>
      <c r="D83">
        <v>59003000</v>
      </c>
      <c r="F83" t="s">
        <v>127</v>
      </c>
      <c r="H83">
        <v>100005429</v>
      </c>
      <c r="J83">
        <v>20023000</v>
      </c>
      <c r="K83" t="s">
        <v>83</v>
      </c>
      <c r="L83" s="77">
        <v>162.69</v>
      </c>
    </row>
    <row r="84" spans="2:12" ht="13.5" thickBot="1" x14ac:dyDescent="0.25">
      <c r="B84" t="s">
        <v>88</v>
      </c>
      <c r="D84">
        <v>59003000</v>
      </c>
      <c r="L84" s="78">
        <v>22675.46</v>
      </c>
    </row>
    <row r="85" spans="2:12" x14ac:dyDescent="0.2">
      <c r="B85" s="76">
        <v>36927</v>
      </c>
      <c r="C85">
        <v>413</v>
      </c>
      <c r="D85">
        <v>59003100</v>
      </c>
      <c r="F85" t="s">
        <v>128</v>
      </c>
      <c r="H85">
        <v>100003832</v>
      </c>
      <c r="J85">
        <v>52000500</v>
      </c>
      <c r="K85" t="s">
        <v>30</v>
      </c>
      <c r="L85" s="77">
        <v>46.14</v>
      </c>
    </row>
    <row r="86" spans="2:12" x14ac:dyDescent="0.2">
      <c r="B86" s="76">
        <v>36950</v>
      </c>
      <c r="C86">
        <v>413</v>
      </c>
      <c r="D86">
        <v>59003100</v>
      </c>
      <c r="F86" t="s">
        <v>128</v>
      </c>
      <c r="H86">
        <v>100009103</v>
      </c>
      <c r="J86">
        <v>52000500</v>
      </c>
      <c r="K86" t="s">
        <v>30</v>
      </c>
      <c r="L86" s="77">
        <v>13.97</v>
      </c>
    </row>
    <row r="87" spans="2:12" ht="13.5" thickBot="1" x14ac:dyDescent="0.25">
      <c r="B87" s="76">
        <v>36937</v>
      </c>
      <c r="C87">
        <v>413</v>
      </c>
      <c r="D87">
        <v>59003100</v>
      </c>
      <c r="F87" t="s">
        <v>128</v>
      </c>
      <c r="H87">
        <v>100007244</v>
      </c>
      <c r="J87">
        <v>52000500</v>
      </c>
      <c r="K87" t="s">
        <v>30</v>
      </c>
      <c r="L87" s="77">
        <v>20.81</v>
      </c>
    </row>
    <row r="88" spans="2:12" ht="13.5" thickBot="1" x14ac:dyDescent="0.25">
      <c r="B88" t="s">
        <v>88</v>
      </c>
      <c r="D88">
        <v>59003100</v>
      </c>
      <c r="L88" s="78">
        <v>80.92</v>
      </c>
    </row>
    <row r="89" spans="2:12" x14ac:dyDescent="0.2">
      <c r="B89" s="76">
        <v>36927</v>
      </c>
      <c r="C89">
        <v>413</v>
      </c>
      <c r="D89">
        <v>59003200</v>
      </c>
      <c r="F89" t="s">
        <v>129</v>
      </c>
      <c r="H89">
        <v>100003832</v>
      </c>
      <c r="J89">
        <v>52000500</v>
      </c>
      <c r="K89" t="s">
        <v>30</v>
      </c>
      <c r="L89" s="77">
        <v>44.47</v>
      </c>
    </row>
    <row r="90" spans="2:12" x14ac:dyDescent="0.2">
      <c r="B90" s="76">
        <v>36950</v>
      </c>
      <c r="C90">
        <v>413</v>
      </c>
      <c r="D90">
        <v>59003200</v>
      </c>
      <c r="F90" t="s">
        <v>129</v>
      </c>
      <c r="H90">
        <v>100009103</v>
      </c>
      <c r="J90">
        <v>52000500</v>
      </c>
      <c r="K90" t="s">
        <v>30</v>
      </c>
      <c r="L90" s="77">
        <v>10.63</v>
      </c>
    </row>
    <row r="91" spans="2:12" ht="13.5" thickBot="1" x14ac:dyDescent="0.25">
      <c r="B91" s="76">
        <v>36937</v>
      </c>
      <c r="C91">
        <v>413</v>
      </c>
      <c r="D91">
        <v>59003200</v>
      </c>
      <c r="F91" t="s">
        <v>129</v>
      </c>
      <c r="H91">
        <v>100007244</v>
      </c>
      <c r="J91">
        <v>52000500</v>
      </c>
      <c r="K91" t="s">
        <v>30</v>
      </c>
      <c r="L91" s="77">
        <v>22.59</v>
      </c>
    </row>
    <row r="92" spans="2:12" ht="13.5" thickBot="1" x14ac:dyDescent="0.25">
      <c r="B92" t="s">
        <v>88</v>
      </c>
      <c r="D92">
        <v>59003200</v>
      </c>
      <c r="L92" s="78">
        <v>77.69</v>
      </c>
    </row>
    <row r="93" spans="2:12" x14ac:dyDescent="0.2">
      <c r="B93" s="76">
        <v>36927</v>
      </c>
      <c r="C93">
        <v>413</v>
      </c>
      <c r="D93">
        <v>59099900</v>
      </c>
      <c r="F93" t="s">
        <v>130</v>
      </c>
      <c r="H93">
        <v>100003832</v>
      </c>
      <c r="J93">
        <v>52000500</v>
      </c>
      <c r="K93" t="s">
        <v>30</v>
      </c>
      <c r="L93" s="77">
        <v>8.89</v>
      </c>
    </row>
    <row r="94" spans="2:12" x14ac:dyDescent="0.2">
      <c r="B94" s="76">
        <v>36950</v>
      </c>
      <c r="C94">
        <v>413</v>
      </c>
      <c r="D94">
        <v>59099900</v>
      </c>
      <c r="F94" t="s">
        <v>130</v>
      </c>
      <c r="H94">
        <v>100009100</v>
      </c>
      <c r="J94">
        <v>30016000</v>
      </c>
      <c r="K94" t="s">
        <v>82</v>
      </c>
      <c r="L94" s="77">
        <v>2.13</v>
      </c>
    </row>
    <row r="95" spans="2:12" ht="13.5" thickBot="1" x14ac:dyDescent="0.25">
      <c r="B95" s="76">
        <v>36937</v>
      </c>
      <c r="C95">
        <v>413</v>
      </c>
      <c r="D95">
        <v>59099900</v>
      </c>
      <c r="F95" t="s">
        <v>130</v>
      </c>
      <c r="H95">
        <v>100007244</v>
      </c>
      <c r="J95">
        <v>52000500</v>
      </c>
      <c r="K95" t="s">
        <v>30</v>
      </c>
      <c r="L95" s="77">
        <v>4.5199999999999996</v>
      </c>
    </row>
    <row r="96" spans="2:12" ht="13.5" thickBot="1" x14ac:dyDescent="0.25">
      <c r="B96" t="s">
        <v>88</v>
      </c>
      <c r="D96">
        <v>59099900</v>
      </c>
      <c r="L96" s="78">
        <v>15.54</v>
      </c>
    </row>
    <row r="97" spans="2:12" ht="13.5" thickBot="1" x14ac:dyDescent="0.25">
      <c r="B97" s="76">
        <v>36950</v>
      </c>
      <c r="C97">
        <v>413</v>
      </c>
      <c r="D97">
        <v>81000020</v>
      </c>
      <c r="F97" t="s">
        <v>179</v>
      </c>
      <c r="H97">
        <v>254232</v>
      </c>
      <c r="L97" s="77">
        <v>18.170000000000002</v>
      </c>
    </row>
    <row r="98" spans="2:12" ht="13.5" thickBot="1" x14ac:dyDescent="0.25">
      <c r="B98" t="s">
        <v>88</v>
      </c>
      <c r="D98">
        <v>81000020</v>
      </c>
      <c r="L98" s="78">
        <v>18.170000000000002</v>
      </c>
    </row>
    <row r="99" spans="2:12" ht="13.5" thickBot="1" x14ac:dyDescent="0.25">
      <c r="B99" s="76">
        <v>36950</v>
      </c>
      <c r="C99">
        <v>413</v>
      </c>
      <c r="D99">
        <v>81000034</v>
      </c>
      <c r="F99" t="s">
        <v>141</v>
      </c>
      <c r="H99">
        <v>254233</v>
      </c>
      <c r="L99" s="77">
        <v>128.25</v>
      </c>
    </row>
    <row r="100" spans="2:12" ht="13.5" thickBot="1" x14ac:dyDescent="0.25">
      <c r="B100" t="s">
        <v>88</v>
      </c>
      <c r="D100">
        <v>81000034</v>
      </c>
      <c r="L100" s="78">
        <v>128.25</v>
      </c>
    </row>
    <row r="101" spans="2:12" ht="13.5" thickBot="1" x14ac:dyDescent="0.25">
      <c r="B101" s="76">
        <v>36950</v>
      </c>
      <c r="C101">
        <v>413</v>
      </c>
      <c r="D101">
        <v>81000040</v>
      </c>
      <c r="F101" t="s">
        <v>400</v>
      </c>
      <c r="H101">
        <v>254233</v>
      </c>
      <c r="L101" s="77">
        <v>281.83999999999997</v>
      </c>
    </row>
    <row r="102" spans="2:12" ht="13.5" thickBot="1" x14ac:dyDescent="0.25">
      <c r="B102" t="s">
        <v>88</v>
      </c>
      <c r="D102">
        <v>81000040</v>
      </c>
      <c r="L102" s="78">
        <v>281.83999999999997</v>
      </c>
    </row>
    <row r="103" spans="2:12" x14ac:dyDescent="0.2">
      <c r="L103" s="77"/>
    </row>
    <row r="104" spans="2:12" ht="13.5" thickBot="1" x14ac:dyDescent="0.25">
      <c r="L104" s="77"/>
    </row>
    <row r="105" spans="2:12" ht="13.5" thickBot="1" x14ac:dyDescent="0.25">
      <c r="B105" t="s">
        <v>142</v>
      </c>
      <c r="L105" s="78">
        <v>135569.32999999999</v>
      </c>
    </row>
    <row r="106" spans="2:12" x14ac:dyDescent="0.2">
      <c r="L106" s="77"/>
    </row>
    <row r="107" spans="2:12" x14ac:dyDescent="0.2">
      <c r="L107" s="77"/>
    </row>
    <row r="108" spans="2:12" x14ac:dyDescent="0.2">
      <c r="L108" s="77"/>
    </row>
    <row r="109" spans="2:12" x14ac:dyDescent="0.2">
      <c r="L109" s="77"/>
    </row>
    <row r="110" spans="2:12" x14ac:dyDescent="0.2">
      <c r="L110" s="77"/>
    </row>
    <row r="111" spans="2:12" x14ac:dyDescent="0.2">
      <c r="L111" s="77"/>
    </row>
    <row r="112" spans="2:12" x14ac:dyDescent="0.2">
      <c r="L112" s="77"/>
    </row>
    <row r="113" spans="12:12" x14ac:dyDescent="0.2">
      <c r="L113" s="77"/>
    </row>
    <row r="114" spans="12:12" x14ac:dyDescent="0.2">
      <c r="L114" s="77"/>
    </row>
    <row r="115" spans="12:12" x14ac:dyDescent="0.2">
      <c r="L115" s="77"/>
    </row>
    <row r="116" spans="12:12" x14ac:dyDescent="0.2">
      <c r="L116" s="77"/>
    </row>
    <row r="117" spans="12:12" x14ac:dyDescent="0.2">
      <c r="L117" s="77"/>
    </row>
    <row r="118" spans="12:12" x14ac:dyDescent="0.2">
      <c r="L118" s="77"/>
    </row>
    <row r="119" spans="12:12" x14ac:dyDescent="0.2">
      <c r="L119" s="77"/>
    </row>
    <row r="120" spans="12:12" x14ac:dyDescent="0.2">
      <c r="L120" s="77"/>
    </row>
    <row r="121" spans="12:12" x14ac:dyDescent="0.2">
      <c r="L121" s="77"/>
    </row>
    <row r="122" spans="12:12" x14ac:dyDescent="0.2">
      <c r="L122" s="77"/>
    </row>
    <row r="123" spans="12:12" x14ac:dyDescent="0.2">
      <c r="L123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3" sqref="N3:AQ36"/>
    </sheetView>
  </sheetViews>
  <sheetFormatPr defaultRowHeight="12.75" x14ac:dyDescent="0.2"/>
  <cols>
    <col min="1" max="1" width="22.28515625" customWidth="1"/>
    <col min="3" max="3" width="25" customWidth="1"/>
  </cols>
  <sheetData>
    <row r="1" spans="1:11" x14ac:dyDescent="0.2">
      <c r="A1" s="82"/>
      <c r="B1" s="82" t="s">
        <v>4</v>
      </c>
      <c r="C1" s="82"/>
      <c r="D1" s="82"/>
    </row>
    <row r="2" spans="1:11" x14ac:dyDescent="0.2">
      <c r="A2" s="82"/>
      <c r="B2" s="82" t="s">
        <v>540</v>
      </c>
      <c r="C2" s="82"/>
      <c r="D2" s="82"/>
    </row>
    <row r="3" spans="1:11" x14ac:dyDescent="0.2">
      <c r="A3" s="82"/>
      <c r="B3" s="82" t="s">
        <v>417</v>
      </c>
      <c r="C3" s="82"/>
      <c r="D3" s="82"/>
    </row>
    <row r="4" spans="1:11" x14ac:dyDescent="0.2">
      <c r="A4" s="82"/>
      <c r="B4" s="82"/>
      <c r="C4" s="82"/>
      <c r="D4" s="82"/>
    </row>
    <row r="5" spans="1:11" x14ac:dyDescent="0.2">
      <c r="A5" s="82" t="s">
        <v>418</v>
      </c>
      <c r="B5" s="82" t="s">
        <v>419</v>
      </c>
      <c r="C5" s="82"/>
      <c r="D5" s="82" t="s">
        <v>420</v>
      </c>
    </row>
    <row r="7" spans="1:11" ht="12" customHeight="1" x14ac:dyDescent="0.2">
      <c r="A7" t="s">
        <v>541</v>
      </c>
      <c r="B7" t="s">
        <v>401</v>
      </c>
      <c r="C7" t="s">
        <v>403</v>
      </c>
      <c r="D7">
        <v>1</v>
      </c>
      <c r="E7" s="88"/>
      <c r="F7" s="88"/>
      <c r="G7" s="88"/>
      <c r="H7" s="88"/>
      <c r="I7" s="88"/>
      <c r="J7" s="89"/>
      <c r="K7" s="88"/>
    </row>
    <row r="8" spans="1:11" ht="12" customHeight="1" x14ac:dyDescent="0.2">
      <c r="A8" t="s">
        <v>542</v>
      </c>
      <c r="B8" t="s">
        <v>401</v>
      </c>
      <c r="C8" t="s">
        <v>403</v>
      </c>
      <c r="D8">
        <v>1</v>
      </c>
      <c r="E8" s="88"/>
      <c r="F8" s="88"/>
      <c r="G8" s="88"/>
      <c r="H8" s="88"/>
      <c r="I8" s="88"/>
      <c r="J8" s="89"/>
      <c r="K8" s="88"/>
    </row>
    <row r="9" spans="1:11" ht="12" customHeight="1" x14ac:dyDescent="0.2">
      <c r="A9" t="s">
        <v>543</v>
      </c>
      <c r="B9" t="s">
        <v>401</v>
      </c>
      <c r="C9" t="s">
        <v>403</v>
      </c>
      <c r="D9">
        <v>1</v>
      </c>
      <c r="E9" s="88"/>
      <c r="F9" s="88"/>
      <c r="G9" s="88"/>
      <c r="H9" s="88"/>
      <c r="I9" s="88"/>
      <c r="J9" s="89"/>
      <c r="K9" s="88"/>
    </row>
    <row r="10" spans="1:11" ht="12" customHeight="1" x14ac:dyDescent="0.2">
      <c r="A10" t="s">
        <v>544</v>
      </c>
      <c r="B10" t="s">
        <v>401</v>
      </c>
      <c r="C10" t="s">
        <v>403</v>
      </c>
      <c r="D10">
        <v>1</v>
      </c>
      <c r="E10" s="88"/>
      <c r="F10" s="88"/>
      <c r="G10" s="88"/>
      <c r="H10" s="88"/>
      <c r="I10" s="88"/>
      <c r="J10" s="89"/>
      <c r="K10" s="88"/>
    </row>
    <row r="11" spans="1:11" ht="12" customHeight="1" x14ac:dyDescent="0.2">
      <c r="A11" t="s">
        <v>545</v>
      </c>
      <c r="B11" t="s">
        <v>401</v>
      </c>
      <c r="C11" t="s">
        <v>403</v>
      </c>
      <c r="D11">
        <v>1</v>
      </c>
      <c r="E11" s="88"/>
      <c r="F11" s="88"/>
      <c r="G11" s="88"/>
      <c r="H11" s="88"/>
      <c r="I11" s="88"/>
      <c r="J11" s="89"/>
      <c r="K11" s="88"/>
    </row>
    <row r="12" spans="1:11" ht="12" customHeight="1" x14ac:dyDescent="0.2">
      <c r="A12" t="s">
        <v>546</v>
      </c>
      <c r="B12" t="s">
        <v>401</v>
      </c>
      <c r="C12" t="s">
        <v>403</v>
      </c>
      <c r="D12">
        <v>1</v>
      </c>
      <c r="E12" s="88"/>
      <c r="F12" s="88"/>
      <c r="G12" s="88"/>
      <c r="H12" s="88"/>
      <c r="I12" s="88"/>
      <c r="J12" s="89"/>
      <c r="K12" s="88"/>
    </row>
    <row r="13" spans="1:11" ht="12" customHeight="1" x14ac:dyDescent="0.2">
      <c r="A13" t="s">
        <v>547</v>
      </c>
      <c r="B13" t="s">
        <v>401</v>
      </c>
      <c r="C13" t="s">
        <v>403</v>
      </c>
      <c r="D13">
        <v>1</v>
      </c>
      <c r="E13" s="88"/>
      <c r="F13" s="88"/>
      <c r="G13" s="88"/>
      <c r="H13" s="88"/>
      <c r="I13" s="88"/>
      <c r="J13" s="89"/>
      <c r="K13" s="88"/>
    </row>
    <row r="14" spans="1:11" ht="12" customHeight="1" x14ac:dyDescent="0.2">
      <c r="A14" t="s">
        <v>548</v>
      </c>
      <c r="B14" t="s">
        <v>401</v>
      </c>
      <c r="C14" t="s">
        <v>403</v>
      </c>
      <c r="D14">
        <v>1</v>
      </c>
      <c r="E14" s="88"/>
      <c r="F14" s="88"/>
      <c r="G14" s="88"/>
      <c r="H14" s="88"/>
      <c r="I14" s="88"/>
      <c r="J14" s="89"/>
      <c r="K14" s="88"/>
    </row>
    <row r="15" spans="1:11" ht="12" customHeight="1" x14ac:dyDescent="0.2">
      <c r="A15" t="s">
        <v>549</v>
      </c>
      <c r="B15" t="s">
        <v>401</v>
      </c>
      <c r="C15" t="s">
        <v>403</v>
      </c>
      <c r="D15">
        <v>1</v>
      </c>
      <c r="E15" s="88"/>
      <c r="F15" s="88"/>
      <c r="G15" s="88"/>
      <c r="H15" s="88"/>
      <c r="I15" s="88"/>
      <c r="J15" s="89"/>
      <c r="K15" s="88"/>
    </row>
    <row r="16" spans="1:11" ht="12" customHeight="1" x14ac:dyDescent="0.2">
      <c r="A16" t="s">
        <v>550</v>
      </c>
      <c r="B16" t="s">
        <v>401</v>
      </c>
      <c r="C16" t="s">
        <v>403</v>
      </c>
      <c r="D16">
        <v>1</v>
      </c>
      <c r="E16" s="88"/>
      <c r="F16" s="88"/>
      <c r="G16" s="88"/>
      <c r="H16" s="88"/>
      <c r="I16" s="88"/>
      <c r="J16" s="89"/>
      <c r="K16" s="88"/>
    </row>
    <row r="17" spans="4:4" x14ac:dyDescent="0.2">
      <c r="D17">
        <f>SUM(D7:D16)</f>
        <v>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1"/>
  <sheetViews>
    <sheetView topLeftCell="B11" workbookViewId="0">
      <selection activeCell="N3" sqref="N3:AQ36"/>
    </sheetView>
  </sheetViews>
  <sheetFormatPr defaultRowHeight="12.75" x14ac:dyDescent="0.2"/>
  <cols>
    <col min="1" max="1" width="23" style="1" customWidth="1"/>
    <col min="2" max="2" width="9" style="1" customWidth="1"/>
    <col min="3" max="3" width="1.85546875" style="1" customWidth="1"/>
    <col min="4" max="4" width="9" style="1" customWidth="1"/>
    <col min="5" max="5" width="1.5703125" style="1" customWidth="1"/>
    <col min="6" max="6" width="9" style="1" customWidth="1"/>
    <col min="7" max="7" width="4.28515625" style="1" customWidth="1"/>
    <col min="8" max="8" width="10.85546875" style="1" customWidth="1"/>
    <col min="9" max="9" width="1.85546875" style="1" customWidth="1"/>
    <col min="10" max="10" width="9" style="1" customWidth="1"/>
    <col min="11" max="11" width="1.42578125" style="1" customWidth="1"/>
    <col min="12" max="12" width="9" style="1" customWidth="1"/>
    <col min="13" max="13" width="1.5703125" style="1" customWidth="1"/>
    <col min="14" max="14" width="22.28515625" style="1" bestFit="1" customWidth="1"/>
    <col min="15" max="15" width="9.5703125" style="1" customWidth="1"/>
    <col min="16" max="16" width="1.5703125" style="1" customWidth="1"/>
    <col min="17" max="17" width="9.5703125" style="1" customWidth="1"/>
    <col min="18" max="18" width="1.5703125" style="1" customWidth="1"/>
    <col min="19" max="19" width="9.85546875" style="1" customWidth="1"/>
    <col min="20" max="20" width="1.5703125" style="1" customWidth="1"/>
    <col min="21" max="21" width="9.5703125" style="1" customWidth="1"/>
    <col min="22" max="22" width="1.5703125" style="1" customWidth="1"/>
    <col min="23" max="23" width="9.42578125" style="1" customWidth="1"/>
    <col min="24" max="24" width="1.5703125" style="1" customWidth="1"/>
    <col min="25" max="25" width="9.28515625" style="1" customWidth="1"/>
    <col min="26" max="26" width="1.5703125" style="1" customWidth="1"/>
    <col min="27" max="27" width="9.28515625" style="1" customWidth="1"/>
    <col min="28" max="28" width="1.5703125" style="1" customWidth="1"/>
    <col min="29" max="29" width="10" style="1" customWidth="1"/>
    <col min="30" max="30" width="1.5703125" style="1" customWidth="1"/>
    <col min="31" max="31" width="8.85546875" style="1" customWidth="1"/>
    <col min="32" max="32" width="1.5703125" style="1" customWidth="1"/>
    <col min="33" max="33" width="8.85546875" style="1" customWidth="1"/>
    <col min="34" max="34" width="1.5703125" style="1" customWidth="1"/>
    <col min="35" max="35" width="9.42578125" style="1" customWidth="1"/>
    <col min="36" max="36" width="1.5703125" style="1" customWidth="1"/>
    <col min="37" max="37" width="9" style="1" customWidth="1"/>
    <col min="38" max="38" width="1.5703125" style="1" customWidth="1"/>
    <col min="39" max="39" width="10.28515625" style="1" customWidth="1"/>
    <col min="40" max="40" width="1.5703125" style="1" customWidth="1"/>
    <col min="41" max="41" width="10.7109375" style="1" customWidth="1"/>
    <col min="42" max="42" width="1.85546875" style="1" customWidth="1"/>
    <col min="43" max="43" width="1.7109375" style="1" customWidth="1"/>
    <col min="44" max="44" width="10.42578125" style="1" customWidth="1"/>
    <col min="45" max="16384" width="9.140625" style="1"/>
  </cols>
  <sheetData>
    <row r="1" spans="1:44" ht="12" hidden="1" customHeight="1" x14ac:dyDescent="0.2">
      <c r="A1" s="1" t="s">
        <v>0</v>
      </c>
      <c r="B1" s="1" t="s">
        <v>1</v>
      </c>
    </row>
    <row r="2" spans="1:44" hidden="1" x14ac:dyDescent="0.2">
      <c r="A2" s="1" t="s">
        <v>2</v>
      </c>
      <c r="B2" s="1" t="s">
        <v>3</v>
      </c>
    </row>
    <row r="3" spans="1:44" ht="15.75" x14ac:dyDescent="0.25">
      <c r="A3" s="97" t="s">
        <v>4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N3" s="97" t="s">
        <v>4</v>
      </c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</row>
    <row r="4" spans="1:44" ht="15.75" x14ac:dyDescent="0.25">
      <c r="A4" s="97" t="s">
        <v>5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N4" s="97" t="s">
        <v>5</v>
      </c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</row>
    <row r="5" spans="1:44" ht="15.75" x14ac:dyDescent="0.25">
      <c r="A5" s="97" t="s">
        <v>552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N5" s="97" t="str">
        <f>+A5</f>
        <v>ENA Legal - Consolidated</v>
      </c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</row>
    <row r="6" spans="1:44" ht="15.75" x14ac:dyDescent="0.25">
      <c r="A6" s="96" t="s">
        <v>557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8" t="str">
        <f>+A6</f>
        <v>February 2001 YTD Actual vs Plan</v>
      </c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</row>
    <row r="7" spans="1:44" ht="15.7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44" ht="12" customHeight="1" x14ac:dyDescent="0.2">
      <c r="B8" s="3" t="s">
        <v>7</v>
      </c>
      <c r="C8" s="4"/>
      <c r="D8" s="3" t="s">
        <v>7</v>
      </c>
      <c r="E8" s="4"/>
      <c r="F8" s="5" t="s">
        <v>8</v>
      </c>
      <c r="G8" s="5"/>
      <c r="H8" s="3" t="s">
        <v>7</v>
      </c>
      <c r="I8" s="4"/>
      <c r="J8" s="3" t="s">
        <v>7</v>
      </c>
      <c r="K8" s="4"/>
      <c r="L8" s="6" t="s">
        <v>9</v>
      </c>
      <c r="O8" s="4" t="s">
        <v>10</v>
      </c>
      <c r="P8" s="7"/>
      <c r="Q8" s="4" t="s">
        <v>7</v>
      </c>
      <c r="R8" s="7"/>
      <c r="S8" s="4" t="s">
        <v>11</v>
      </c>
      <c r="T8" s="7"/>
      <c r="U8" s="4" t="s">
        <v>12</v>
      </c>
      <c r="V8" s="7"/>
      <c r="W8" s="4" t="s">
        <v>13</v>
      </c>
      <c r="X8" s="7"/>
      <c r="Y8" s="4" t="s">
        <v>14</v>
      </c>
      <c r="Z8" s="7"/>
      <c r="AA8" s="4" t="s">
        <v>15</v>
      </c>
      <c r="AB8" s="7"/>
      <c r="AC8" s="4" t="s">
        <v>16</v>
      </c>
      <c r="AD8" s="7"/>
      <c r="AE8" s="4" t="s">
        <v>17</v>
      </c>
      <c r="AF8" s="7"/>
      <c r="AG8" s="4" t="s">
        <v>18</v>
      </c>
      <c r="AH8" s="7"/>
      <c r="AI8" s="4" t="s">
        <v>19</v>
      </c>
      <c r="AJ8" s="7"/>
      <c r="AK8" s="4" t="s">
        <v>20</v>
      </c>
      <c r="AL8" s="7"/>
      <c r="AM8" s="8" t="s">
        <v>21</v>
      </c>
      <c r="AO8" s="9" t="s">
        <v>21</v>
      </c>
      <c r="AR8" s="9" t="s">
        <v>21</v>
      </c>
    </row>
    <row r="9" spans="1:44" ht="12" customHeight="1" x14ac:dyDescent="0.2">
      <c r="B9" s="10" t="s">
        <v>22</v>
      </c>
      <c r="C9" s="7"/>
      <c r="D9" s="10" t="s">
        <v>23</v>
      </c>
      <c r="E9" s="7"/>
      <c r="F9" s="10" t="s">
        <v>24</v>
      </c>
      <c r="G9" s="7"/>
      <c r="H9" s="10" t="s">
        <v>25</v>
      </c>
      <c r="I9" s="7"/>
      <c r="J9" s="10" t="s">
        <v>26</v>
      </c>
      <c r="K9" s="7"/>
      <c r="L9" s="10" t="s">
        <v>24</v>
      </c>
      <c r="N9" s="11"/>
      <c r="O9" s="12" t="s">
        <v>22</v>
      </c>
      <c r="P9" s="13"/>
      <c r="Q9" s="12" t="s">
        <v>22</v>
      </c>
      <c r="R9" s="13"/>
      <c r="S9" s="12" t="s">
        <v>23</v>
      </c>
      <c r="T9" s="13"/>
      <c r="U9" s="12" t="s">
        <v>23</v>
      </c>
      <c r="V9" s="13"/>
      <c r="W9" s="12" t="s">
        <v>23</v>
      </c>
      <c r="X9" s="13"/>
      <c r="Y9" s="12" t="s">
        <v>23</v>
      </c>
      <c r="Z9" s="13"/>
      <c r="AA9" s="12" t="s">
        <v>23</v>
      </c>
      <c r="AB9" s="13"/>
      <c r="AC9" s="12" t="s">
        <v>23</v>
      </c>
      <c r="AD9" s="13"/>
      <c r="AE9" s="12" t="s">
        <v>23</v>
      </c>
      <c r="AF9" s="13"/>
      <c r="AG9" s="12" t="s">
        <v>23</v>
      </c>
      <c r="AH9" s="13"/>
      <c r="AI9" s="12" t="s">
        <v>23</v>
      </c>
      <c r="AJ9" s="13"/>
      <c r="AK9" s="12" t="s">
        <v>23</v>
      </c>
      <c r="AL9" s="13"/>
      <c r="AM9" s="14" t="s">
        <v>27</v>
      </c>
      <c r="AO9" s="15" t="s">
        <v>28</v>
      </c>
      <c r="AR9" s="15" t="s">
        <v>27</v>
      </c>
    </row>
    <row r="10" spans="1:44" ht="12" customHeight="1" x14ac:dyDescent="0.2">
      <c r="A10" s="16" t="s">
        <v>29</v>
      </c>
      <c r="N10" s="16" t="s">
        <v>29</v>
      </c>
      <c r="AM10" s="17"/>
      <c r="AO10" s="18"/>
      <c r="AR10" s="18"/>
    </row>
    <row r="11" spans="1:44" ht="12" customHeight="1" x14ac:dyDescent="0.2">
      <c r="A11" s="1" t="s">
        <v>30</v>
      </c>
      <c r="B11" s="20">
        <f>+'105653'!B11+'105654'!B11+'105655'!B11+'105656'!B11+'105657'!B11+'105658'!B11+'105659'!B11+'105660'!B11+'107061'!B11</f>
        <v>993000.15</v>
      </c>
      <c r="C11" s="20"/>
      <c r="D11" s="20">
        <f>+'105653'!D11+'105654'!D11+'105655'!D11+'105656'!D11+'105657'!D11+'105658'!D11+'105659'!D11+'105660'!D11+'107061'!D11</f>
        <v>897486</v>
      </c>
      <c r="E11" s="20"/>
      <c r="F11" s="20">
        <f>+D11-B11</f>
        <v>-95514.150000000023</v>
      </c>
      <c r="G11" s="20">
        <v>1</v>
      </c>
      <c r="H11" s="20">
        <f>+'105653'!H11+'105654'!H11+'105655'!H11+'105656'!H11+'105657'!H11+'105658'!H11+'105659'!H11+'105660'!H11+'107061'!H11</f>
        <v>2036582.9100000001</v>
      </c>
      <c r="I11" s="20"/>
      <c r="J11" s="20">
        <f>+'105653'!J11+'105654'!J11+'105655'!J11+'105656'!J11+'105657'!J11+'105658'!J11+'105659'!J11+'105660'!J11+'107061'!J11</f>
        <v>1794972</v>
      </c>
      <c r="K11" s="20"/>
      <c r="L11" s="20">
        <f>+J11-H11</f>
        <v>-241610.91000000015</v>
      </c>
      <c r="N11" s="1" t="s">
        <v>30</v>
      </c>
      <c r="O11" s="20">
        <f>+'105653'!O11+'105654'!O11+'105655'!O11+'105656'!O11+'105657'!O11+'105658'!O11+'105659'!O11+'105660'!O11+'107061'!O11</f>
        <v>1043582.7599999999</v>
      </c>
      <c r="P11" s="20"/>
      <c r="Q11" s="20">
        <f>+'105653'!Q11+'105654'!Q11+'105655'!Q11+'105656'!Q11+'105657'!Q11+'105658'!Q11+'105659'!Q11+'105660'!Q11+'107061'!Q11</f>
        <v>993000.15</v>
      </c>
      <c r="R11" s="20"/>
      <c r="S11" s="20">
        <f>+'105653'!S11+'105654'!S11+'105655'!S11+'105656'!S11+'105657'!S11+'105658'!S11+'105659'!S11+'105660'!S11+'107061'!S11</f>
        <v>897486</v>
      </c>
      <c r="T11" s="20"/>
      <c r="U11" s="20">
        <f>+'105653'!U11+'105654'!U11+'105655'!U11+'105656'!U11+'105657'!U11+'105658'!U11+'105659'!U11+'105660'!U11+'107061'!U11</f>
        <v>897486</v>
      </c>
      <c r="V11" s="20"/>
      <c r="W11" s="20">
        <f>+'105653'!W11+'105654'!W11+'105655'!W11+'105656'!W11+'105657'!W11+'105658'!W11+'105659'!W11+'105660'!W11+'107061'!W11</f>
        <v>897486</v>
      </c>
      <c r="X11" s="20"/>
      <c r="Y11" s="20">
        <f>+'105653'!Y11+'105654'!Y11+'105655'!Y11+'105656'!Y11+'105657'!Y11+'105658'!Y11+'105659'!Y11+'105660'!Y11+'107061'!Y11</f>
        <v>897486</v>
      </c>
      <c r="Z11" s="20"/>
      <c r="AA11" s="20">
        <f>+'105653'!AA11+'105654'!AA11+'105655'!AA11+'105656'!AA11+'105657'!AA11+'105658'!AA11+'105659'!AA11+'105660'!AA11+'107061'!AA11</f>
        <v>897486</v>
      </c>
      <c r="AB11" s="20"/>
      <c r="AC11" s="20">
        <f>+'105653'!AC11+'105654'!AC11+'105655'!AC11+'105656'!AC11+'105657'!AC11+'105658'!AC11+'105659'!AC11+'105660'!AC11+'107061'!AC11</f>
        <v>897486</v>
      </c>
      <c r="AD11" s="20"/>
      <c r="AE11" s="20">
        <f>+'105653'!AE11+'105654'!AE11+'105655'!AE11+'105656'!AE11+'105657'!AE11+'105658'!AE11+'105659'!AE11+'105660'!AE11+'107061'!AE11</f>
        <v>897486</v>
      </c>
      <c r="AF11" s="20"/>
      <c r="AG11" s="20">
        <f>+'105653'!AG11+'105654'!AG11+'105655'!AG11+'105656'!AG11+'105657'!AG11+'105658'!AG11+'105659'!AG11+'105660'!AG11+'107061'!AG11</f>
        <v>897486</v>
      </c>
      <c r="AH11" s="20"/>
      <c r="AI11" s="20">
        <f>+'105653'!AI11+'105654'!AI11+'105655'!AI11+'105656'!AI11+'105657'!AI11+'105658'!AI11+'105659'!AI11+'105660'!AI11+'107061'!AI11</f>
        <v>897486</v>
      </c>
      <c r="AJ11" s="20"/>
      <c r="AK11" s="20">
        <f>+'105653'!AK11+'105654'!AK11+'105655'!AK11+'105656'!AK11+'105657'!AK11+'105658'!AK11+'105659'!AK11+'105660'!AK11+'107061'!AK11</f>
        <v>897486</v>
      </c>
      <c r="AL11" s="20"/>
      <c r="AM11" s="22">
        <f>SUM(O11:AK11)</f>
        <v>11011442.91</v>
      </c>
      <c r="AO11" s="23">
        <v>10769832</v>
      </c>
      <c r="AR11" s="23">
        <f>+AO11-AM11</f>
        <v>-241610.91000000015</v>
      </c>
    </row>
    <row r="12" spans="1:44" ht="12" customHeight="1" x14ac:dyDescent="0.2">
      <c r="A12" s="1" t="s">
        <v>31</v>
      </c>
      <c r="B12" s="20">
        <f>+'105653'!B12+'105654'!B12+'105655'!B12+'105656'!B12+'105657'!B12+'105658'!B12+'105659'!B12+'105660'!B12+'107061'!B12</f>
        <v>114249.55000000002</v>
      </c>
      <c r="C12" s="20"/>
      <c r="D12" s="20">
        <f>+'105653'!D12+'105654'!D12+'105655'!D12+'105656'!D12+'105657'!D12+'105658'!D12+'105659'!D12+'105660'!D12+'107061'!D12</f>
        <v>119417</v>
      </c>
      <c r="E12" s="20"/>
      <c r="F12" s="20">
        <f t="shared" ref="F12:F27" si="0">+D12-B12</f>
        <v>5167.4499999999825</v>
      </c>
      <c r="G12" s="20"/>
      <c r="H12" s="20">
        <f>+'105653'!H12+'105654'!H12+'105655'!H12+'105656'!H12+'105657'!H12+'105658'!H12+'105659'!H12+'105660'!H12+'107061'!H12</f>
        <v>248877.68</v>
      </c>
      <c r="I12" s="20"/>
      <c r="J12" s="20">
        <f>+'105653'!J12+'105654'!J12+'105655'!J12+'105656'!J12+'105657'!J12+'105658'!J12+'105659'!J12+'105660'!J12+'107061'!J12</f>
        <v>238834</v>
      </c>
      <c r="K12" s="20"/>
      <c r="L12" s="20">
        <f t="shared" ref="L12:L27" si="1">+J12-H12</f>
        <v>-10043.679999999993</v>
      </c>
      <c r="N12" s="1" t="s">
        <v>31</v>
      </c>
      <c r="O12" s="20">
        <f>+'105653'!O12+'105654'!O12+'105655'!O12+'105656'!O12+'105657'!O12+'105658'!O12+'105659'!O12+'105660'!O12+'107061'!O12</f>
        <v>134628.13</v>
      </c>
      <c r="P12" s="20"/>
      <c r="Q12" s="20">
        <f>+'105653'!Q12+'105654'!Q12+'105655'!Q12+'105656'!Q12+'105657'!Q12+'105658'!Q12+'105659'!Q12+'105660'!Q12+'107061'!Q12</f>
        <v>114249.55000000002</v>
      </c>
      <c r="R12" s="20"/>
      <c r="S12" s="20">
        <f>+'105653'!S12+'105654'!S12+'105655'!S12+'105656'!S12+'105657'!S12+'105658'!S12+'105659'!S12+'105660'!S12+'107061'!S12</f>
        <v>119417</v>
      </c>
      <c r="T12" s="20"/>
      <c r="U12" s="20">
        <f>+'105653'!U12+'105654'!U12+'105655'!U12+'105656'!U12+'105657'!U12+'105658'!U12+'105659'!U12+'105660'!U12+'107061'!U12</f>
        <v>119417</v>
      </c>
      <c r="V12" s="20"/>
      <c r="W12" s="20">
        <f>+'105653'!W12+'105654'!W12+'105655'!W12+'105656'!W12+'105657'!W12+'105658'!W12+'105659'!W12+'105660'!W12+'107061'!W12</f>
        <v>119417</v>
      </c>
      <c r="X12" s="20"/>
      <c r="Y12" s="20">
        <f>+'105653'!Y12+'105654'!Y12+'105655'!Y12+'105656'!Y12+'105657'!Y12+'105658'!Y12+'105659'!Y12+'105660'!Y12+'107061'!Y12</f>
        <v>119417</v>
      </c>
      <c r="Z12" s="20"/>
      <c r="AA12" s="20">
        <f>+'105653'!AA12+'105654'!AA12+'105655'!AA12+'105656'!AA12+'105657'!AA12+'105658'!AA12+'105659'!AA12+'105660'!AA12+'107061'!AA12</f>
        <v>119417</v>
      </c>
      <c r="AB12" s="20"/>
      <c r="AC12" s="20">
        <f>+'105653'!AC12+'105654'!AC12+'105655'!AC12+'105656'!AC12+'105657'!AC12+'105658'!AC12+'105659'!AC12+'105660'!AC12+'107061'!AC12</f>
        <v>119417</v>
      </c>
      <c r="AD12" s="20"/>
      <c r="AE12" s="20">
        <f>+'105653'!AE12+'105654'!AE12+'105655'!AE12+'105656'!AE12+'105657'!AE12+'105658'!AE12+'105659'!AE12+'105660'!AE12+'107061'!AE12</f>
        <v>119417</v>
      </c>
      <c r="AF12" s="20"/>
      <c r="AG12" s="20">
        <f>+'105653'!AG12+'105654'!AG12+'105655'!AG12+'105656'!AG12+'105657'!AG12+'105658'!AG12+'105659'!AG12+'105660'!AG12+'107061'!AG12</f>
        <v>119417</v>
      </c>
      <c r="AH12" s="20"/>
      <c r="AI12" s="20">
        <f>+'105653'!AI12+'105654'!AI12+'105655'!AI12+'105656'!AI12+'105657'!AI12+'105658'!AI12+'105659'!AI12+'105660'!AI12+'107061'!AI12</f>
        <v>119417</v>
      </c>
      <c r="AJ12" s="20"/>
      <c r="AK12" s="20">
        <f>+'105653'!AK12+'105654'!AK12+'105655'!AK12+'105656'!AK12+'105657'!AK12+'105658'!AK12+'105659'!AK12+'105660'!AK12+'107061'!AK12</f>
        <v>119417</v>
      </c>
      <c r="AL12" s="20"/>
      <c r="AM12" s="22">
        <f t="shared" ref="AM12:AM27" si="2">SUM(O12:AK12)</f>
        <v>1443047.6800000002</v>
      </c>
      <c r="AO12" s="23">
        <v>1433004</v>
      </c>
      <c r="AR12" s="23">
        <f t="shared" ref="AR12:AR27" si="3">+AO12-AM12</f>
        <v>-10043.680000000168</v>
      </c>
    </row>
    <row r="13" spans="1:44" ht="12" customHeight="1" x14ac:dyDescent="0.2">
      <c r="A13" s="1" t="s">
        <v>32</v>
      </c>
      <c r="B13" s="20">
        <f>+'105653'!B13+'105654'!B13+'105655'!B13+'105656'!B13+'105657'!B13+'105658'!B13+'105659'!B13+'105660'!B13+'107061'!B13</f>
        <v>269643.15000000002</v>
      </c>
      <c r="C13" s="20"/>
      <c r="D13" s="20">
        <f>+'105653'!D13+'105654'!D13+'105655'!D13+'105656'!D13+'105657'!D13+'105658'!D13+'105659'!D13+'105660'!D13+'107061'!D13</f>
        <v>58387</v>
      </c>
      <c r="E13" s="20"/>
      <c r="F13" s="20">
        <f t="shared" si="0"/>
        <v>-211256.15000000002</v>
      </c>
      <c r="G13" s="20">
        <v>2</v>
      </c>
      <c r="H13" s="20">
        <f>+'105653'!H13+'105654'!H13+'105655'!H13+'105656'!H13+'105657'!H13+'105658'!H13+'105659'!H13+'105660'!H13+'107061'!H13</f>
        <v>417406.19</v>
      </c>
      <c r="I13" s="20"/>
      <c r="J13" s="20">
        <f>+'105653'!J13+'105654'!J13+'105655'!J13+'105656'!J13+'105657'!J13+'105658'!J13+'105659'!J13+'105660'!J13+'107061'!J13</f>
        <v>116774</v>
      </c>
      <c r="K13" s="20"/>
      <c r="L13" s="20">
        <f t="shared" si="1"/>
        <v>-300632.19</v>
      </c>
      <c r="N13" s="1" t="s">
        <v>32</v>
      </c>
      <c r="O13" s="20">
        <f>+'105653'!O13+'105654'!O13+'105655'!O13+'105656'!O13+'105657'!O13+'105658'!O13+'105659'!O13+'105660'!O13+'107061'!O13</f>
        <v>147763.04</v>
      </c>
      <c r="P13" s="20"/>
      <c r="Q13" s="20">
        <f>+'105653'!Q13+'105654'!Q13+'105655'!Q13+'105656'!Q13+'105657'!Q13+'105658'!Q13+'105659'!Q13+'105660'!Q13+'107061'!Q13</f>
        <v>269643.15000000002</v>
      </c>
      <c r="R13" s="20"/>
      <c r="S13" s="20">
        <f>+'105653'!S13+'105654'!S13+'105655'!S13+'105656'!S13+'105657'!S13+'105658'!S13+'105659'!S13+'105660'!S13+'107061'!S13</f>
        <v>58387</v>
      </c>
      <c r="T13" s="20"/>
      <c r="U13" s="20">
        <f>+'105653'!U13+'105654'!U13+'105655'!U13+'105656'!U13+'105657'!U13+'105658'!U13+'105659'!U13+'105660'!U13+'107061'!U13</f>
        <v>58387</v>
      </c>
      <c r="V13" s="20"/>
      <c r="W13" s="20">
        <f>+'105653'!W13+'105654'!W13+'105655'!W13+'105656'!W13+'105657'!W13+'105658'!W13+'105659'!W13+'105660'!W13+'107061'!W13</f>
        <v>58387</v>
      </c>
      <c r="X13" s="20"/>
      <c r="Y13" s="20">
        <f>+'105653'!Y13+'105654'!Y13+'105655'!Y13+'105656'!Y13+'105657'!Y13+'105658'!Y13+'105659'!Y13+'105660'!Y13+'107061'!Y13</f>
        <v>58387</v>
      </c>
      <c r="Z13" s="20"/>
      <c r="AA13" s="20">
        <f>+'105653'!AA13+'105654'!AA13+'105655'!AA13+'105656'!AA13+'105657'!AA13+'105658'!AA13+'105659'!AA13+'105660'!AA13+'107061'!AA13</f>
        <v>58387</v>
      </c>
      <c r="AB13" s="20"/>
      <c r="AC13" s="20">
        <f>+'105653'!AC13+'105654'!AC13+'105655'!AC13+'105656'!AC13+'105657'!AC13+'105658'!AC13+'105659'!AC13+'105660'!AC13+'107061'!AC13</f>
        <v>58387</v>
      </c>
      <c r="AD13" s="20"/>
      <c r="AE13" s="20">
        <f>+'105653'!AE13+'105654'!AE13+'105655'!AE13+'105656'!AE13+'105657'!AE13+'105658'!AE13+'105659'!AE13+'105660'!AE13+'107061'!AE13</f>
        <v>58387</v>
      </c>
      <c r="AF13" s="20"/>
      <c r="AG13" s="20">
        <f>+'105653'!AG13+'105654'!AG13+'105655'!AG13+'105656'!AG13+'105657'!AG13+'105658'!AG13+'105659'!AG13+'105660'!AG13+'107061'!AG13</f>
        <v>58387</v>
      </c>
      <c r="AH13" s="20"/>
      <c r="AI13" s="20">
        <f>+'105653'!AI13+'105654'!AI13+'105655'!AI13+'105656'!AI13+'105657'!AI13+'105658'!AI13+'105659'!AI13+'105660'!AI13+'107061'!AI13</f>
        <v>58387</v>
      </c>
      <c r="AJ13" s="20"/>
      <c r="AK13" s="20">
        <f>+'105653'!AK13+'105654'!AK13+'105655'!AK13+'105656'!AK13+'105657'!AK13+'105658'!AK13+'105659'!AK13+'105660'!AK13+'107061'!AK13</f>
        <v>58387</v>
      </c>
      <c r="AL13" s="20"/>
      <c r="AM13" s="22">
        <f t="shared" si="2"/>
        <v>1001276.1900000001</v>
      </c>
      <c r="AO13" s="23">
        <v>700644</v>
      </c>
      <c r="AR13" s="23">
        <f t="shared" si="3"/>
        <v>-300632.19000000006</v>
      </c>
    </row>
    <row r="14" spans="1:44" ht="12" customHeight="1" x14ac:dyDescent="0.2">
      <c r="A14" s="1" t="s">
        <v>33</v>
      </c>
      <c r="B14" s="20">
        <f>+'105653'!B14+'105654'!B14+'105655'!B14+'105656'!B14+'105657'!B14+'105658'!B14+'105659'!B14+'105660'!B14+'107061'!B14</f>
        <v>128964.59</v>
      </c>
      <c r="C14" s="20"/>
      <c r="D14" s="20">
        <f>+'105653'!D14+'105654'!D14+'105655'!D14+'105656'!D14+'105657'!D14+'105658'!D14+'105659'!D14+'105660'!D14+'107061'!D14</f>
        <v>84182</v>
      </c>
      <c r="E14" s="20"/>
      <c r="F14" s="20">
        <f t="shared" si="0"/>
        <v>-44782.59</v>
      </c>
      <c r="G14" s="20">
        <v>1</v>
      </c>
      <c r="H14" s="20">
        <f>+'105653'!H14+'105654'!H14+'105655'!H14+'105656'!H14+'105657'!H14+'105658'!H14+'105659'!H14+'105660'!H14+'107061'!H14</f>
        <v>261600.96</v>
      </c>
      <c r="I14" s="20"/>
      <c r="J14" s="20">
        <f>+'105653'!J14+'105654'!J14+'105655'!J14+'105656'!J14+'105657'!J14+'105658'!J14+'105659'!J14+'105660'!J14+'107061'!J14</f>
        <v>168364</v>
      </c>
      <c r="K14" s="20"/>
      <c r="L14" s="20">
        <f t="shared" si="1"/>
        <v>-93236.959999999992</v>
      </c>
      <c r="N14" s="1" t="s">
        <v>33</v>
      </c>
      <c r="O14" s="20">
        <f>+'105653'!O14+'105654'!O14+'105655'!O14+'105656'!O14+'105657'!O14+'105658'!O14+'105659'!O14+'105660'!O14+'107061'!O14</f>
        <v>132636.37</v>
      </c>
      <c r="P14" s="20"/>
      <c r="Q14" s="20">
        <f>+'105653'!Q14+'105654'!Q14+'105655'!Q14+'105656'!Q14+'105657'!Q14+'105658'!Q14+'105659'!Q14+'105660'!Q14+'107061'!Q14</f>
        <v>128964.59</v>
      </c>
      <c r="R14" s="20"/>
      <c r="S14" s="20">
        <f>+'105653'!S14+'105654'!S14+'105655'!S14+'105656'!S14+'105657'!S14+'105658'!S14+'105659'!S14+'105660'!S14+'107061'!S14</f>
        <v>84182</v>
      </c>
      <c r="T14" s="20"/>
      <c r="U14" s="20">
        <f>+'105653'!U14+'105654'!U14+'105655'!U14+'105656'!U14+'105657'!U14+'105658'!U14+'105659'!U14+'105660'!U14+'107061'!U14</f>
        <v>84182</v>
      </c>
      <c r="V14" s="20"/>
      <c r="W14" s="20">
        <f>+'105653'!W14+'105654'!W14+'105655'!W14+'105656'!W14+'105657'!W14+'105658'!W14+'105659'!W14+'105660'!W14+'107061'!W14</f>
        <v>84182</v>
      </c>
      <c r="X14" s="20"/>
      <c r="Y14" s="20">
        <f>+'105653'!Y14+'105654'!Y14+'105655'!Y14+'105656'!Y14+'105657'!Y14+'105658'!Y14+'105659'!Y14+'105660'!Y14+'107061'!Y14</f>
        <v>84182</v>
      </c>
      <c r="Z14" s="20"/>
      <c r="AA14" s="20">
        <f>+'105653'!AA14+'105654'!AA14+'105655'!AA14+'105656'!AA14+'105657'!AA14+'105658'!AA14+'105659'!AA14+'105660'!AA14+'107061'!AA14</f>
        <v>84182</v>
      </c>
      <c r="AB14" s="20"/>
      <c r="AC14" s="20">
        <f>+'105653'!AC14+'105654'!AC14+'105655'!AC14+'105656'!AC14+'105657'!AC14+'105658'!AC14+'105659'!AC14+'105660'!AC14+'107061'!AC14</f>
        <v>84182</v>
      </c>
      <c r="AD14" s="20"/>
      <c r="AE14" s="20">
        <f>+'105653'!AE14+'105654'!AE14+'105655'!AE14+'105656'!AE14+'105657'!AE14+'105658'!AE14+'105659'!AE14+'105660'!AE14+'107061'!AE14</f>
        <v>84182</v>
      </c>
      <c r="AF14" s="20"/>
      <c r="AG14" s="20">
        <f>+'105653'!AG14+'105654'!AG14+'105655'!AG14+'105656'!AG14+'105657'!AG14+'105658'!AG14+'105659'!AG14+'105660'!AG14+'107061'!AG14</f>
        <v>84182</v>
      </c>
      <c r="AH14" s="20"/>
      <c r="AI14" s="20">
        <f>+'105653'!AI14+'105654'!AI14+'105655'!AI14+'105656'!AI14+'105657'!AI14+'105658'!AI14+'105659'!AI14+'105660'!AI14+'107061'!AI14</f>
        <v>84182</v>
      </c>
      <c r="AJ14" s="20"/>
      <c r="AK14" s="20">
        <f>+'105653'!AK14+'105654'!AK14+'105655'!AK14+'105656'!AK14+'105657'!AK14+'105658'!AK14+'105659'!AK14+'105660'!AK14+'107061'!AK14</f>
        <v>84182</v>
      </c>
      <c r="AL14" s="20"/>
      <c r="AM14" s="22">
        <f t="shared" si="2"/>
        <v>1103420.96</v>
      </c>
      <c r="AO14" s="23">
        <v>1010184</v>
      </c>
      <c r="AR14" s="23">
        <f t="shared" si="3"/>
        <v>-93236.959999999963</v>
      </c>
    </row>
    <row r="15" spans="1:44" ht="12" customHeight="1" x14ac:dyDescent="0.2">
      <c r="A15" s="1" t="s">
        <v>34</v>
      </c>
      <c r="B15" s="20">
        <f>+'105653'!B15+'105654'!B15+'105655'!B15+'105656'!B15+'105657'!B15+'105658'!B15+'105659'!B15+'105660'!B15+'107061'!B15</f>
        <v>2740.24</v>
      </c>
      <c r="C15" s="20"/>
      <c r="D15" s="20">
        <f>+'105653'!D15+'105654'!D15+'105655'!D15+'105656'!D15+'105657'!D15+'105658'!D15+'105659'!D15+'105660'!D15+'107061'!D15</f>
        <v>0</v>
      </c>
      <c r="E15" s="20"/>
      <c r="F15" s="20">
        <f t="shared" si="0"/>
        <v>-2740.24</v>
      </c>
      <c r="G15" s="20"/>
      <c r="H15" s="20">
        <f>+'105653'!H15+'105654'!H15+'105655'!H15+'105656'!H15+'105657'!H15+'105658'!H15+'105659'!H15+'105660'!H15+'107061'!H15</f>
        <v>19333.3</v>
      </c>
      <c r="I15" s="20"/>
      <c r="J15" s="20">
        <f>+'105653'!J15+'105654'!J15+'105655'!J15+'105656'!J15+'105657'!J15+'105658'!J15+'105659'!J15+'105660'!J15+'107061'!J15</f>
        <v>0</v>
      </c>
      <c r="K15" s="20"/>
      <c r="L15" s="20">
        <f t="shared" si="1"/>
        <v>-19333.3</v>
      </c>
      <c r="N15" s="1" t="s">
        <v>34</v>
      </c>
      <c r="O15" s="20">
        <f>+'105653'!O15+'105654'!O15+'105655'!O15+'105656'!O15+'105657'!O15+'105658'!O15+'105659'!O15+'105660'!O15+'107061'!O15</f>
        <v>16593.060000000001</v>
      </c>
      <c r="P15" s="20"/>
      <c r="Q15" s="20">
        <f>+'105653'!Q15+'105654'!Q15+'105655'!Q15+'105656'!Q15+'105657'!Q15+'105658'!Q15+'105659'!Q15+'105660'!Q15+'107061'!Q15</f>
        <v>2740.24</v>
      </c>
      <c r="R15" s="20"/>
      <c r="S15" s="20">
        <f>+'105653'!S15+'105654'!S15+'105655'!S15+'105656'!S15+'105657'!S15+'105658'!S15+'105659'!S15+'105660'!S15+'107061'!S15</f>
        <v>0</v>
      </c>
      <c r="T15" s="20"/>
      <c r="U15" s="20">
        <f>+'105653'!U15+'105654'!U15+'105655'!U15+'105656'!U15+'105657'!U15+'105658'!U15+'105659'!U15+'105660'!U15+'107061'!U15</f>
        <v>0</v>
      </c>
      <c r="V15" s="20"/>
      <c r="W15" s="20">
        <f>+'105653'!W15+'105654'!W15+'105655'!W15+'105656'!W15+'105657'!W15+'105658'!W15+'105659'!W15+'105660'!W15+'107061'!W15</f>
        <v>0</v>
      </c>
      <c r="X15" s="20"/>
      <c r="Y15" s="20">
        <f>+'105653'!Y15+'105654'!Y15+'105655'!Y15+'105656'!Y15+'105657'!Y15+'105658'!Y15+'105659'!Y15+'105660'!Y15+'107061'!Y15</f>
        <v>0</v>
      </c>
      <c r="Z15" s="20"/>
      <c r="AA15" s="20">
        <f>+'105653'!AA15+'105654'!AA15+'105655'!AA15+'105656'!AA15+'105657'!AA15+'105658'!AA15+'105659'!AA15+'105660'!AA15+'107061'!AA15</f>
        <v>0</v>
      </c>
      <c r="AB15" s="20"/>
      <c r="AC15" s="20">
        <f>+'105653'!AC15+'105654'!AC15+'105655'!AC15+'105656'!AC15+'105657'!AC15+'105658'!AC15+'105659'!AC15+'105660'!AC15+'107061'!AC15</f>
        <v>0</v>
      </c>
      <c r="AD15" s="20"/>
      <c r="AE15" s="20">
        <f>+'105653'!AE15+'105654'!AE15+'105655'!AE15+'105656'!AE15+'105657'!AE15+'105658'!AE15+'105659'!AE15+'105660'!AE15+'107061'!AE15</f>
        <v>0</v>
      </c>
      <c r="AF15" s="20"/>
      <c r="AG15" s="20">
        <f>+'105653'!AG15+'105654'!AG15+'105655'!AG15+'105656'!AG15+'105657'!AG15+'105658'!AG15+'105659'!AG15+'105660'!AG15+'107061'!AG15</f>
        <v>0</v>
      </c>
      <c r="AH15" s="20"/>
      <c r="AI15" s="20">
        <f>+'105653'!AI15+'105654'!AI15+'105655'!AI15+'105656'!AI15+'105657'!AI15+'105658'!AI15+'105659'!AI15+'105660'!AI15+'107061'!AI15</f>
        <v>0</v>
      </c>
      <c r="AJ15" s="20"/>
      <c r="AK15" s="20">
        <f>+'105653'!AK15+'105654'!AK15+'105655'!AK15+'105656'!AK15+'105657'!AK15+'105658'!AK15+'105659'!AK15+'105660'!AK15+'107061'!AK15</f>
        <v>0</v>
      </c>
      <c r="AL15" s="20"/>
      <c r="AM15" s="22">
        <f t="shared" si="2"/>
        <v>19333.300000000003</v>
      </c>
      <c r="AO15" s="23">
        <v>0</v>
      </c>
      <c r="AR15" s="23">
        <f t="shared" si="3"/>
        <v>-19333.300000000003</v>
      </c>
    </row>
    <row r="16" spans="1:44" ht="12" customHeight="1" x14ac:dyDescent="0.2">
      <c r="A16" s="1" t="s">
        <v>35</v>
      </c>
      <c r="B16" s="20">
        <f>+'105653'!B16+'105654'!B16+'105655'!B16+'105656'!B16+'105657'!B16+'105658'!B16+'105659'!B16+'105660'!B16+'107061'!B16</f>
        <v>14504.42</v>
      </c>
      <c r="C16" s="20"/>
      <c r="D16" s="20">
        <f>+'105653'!D16+'105654'!D16+'105655'!D16+'105656'!D16+'105657'!D16+'105658'!D16+'105659'!D16+'105660'!D16+'107061'!D16</f>
        <v>31873</v>
      </c>
      <c r="E16" s="20"/>
      <c r="F16" s="20">
        <f t="shared" si="0"/>
        <v>17368.580000000002</v>
      </c>
      <c r="G16" s="20"/>
      <c r="H16" s="20">
        <f>+'105653'!H16+'105654'!H16+'105655'!H16+'105656'!H16+'105657'!H16+'105658'!H16+'105659'!H16+'105660'!H16+'107061'!H16</f>
        <v>22716.030000000002</v>
      </c>
      <c r="I16" s="20"/>
      <c r="J16" s="20">
        <f>+'105653'!J16+'105654'!J16+'105655'!J16+'105656'!J16+'105657'!J16+'105658'!J16+'105659'!J16+'105660'!J16+'107061'!J16</f>
        <v>63746</v>
      </c>
      <c r="K16" s="20"/>
      <c r="L16" s="20">
        <f t="shared" si="1"/>
        <v>41029.97</v>
      </c>
      <c r="N16" s="1" t="s">
        <v>35</v>
      </c>
      <c r="O16" s="20">
        <f>+'105653'!O16+'105654'!O16+'105655'!O16+'105656'!O16+'105657'!O16+'105658'!O16+'105659'!O16+'105660'!O16+'107061'!O16</f>
        <v>8211.61</v>
      </c>
      <c r="P16" s="20"/>
      <c r="Q16" s="20">
        <f>+'105653'!Q16+'105654'!Q16+'105655'!Q16+'105656'!Q16+'105657'!Q16+'105658'!Q16+'105659'!Q16+'105660'!Q16+'107061'!Q16</f>
        <v>14504.42</v>
      </c>
      <c r="R16" s="20"/>
      <c r="S16" s="20">
        <f>+'105653'!S16+'105654'!S16+'105655'!S16+'105656'!S16+'105657'!S16+'105658'!S16+'105659'!S16+'105660'!S16+'107061'!S16</f>
        <v>31873</v>
      </c>
      <c r="T16" s="20"/>
      <c r="U16" s="20">
        <f>+'105653'!U16+'105654'!U16+'105655'!U16+'105656'!U16+'105657'!U16+'105658'!U16+'105659'!U16+'105660'!U16+'107061'!U16</f>
        <v>31873</v>
      </c>
      <c r="V16" s="20"/>
      <c r="W16" s="20">
        <f>+'105653'!W16+'105654'!W16+'105655'!W16+'105656'!W16+'105657'!W16+'105658'!W16+'105659'!W16+'105660'!W16+'107061'!W16</f>
        <v>31873</v>
      </c>
      <c r="X16" s="20"/>
      <c r="Y16" s="20">
        <f>+'105653'!Y16+'105654'!Y16+'105655'!Y16+'105656'!Y16+'105657'!Y16+'105658'!Y16+'105659'!Y16+'105660'!Y16+'107061'!Y16</f>
        <v>31873</v>
      </c>
      <c r="Z16" s="20"/>
      <c r="AA16" s="20">
        <f>+'105653'!AA16+'105654'!AA16+'105655'!AA16+'105656'!AA16+'105657'!AA16+'105658'!AA16+'105659'!AA16+'105660'!AA16+'107061'!AA16</f>
        <v>31873</v>
      </c>
      <c r="AB16" s="20"/>
      <c r="AC16" s="20">
        <f>+'105653'!AC16+'105654'!AC16+'105655'!AC16+'105656'!AC16+'105657'!AC16+'105658'!AC16+'105659'!AC16+'105660'!AC16+'107061'!AC16</f>
        <v>31873</v>
      </c>
      <c r="AD16" s="20"/>
      <c r="AE16" s="20">
        <f>+'105653'!AE16+'105654'!AE16+'105655'!AE16+'105656'!AE16+'105657'!AE16+'105658'!AE16+'105659'!AE16+'105660'!AE16+'107061'!AE16</f>
        <v>31873</v>
      </c>
      <c r="AF16" s="20"/>
      <c r="AG16" s="20">
        <f>+'105653'!AG16+'105654'!AG16+'105655'!AG16+'105656'!AG16+'105657'!AG16+'105658'!AG16+'105659'!AG16+'105660'!AG16+'107061'!AG16</f>
        <v>31873</v>
      </c>
      <c r="AH16" s="20"/>
      <c r="AI16" s="20">
        <f>+'105653'!AI16+'105654'!AI16+'105655'!AI16+'105656'!AI16+'105657'!AI16+'105658'!AI16+'105659'!AI16+'105660'!AI16+'107061'!AI16</f>
        <v>31873</v>
      </c>
      <c r="AJ16" s="20"/>
      <c r="AK16" s="20">
        <f>+'105653'!AK16+'105654'!AK16+'105655'!AK16+'105656'!AK16+'105657'!AK16+'105658'!AK16+'105659'!AK16+'105660'!AK16+'107061'!AK16</f>
        <v>31873</v>
      </c>
      <c r="AL16" s="20"/>
      <c r="AM16" s="22">
        <f t="shared" si="2"/>
        <v>341446.03</v>
      </c>
      <c r="AO16" s="23">
        <v>382476</v>
      </c>
      <c r="AR16" s="23">
        <f t="shared" si="3"/>
        <v>41029.969999999972</v>
      </c>
    </row>
    <row r="17" spans="1:44" ht="12" customHeight="1" x14ac:dyDescent="0.2">
      <c r="A17" s="1" t="s">
        <v>36</v>
      </c>
      <c r="B17" s="20">
        <f>+'105653'!B17+'105654'!B17+'105655'!B17+'105656'!B17+'105657'!B17+'105658'!B17+'105659'!B17+'105660'!B17+'107061'!B17</f>
        <v>1372363.4000000001</v>
      </c>
      <c r="C17" s="20"/>
      <c r="D17" s="20">
        <f>+'105653'!D17+'105654'!D17+'105655'!D17+'105656'!D17+'105657'!D17+'105658'!D17+'105659'!D17+'105660'!D17+'107061'!D17</f>
        <v>265124</v>
      </c>
      <c r="E17" s="20"/>
      <c r="F17" s="20">
        <f t="shared" si="0"/>
        <v>-1107239.4000000001</v>
      </c>
      <c r="G17" s="20">
        <v>3</v>
      </c>
      <c r="H17" s="20">
        <f>+'105653'!H17+'105654'!H17+'105655'!H17+'105656'!H17+'105657'!H17+'105658'!H17+'105659'!H17+'105660'!H17+'107061'!H17</f>
        <v>352670.96999999986</v>
      </c>
      <c r="I17" s="20"/>
      <c r="J17" s="20">
        <f>+'105653'!J17+'105654'!J17+'105655'!J17+'105656'!J17+'105657'!J17+'105658'!J17+'105659'!J17+'105660'!J17+'107061'!J17</f>
        <v>530248</v>
      </c>
      <c r="K17" s="20"/>
      <c r="L17" s="20">
        <f t="shared" si="1"/>
        <v>177577.03000000014</v>
      </c>
      <c r="N17" s="1" t="s">
        <v>36</v>
      </c>
      <c r="O17" s="20">
        <f>+'105653'!O17+'105654'!O17+'105655'!O17+'105656'!O17+'105657'!O17+'105658'!O17+'105659'!O17+'105660'!O17+'107061'!O17</f>
        <v>-1019692.4300000002</v>
      </c>
      <c r="P17" s="20"/>
      <c r="Q17" s="20">
        <f>+'105653'!Q17+'105654'!Q17+'105655'!Q17+'105656'!Q17+'105657'!Q17+'105658'!Q17+'105659'!Q17+'105660'!Q17+'107061'!Q17</f>
        <v>1372363.4000000001</v>
      </c>
      <c r="R17" s="20"/>
      <c r="S17" s="20">
        <f>+'105653'!S17+'105654'!S17+'105655'!S17+'105656'!S17+'105657'!S17+'105658'!S17+'105659'!S17+'105660'!S17+'107061'!S17</f>
        <v>265124</v>
      </c>
      <c r="T17" s="20"/>
      <c r="U17" s="20">
        <f>+'105653'!U17+'105654'!U17+'105655'!U17+'105656'!U17+'105657'!U17+'105658'!U17+'105659'!U17+'105660'!U17+'107061'!U17</f>
        <v>265124</v>
      </c>
      <c r="V17" s="20"/>
      <c r="W17" s="20">
        <f>+'105653'!W17+'105654'!W17+'105655'!W17+'105656'!W17+'105657'!W17+'105658'!W17+'105659'!W17+'105660'!W17+'107061'!W17</f>
        <v>265124</v>
      </c>
      <c r="X17" s="20"/>
      <c r="Y17" s="20">
        <f>+'105653'!Y17+'105654'!Y17+'105655'!Y17+'105656'!Y17+'105657'!Y17+'105658'!Y17+'105659'!Y17+'105660'!Y17+'107061'!Y17</f>
        <v>265124</v>
      </c>
      <c r="Z17" s="20"/>
      <c r="AA17" s="20">
        <f>+'105653'!AA17+'105654'!AA17+'105655'!AA17+'105656'!AA17+'105657'!AA17+'105658'!AA17+'105659'!AA17+'105660'!AA17+'107061'!AA17</f>
        <v>265124</v>
      </c>
      <c r="AB17" s="20"/>
      <c r="AC17" s="20">
        <f>+'105653'!AC17+'105654'!AC17+'105655'!AC17+'105656'!AC17+'105657'!AC17+'105658'!AC17+'105659'!AC17+'105660'!AC17+'107061'!AC17</f>
        <v>265124</v>
      </c>
      <c r="AD17" s="20"/>
      <c r="AE17" s="20">
        <f>+'105653'!AE17+'105654'!AE17+'105655'!AE17+'105656'!AE17+'105657'!AE17+'105658'!AE17+'105659'!AE17+'105660'!AE17+'107061'!AE17</f>
        <v>265124</v>
      </c>
      <c r="AF17" s="20"/>
      <c r="AG17" s="20">
        <f>+'105653'!AG17+'105654'!AG17+'105655'!AG17+'105656'!AG17+'105657'!AG17+'105658'!AG17+'105659'!AG17+'105660'!AG17+'107061'!AG17</f>
        <v>456954</v>
      </c>
      <c r="AH17" s="20"/>
      <c r="AI17" s="20">
        <f>+'105653'!AI17+'105654'!AI17+'105655'!AI17+'105656'!AI17+'105657'!AI17+'105658'!AI17+'105659'!AI17+'105660'!AI17+'107061'!AI17</f>
        <v>456954</v>
      </c>
      <c r="AJ17" s="20"/>
      <c r="AK17" s="20">
        <f>+'105653'!AK17+'105654'!AK17+'105655'!AK17+'105656'!AK17+'105657'!AK17+'105658'!AK17+'105659'!AK17+'105660'!AK17+'107061'!AK17</f>
        <v>1188081</v>
      </c>
      <c r="AL17" s="20"/>
      <c r="AM17" s="22">
        <f t="shared" si="2"/>
        <v>4310527.97</v>
      </c>
      <c r="AO17" s="23">
        <v>4488105</v>
      </c>
      <c r="AR17" s="23">
        <f t="shared" si="3"/>
        <v>177577.03000000026</v>
      </c>
    </row>
    <row r="18" spans="1:44" ht="12" customHeight="1" x14ac:dyDescent="0.2">
      <c r="A18" s="1" t="s">
        <v>37</v>
      </c>
      <c r="B18" s="20">
        <f>+'105653'!B18+'105654'!B18+'105655'!B18+'105656'!B18+'105657'!B18+'105658'!B18+'105659'!B18+'105660'!B18+'107061'!B18</f>
        <v>0</v>
      </c>
      <c r="C18" s="20"/>
      <c r="D18" s="20">
        <f>+'105653'!D18+'105654'!D18+'105655'!D18+'105656'!D18+'105657'!D18+'105658'!D18+'105659'!D18+'105660'!D18+'107061'!D18</f>
        <v>0</v>
      </c>
      <c r="E18" s="20"/>
      <c r="F18" s="20">
        <f t="shared" si="0"/>
        <v>0</v>
      </c>
      <c r="G18" s="20"/>
      <c r="H18" s="20">
        <f>+'105653'!H18+'105654'!H18+'105655'!H18+'105656'!H18+'105657'!H18+'105658'!H18+'105659'!H18+'105660'!H18+'107061'!H18</f>
        <v>0</v>
      </c>
      <c r="I18" s="20"/>
      <c r="J18" s="20">
        <f>+'105653'!J18+'105654'!J18+'105655'!J18+'105656'!J18+'105657'!J18+'105658'!J18+'105659'!J18+'105660'!J18+'107061'!J18</f>
        <v>0</v>
      </c>
      <c r="K18" s="20"/>
      <c r="L18" s="20">
        <f t="shared" si="1"/>
        <v>0</v>
      </c>
      <c r="N18" s="1" t="s">
        <v>37</v>
      </c>
      <c r="O18" s="20">
        <f>+'105653'!O18+'105654'!O18+'105655'!O18+'105656'!O18+'105657'!O18+'105658'!O18+'105659'!O18+'105660'!O18+'107061'!O18</f>
        <v>0</v>
      </c>
      <c r="P18" s="20"/>
      <c r="Q18" s="20">
        <f>+'105653'!Q18+'105654'!Q18+'105655'!Q18+'105656'!Q18+'105657'!Q18+'105658'!Q18+'105659'!Q18+'105660'!Q18+'107061'!Q18</f>
        <v>0</v>
      </c>
      <c r="R18" s="20"/>
      <c r="S18" s="20">
        <f>+'105653'!S18+'105654'!S18+'105655'!S18+'105656'!S18+'105657'!S18+'105658'!S18+'105659'!S18+'105660'!S18+'107061'!S18</f>
        <v>0</v>
      </c>
      <c r="T18" s="20"/>
      <c r="U18" s="20">
        <f>+'105653'!U18+'105654'!U18+'105655'!U18+'105656'!U18+'105657'!U18+'105658'!U18+'105659'!U18+'105660'!U18+'107061'!U18</f>
        <v>0</v>
      </c>
      <c r="V18" s="20"/>
      <c r="W18" s="20">
        <f>+'105653'!W18+'105654'!W18+'105655'!W18+'105656'!W18+'105657'!W18+'105658'!W18+'105659'!W18+'105660'!W18+'107061'!W18</f>
        <v>0</v>
      </c>
      <c r="X18" s="20"/>
      <c r="Y18" s="20">
        <f>+'105653'!Y18+'105654'!Y18+'105655'!Y18+'105656'!Y18+'105657'!Y18+'105658'!Y18+'105659'!Y18+'105660'!Y18+'107061'!Y18</f>
        <v>0</v>
      </c>
      <c r="Z18" s="20"/>
      <c r="AA18" s="20">
        <f>+'105653'!AA18+'105654'!AA18+'105655'!AA18+'105656'!AA18+'105657'!AA18+'105658'!AA18+'105659'!AA18+'105660'!AA18+'107061'!AA18</f>
        <v>0</v>
      </c>
      <c r="AB18" s="20"/>
      <c r="AC18" s="20">
        <f>+'105653'!AC18+'105654'!AC18+'105655'!AC18+'105656'!AC18+'105657'!AC18+'105658'!AC18+'105659'!AC18+'105660'!AC18+'107061'!AC18</f>
        <v>0</v>
      </c>
      <c r="AD18" s="20"/>
      <c r="AE18" s="20">
        <f>+'105653'!AE18+'105654'!AE18+'105655'!AE18+'105656'!AE18+'105657'!AE18+'105658'!AE18+'105659'!AE18+'105660'!AE18+'107061'!AE18</f>
        <v>0</v>
      </c>
      <c r="AF18" s="20"/>
      <c r="AG18" s="20">
        <f>+'105653'!AG18+'105654'!AG18+'105655'!AG18+'105656'!AG18+'105657'!AG18+'105658'!AG18+'105659'!AG18+'105660'!AG18+'107061'!AG18</f>
        <v>0</v>
      </c>
      <c r="AH18" s="20"/>
      <c r="AI18" s="20">
        <f>+'105653'!AI18+'105654'!AI18+'105655'!AI18+'105656'!AI18+'105657'!AI18+'105658'!AI18+'105659'!AI18+'105660'!AI18+'107061'!AI18</f>
        <v>0</v>
      </c>
      <c r="AJ18" s="20"/>
      <c r="AK18" s="20">
        <f>+'105653'!AK18+'105654'!AK18+'105655'!AK18+'105656'!AK18+'105657'!AK18+'105658'!AK18+'105659'!AK18+'105660'!AK18+'107061'!AK18</f>
        <v>0</v>
      </c>
      <c r="AL18" s="20"/>
      <c r="AM18" s="22">
        <f t="shared" si="2"/>
        <v>0</v>
      </c>
      <c r="AO18" s="23">
        <v>0</v>
      </c>
      <c r="AR18" s="23">
        <f t="shared" si="3"/>
        <v>0</v>
      </c>
    </row>
    <row r="19" spans="1:44" ht="12" customHeight="1" x14ac:dyDescent="0.2">
      <c r="A19" s="1" t="s">
        <v>38</v>
      </c>
      <c r="B19" s="20">
        <f>+'105653'!B19+'105654'!B19+'105655'!B19+'105656'!B19+'105657'!B19+'105658'!B19+'105659'!B19+'105660'!B19+'107061'!B19</f>
        <v>169185.06999999998</v>
      </c>
      <c r="C19" s="20"/>
      <c r="D19" s="20">
        <f>+'105653'!D19+'105654'!D19+'105655'!D19+'105656'!D19+'105657'!D19+'105658'!D19+'105659'!D19+'105660'!D19+'107061'!D19</f>
        <v>185084</v>
      </c>
      <c r="E19" s="20"/>
      <c r="F19" s="20">
        <f t="shared" si="0"/>
        <v>15898.930000000022</v>
      </c>
      <c r="G19" s="20"/>
      <c r="H19" s="20">
        <f>+'105653'!H19+'105654'!H19+'105655'!H19+'105656'!H19+'105657'!H19+'105658'!H19+'105659'!H19+'105660'!H19+'107061'!H19</f>
        <v>310743.68000000075</v>
      </c>
      <c r="I19" s="20"/>
      <c r="J19" s="20">
        <f>+'105653'!J19+'105654'!J19+'105655'!J19+'105656'!J19+'105657'!J19+'105658'!J19+'105659'!J19+'105660'!J19+'107061'!J19</f>
        <v>370168</v>
      </c>
      <c r="K19" s="20"/>
      <c r="L19" s="20">
        <f t="shared" si="1"/>
        <v>59424.31999999925</v>
      </c>
      <c r="N19" s="1" t="s">
        <v>38</v>
      </c>
      <c r="O19" s="20">
        <f>+'105653'!O19+'105654'!O19+'105655'!O19+'105656'!O19+'105657'!O19+'105658'!O19+'105659'!O19+'105660'!O19+'107061'!O19</f>
        <v>141558.60999999999</v>
      </c>
      <c r="P19" s="20"/>
      <c r="Q19" s="20">
        <f>+'105653'!Q19+'105654'!Q19+'105655'!Q19+'105656'!Q19+'105657'!Q19+'105658'!Q19+'105659'!Q19+'105660'!Q19+'107061'!Q19</f>
        <v>169185.06999999998</v>
      </c>
      <c r="R19" s="20"/>
      <c r="S19" s="20">
        <f>+'105653'!S19+'105654'!S19+'105655'!S19+'105656'!S19+'105657'!S19+'105658'!S19+'105659'!S19+'105660'!S19+'107061'!S19</f>
        <v>185084</v>
      </c>
      <c r="T19" s="20"/>
      <c r="U19" s="20">
        <f>+'105653'!U19+'105654'!U19+'105655'!U19+'105656'!U19+'105657'!U19+'105658'!U19+'105659'!U19+'105660'!U19+'107061'!U19</f>
        <v>185084</v>
      </c>
      <c r="V19" s="20"/>
      <c r="W19" s="20">
        <f>+'105653'!W19+'105654'!W19+'105655'!W19+'105656'!W19+'105657'!W19+'105658'!W19+'105659'!W19+'105660'!W19+'107061'!W19</f>
        <v>185084</v>
      </c>
      <c r="X19" s="20"/>
      <c r="Y19" s="20">
        <f>+'105653'!Y19+'105654'!Y19+'105655'!Y19+'105656'!Y19+'105657'!Y19+'105658'!Y19+'105659'!Y19+'105660'!Y19+'107061'!Y19</f>
        <v>185084</v>
      </c>
      <c r="Z19" s="20"/>
      <c r="AA19" s="20">
        <f>+'105653'!AA19+'105654'!AA19+'105655'!AA19+'105656'!AA19+'105657'!AA19+'105658'!AA19+'105659'!AA19+'105660'!AA19+'107061'!AA19</f>
        <v>185084</v>
      </c>
      <c r="AB19" s="20"/>
      <c r="AC19" s="20">
        <f>+'105653'!AC19+'105654'!AC19+'105655'!AC19+'105656'!AC19+'105657'!AC19+'105658'!AC19+'105659'!AC19+'105660'!AC19+'107061'!AC19</f>
        <v>185084</v>
      </c>
      <c r="AD19" s="20"/>
      <c r="AE19" s="20">
        <f>+'105653'!AE19+'105654'!AE19+'105655'!AE19+'105656'!AE19+'105657'!AE19+'105658'!AE19+'105659'!AE19+'105660'!AE19+'107061'!AE19</f>
        <v>185084</v>
      </c>
      <c r="AF19" s="20"/>
      <c r="AG19" s="20">
        <f>+'105653'!AG19+'105654'!AG19+'105655'!AG19+'105656'!AG19+'105657'!AG19+'105658'!AG19+'105659'!AG19+'105660'!AG19+'107061'!AG19</f>
        <v>185084</v>
      </c>
      <c r="AH19" s="20"/>
      <c r="AI19" s="20">
        <f>+'105653'!AI19+'105654'!AI19+'105655'!AI19+'105656'!AI19+'105657'!AI19+'105658'!AI19+'105659'!AI19+'105660'!AI19+'107061'!AI19</f>
        <v>185084</v>
      </c>
      <c r="AJ19" s="20"/>
      <c r="AK19" s="20">
        <f>+'105653'!AK19+'105654'!AK19+'105655'!AK19+'105656'!AK19+'105657'!AK19+'105658'!AK19+'105659'!AK19+'105660'!AK19+'107061'!AK19</f>
        <v>185084</v>
      </c>
      <c r="AL19" s="20"/>
      <c r="AM19" s="22">
        <f t="shared" si="2"/>
        <v>2161583.6799999997</v>
      </c>
      <c r="AO19" s="23">
        <v>2221008</v>
      </c>
      <c r="AR19" s="23">
        <f t="shared" si="3"/>
        <v>59424.320000000298</v>
      </c>
    </row>
    <row r="20" spans="1:44" ht="12" customHeight="1" x14ac:dyDescent="0.2">
      <c r="A20" s="1" t="s">
        <v>39</v>
      </c>
      <c r="B20" s="20">
        <f>+'105653'!B20+'105654'!B20+'105655'!B20+'105656'!B20+'105657'!B20+'105658'!B20+'105659'!B20+'105660'!B20+'107061'!B20</f>
        <v>102.04</v>
      </c>
      <c r="C20" s="20"/>
      <c r="D20" s="20">
        <f>+'105653'!D20+'105654'!D20+'105655'!D20+'105656'!D20+'105657'!D20+'105658'!D20+'105659'!D20+'105660'!D20+'107061'!D20</f>
        <v>0</v>
      </c>
      <c r="E20" s="20"/>
      <c r="F20" s="20">
        <f t="shared" si="0"/>
        <v>-102.04</v>
      </c>
      <c r="G20" s="20"/>
      <c r="H20" s="20">
        <f>+'105653'!H20+'105654'!H20+'105655'!H20+'105656'!H20+'105657'!H20+'105658'!H20+'105659'!H20+'105660'!H20+'107061'!H20</f>
        <v>102.04</v>
      </c>
      <c r="I20" s="20"/>
      <c r="J20" s="20">
        <f>+'105653'!J20+'105654'!J20+'105655'!J20+'105656'!J20+'105657'!J20+'105658'!J20+'105659'!J20+'105660'!J20+'107061'!J20</f>
        <v>0</v>
      </c>
      <c r="K20" s="20"/>
      <c r="L20" s="20">
        <f t="shared" si="1"/>
        <v>-102.04</v>
      </c>
      <c r="N20" s="1" t="s">
        <v>39</v>
      </c>
      <c r="O20" s="20">
        <f>+'105653'!O20+'105654'!O20+'105655'!O20+'105656'!O20+'105657'!O20+'105658'!O20+'105659'!O20+'105660'!O20+'107061'!O20</f>
        <v>0</v>
      </c>
      <c r="P20" s="20"/>
      <c r="Q20" s="20">
        <f>+'105653'!Q20+'105654'!Q20+'105655'!Q20+'105656'!Q20+'105657'!Q20+'105658'!Q20+'105659'!Q20+'105660'!Q20+'107061'!Q20</f>
        <v>102.04</v>
      </c>
      <c r="R20" s="20"/>
      <c r="S20" s="20">
        <f>+'105653'!S20+'105654'!S20+'105655'!S20+'105656'!S20+'105657'!S20+'105658'!S20+'105659'!S20+'105660'!S20+'107061'!S20</f>
        <v>0</v>
      </c>
      <c r="T20" s="20"/>
      <c r="U20" s="20">
        <f>+'105653'!U20+'105654'!U20+'105655'!U20+'105656'!U20+'105657'!U20+'105658'!U20+'105659'!U20+'105660'!U20+'107061'!U20</f>
        <v>0</v>
      </c>
      <c r="V20" s="20"/>
      <c r="W20" s="20">
        <f>+'105653'!W20+'105654'!W20+'105655'!W20+'105656'!W20+'105657'!W20+'105658'!W20+'105659'!W20+'105660'!W20+'107061'!W20</f>
        <v>0</v>
      </c>
      <c r="X20" s="20"/>
      <c r="Y20" s="20">
        <f>+'105653'!Y20+'105654'!Y20+'105655'!Y20+'105656'!Y20+'105657'!Y20+'105658'!Y20+'105659'!Y20+'105660'!Y20+'107061'!Y20</f>
        <v>0</v>
      </c>
      <c r="Z20" s="20"/>
      <c r="AA20" s="20">
        <f>+'105653'!AA20+'105654'!AA20+'105655'!AA20+'105656'!AA20+'105657'!AA20+'105658'!AA20+'105659'!AA20+'105660'!AA20+'107061'!AA20</f>
        <v>0</v>
      </c>
      <c r="AB20" s="20"/>
      <c r="AC20" s="20">
        <f>+'105653'!AC20+'105654'!AC20+'105655'!AC20+'105656'!AC20+'105657'!AC20+'105658'!AC20+'105659'!AC20+'105660'!AC20+'107061'!AC20</f>
        <v>0</v>
      </c>
      <c r="AD20" s="20"/>
      <c r="AE20" s="20">
        <f>+'105653'!AE20+'105654'!AE20+'105655'!AE20+'105656'!AE20+'105657'!AE20+'105658'!AE20+'105659'!AE20+'105660'!AE20+'107061'!AE20</f>
        <v>0</v>
      </c>
      <c r="AF20" s="20"/>
      <c r="AG20" s="20">
        <f>+'105653'!AG20+'105654'!AG20+'105655'!AG20+'105656'!AG20+'105657'!AG20+'105658'!AG20+'105659'!AG20+'105660'!AG20+'107061'!AG20</f>
        <v>0</v>
      </c>
      <c r="AH20" s="20"/>
      <c r="AI20" s="20">
        <f>+'105653'!AI20+'105654'!AI20+'105655'!AI20+'105656'!AI20+'105657'!AI20+'105658'!AI20+'105659'!AI20+'105660'!AI20+'107061'!AI20</f>
        <v>0</v>
      </c>
      <c r="AJ20" s="20"/>
      <c r="AK20" s="20">
        <f>+'105653'!AK20+'105654'!AK20+'105655'!AK20+'105656'!AK20+'105657'!AK20+'105658'!AK20+'105659'!AK20+'105660'!AK20+'107061'!AK20</f>
        <v>0</v>
      </c>
      <c r="AL20" s="20"/>
      <c r="AM20" s="22">
        <f t="shared" si="2"/>
        <v>102.04</v>
      </c>
      <c r="AO20" s="23">
        <v>0</v>
      </c>
      <c r="AR20" s="23">
        <f t="shared" si="3"/>
        <v>-102.04</v>
      </c>
    </row>
    <row r="21" spans="1:44" ht="12" customHeight="1" x14ac:dyDescent="0.2">
      <c r="A21" s="1" t="s">
        <v>40</v>
      </c>
      <c r="B21" s="20">
        <f>+'105653'!B21+'105654'!B21+'105655'!B21+'105656'!B21+'105657'!B21+'105658'!B21+'105659'!B21+'105660'!B21+'107061'!B21</f>
        <v>0</v>
      </c>
      <c r="C21" s="20"/>
      <c r="D21" s="20">
        <f>+'105653'!D21+'105654'!D21+'105655'!D21+'105656'!D21+'105657'!D21+'105658'!D21+'105659'!D21+'105660'!D21+'107061'!D21</f>
        <v>0</v>
      </c>
      <c r="E21" s="20"/>
      <c r="F21" s="20">
        <f t="shared" si="0"/>
        <v>0</v>
      </c>
      <c r="G21" s="20"/>
      <c r="H21" s="20">
        <f>+'105653'!H21+'105654'!H21+'105655'!H21+'105656'!H21+'105657'!H21+'105658'!H21+'105659'!H21+'105660'!H21+'107061'!H21</f>
        <v>0</v>
      </c>
      <c r="I21" s="20"/>
      <c r="J21" s="20">
        <f>+'105653'!J21+'105654'!J21+'105655'!J21+'105656'!J21+'105657'!J21+'105658'!J21+'105659'!J21+'105660'!J21+'107061'!J21</f>
        <v>0</v>
      </c>
      <c r="K21" s="20"/>
      <c r="L21" s="20">
        <f t="shared" si="1"/>
        <v>0</v>
      </c>
      <c r="N21" s="1" t="s">
        <v>40</v>
      </c>
      <c r="O21" s="20">
        <f>+'105653'!O21+'105654'!O21+'105655'!O21+'105656'!O21+'105657'!O21+'105658'!O21+'105659'!O21+'105660'!O21+'107061'!O21</f>
        <v>0</v>
      </c>
      <c r="P21" s="20"/>
      <c r="Q21" s="20">
        <f>+'105653'!Q21+'105654'!Q21+'105655'!Q21+'105656'!Q21+'105657'!Q21+'105658'!Q21+'105659'!Q21+'105660'!Q21+'107061'!Q21</f>
        <v>0</v>
      </c>
      <c r="R21" s="20"/>
      <c r="S21" s="20">
        <f>+'105653'!S21+'105654'!S21+'105655'!S21+'105656'!S21+'105657'!S21+'105658'!S21+'105659'!S21+'105660'!S21+'107061'!S21</f>
        <v>0</v>
      </c>
      <c r="T21" s="20"/>
      <c r="U21" s="20">
        <f>+'105653'!U21+'105654'!U21+'105655'!U21+'105656'!U21+'105657'!U21+'105658'!U21+'105659'!U21+'105660'!U21+'107061'!U21</f>
        <v>0</v>
      </c>
      <c r="V21" s="20"/>
      <c r="W21" s="20">
        <f>+'105653'!W21+'105654'!W21+'105655'!W21+'105656'!W21+'105657'!W21+'105658'!W21+'105659'!W21+'105660'!W21+'107061'!W21</f>
        <v>0</v>
      </c>
      <c r="X21" s="20"/>
      <c r="Y21" s="20">
        <f>+'105653'!Y21+'105654'!Y21+'105655'!Y21+'105656'!Y21+'105657'!Y21+'105658'!Y21+'105659'!Y21+'105660'!Y21+'107061'!Y21</f>
        <v>0</v>
      </c>
      <c r="Z21" s="20"/>
      <c r="AA21" s="20">
        <f>+'105653'!AA21+'105654'!AA21+'105655'!AA21+'105656'!AA21+'105657'!AA21+'105658'!AA21+'105659'!AA21+'105660'!AA21+'107061'!AA21</f>
        <v>0</v>
      </c>
      <c r="AB21" s="20"/>
      <c r="AC21" s="20">
        <f>+'105653'!AC21+'105654'!AC21+'105655'!AC21+'105656'!AC21+'105657'!AC21+'105658'!AC21+'105659'!AC21+'105660'!AC21+'107061'!AC21</f>
        <v>0</v>
      </c>
      <c r="AD21" s="20"/>
      <c r="AE21" s="20">
        <f>+'105653'!AE21+'105654'!AE21+'105655'!AE21+'105656'!AE21+'105657'!AE21+'105658'!AE21+'105659'!AE21+'105660'!AE21+'107061'!AE21</f>
        <v>0</v>
      </c>
      <c r="AF21" s="20"/>
      <c r="AG21" s="20">
        <f>+'105653'!AG21+'105654'!AG21+'105655'!AG21+'105656'!AG21+'105657'!AG21+'105658'!AG21+'105659'!AG21+'105660'!AG21+'107061'!AG21</f>
        <v>0</v>
      </c>
      <c r="AH21" s="20"/>
      <c r="AI21" s="20">
        <f>+'105653'!AI21+'105654'!AI21+'105655'!AI21+'105656'!AI21+'105657'!AI21+'105658'!AI21+'105659'!AI21+'105660'!AI21+'107061'!AI21</f>
        <v>0</v>
      </c>
      <c r="AJ21" s="20"/>
      <c r="AK21" s="20">
        <f>+'105653'!AK21+'105654'!AK21+'105655'!AK21+'105656'!AK21+'105657'!AK21+'105658'!AK21+'105659'!AK21+'105660'!AK21+'107061'!AK21</f>
        <v>0</v>
      </c>
      <c r="AL21" s="20"/>
      <c r="AM21" s="22">
        <f t="shared" si="2"/>
        <v>0</v>
      </c>
      <c r="AO21" s="23">
        <v>0</v>
      </c>
      <c r="AR21" s="23">
        <f t="shared" si="3"/>
        <v>0</v>
      </c>
    </row>
    <row r="22" spans="1:44" ht="12" customHeight="1" x14ac:dyDescent="0.2">
      <c r="A22" s="1" t="s">
        <v>41</v>
      </c>
      <c r="B22" s="20">
        <f>+'105653'!B22+'105654'!B22+'105655'!B22+'105656'!B22+'105657'!B22+'105658'!B22+'105659'!B22+'105660'!B22+'107061'!B22</f>
        <v>3584.58</v>
      </c>
      <c r="C22" s="20"/>
      <c r="D22" s="20">
        <f>+'105653'!D22+'105654'!D22+'105655'!D22+'105656'!D22+'105657'!D22+'105658'!D22+'105659'!D22+'105660'!D22+'107061'!D22</f>
        <v>805</v>
      </c>
      <c r="E22" s="20"/>
      <c r="F22" s="20">
        <f t="shared" si="0"/>
        <v>-2779.58</v>
      </c>
      <c r="G22" s="20">
        <v>4</v>
      </c>
      <c r="H22" s="20">
        <f>+'105653'!H22+'105654'!H22+'105655'!H22+'105656'!H22+'105657'!H22+'105658'!H22+'105659'!H22+'105660'!H22+'107061'!H22</f>
        <v>19946.689999999999</v>
      </c>
      <c r="I22" s="20"/>
      <c r="J22" s="20">
        <f>+'105653'!J22+'105654'!J22+'105655'!J22+'105656'!J22+'105657'!J22+'105658'!J22+'105659'!J22+'105660'!J22+'107061'!J22</f>
        <v>1610</v>
      </c>
      <c r="K22" s="20"/>
      <c r="L22" s="20">
        <f t="shared" si="1"/>
        <v>-18336.689999999999</v>
      </c>
      <c r="N22" s="1" t="s">
        <v>41</v>
      </c>
      <c r="O22" s="20">
        <f>+'105653'!O22+'105654'!O22+'105655'!O22+'105656'!O22+'105657'!O22+'105658'!O22+'105659'!O22+'105660'!O22+'107061'!O22</f>
        <v>16362.109999999999</v>
      </c>
      <c r="P22" s="20"/>
      <c r="Q22" s="20">
        <f>+'105653'!Q22+'105654'!Q22+'105655'!Q22+'105656'!Q22+'105657'!Q22+'105658'!Q22+'105659'!Q22+'105660'!Q22+'107061'!Q22</f>
        <v>3584.58</v>
      </c>
      <c r="R22" s="20"/>
      <c r="S22" s="20">
        <f>+'105653'!S22+'105654'!S22+'105655'!S22+'105656'!S22+'105657'!S22+'105658'!S22+'105659'!S22+'105660'!S22+'107061'!S22</f>
        <v>805</v>
      </c>
      <c r="T22" s="20"/>
      <c r="U22" s="20">
        <f>+'105653'!U22+'105654'!U22+'105655'!U22+'105656'!U22+'105657'!U22+'105658'!U22+'105659'!U22+'105660'!U22+'107061'!U22</f>
        <v>805</v>
      </c>
      <c r="V22" s="20"/>
      <c r="W22" s="20">
        <f>+'105653'!W22+'105654'!W22+'105655'!W22+'105656'!W22+'105657'!W22+'105658'!W22+'105659'!W22+'105660'!W22+'107061'!W22</f>
        <v>805</v>
      </c>
      <c r="X22" s="20"/>
      <c r="Y22" s="20">
        <f>+'105653'!Y22+'105654'!Y22+'105655'!Y22+'105656'!Y22+'105657'!Y22+'105658'!Y22+'105659'!Y22+'105660'!Y22+'107061'!Y22</f>
        <v>805</v>
      </c>
      <c r="Z22" s="20"/>
      <c r="AA22" s="20">
        <f>+'105653'!AA22+'105654'!AA22+'105655'!AA22+'105656'!AA22+'105657'!AA22+'105658'!AA22+'105659'!AA22+'105660'!AA22+'107061'!AA22</f>
        <v>805</v>
      </c>
      <c r="AB22" s="20"/>
      <c r="AC22" s="20">
        <f>+'105653'!AC22+'105654'!AC22+'105655'!AC22+'105656'!AC22+'105657'!AC22+'105658'!AC22+'105659'!AC22+'105660'!AC22+'107061'!AC22</f>
        <v>805</v>
      </c>
      <c r="AD22" s="20"/>
      <c r="AE22" s="20">
        <f>+'105653'!AE22+'105654'!AE22+'105655'!AE22+'105656'!AE22+'105657'!AE22+'105658'!AE22+'105659'!AE22+'105660'!AE22+'107061'!AE22</f>
        <v>805</v>
      </c>
      <c r="AF22" s="20"/>
      <c r="AG22" s="20">
        <f>+'105653'!AG22+'105654'!AG22+'105655'!AG22+'105656'!AG22+'105657'!AG22+'105658'!AG22+'105659'!AG22+'105660'!AG22+'107061'!AG22</f>
        <v>805</v>
      </c>
      <c r="AH22" s="20"/>
      <c r="AI22" s="20">
        <f>+'105653'!AI22+'105654'!AI22+'105655'!AI22+'105656'!AI22+'105657'!AI22+'105658'!AI22+'105659'!AI22+'105660'!AI22+'107061'!AI22</f>
        <v>805</v>
      </c>
      <c r="AJ22" s="20"/>
      <c r="AK22" s="20">
        <f>+'105653'!AK22+'105654'!AK22+'105655'!AK22+'105656'!AK22+'105657'!AK22+'105658'!AK22+'105659'!AK22+'105660'!AK22+'107061'!AK22</f>
        <v>805</v>
      </c>
      <c r="AL22" s="20"/>
      <c r="AM22" s="22">
        <f t="shared" si="2"/>
        <v>27996.69</v>
      </c>
      <c r="AO22" s="23">
        <v>9660</v>
      </c>
      <c r="AR22" s="23">
        <f t="shared" si="3"/>
        <v>-18336.689999999999</v>
      </c>
    </row>
    <row r="23" spans="1:44" ht="12" customHeight="1" x14ac:dyDescent="0.2">
      <c r="A23" s="1" t="s">
        <v>42</v>
      </c>
      <c r="B23" s="20">
        <f>+'105653'!B23+'105654'!B23+'105655'!B23+'105656'!B23+'105657'!B23+'105658'!B23+'105659'!B23+'105660'!B23+'107061'!B23</f>
        <v>0</v>
      </c>
      <c r="C23" s="20"/>
      <c r="D23" s="20">
        <f>+'105653'!D23+'105654'!D23+'105655'!D23+'105656'!D23+'105657'!D23+'105658'!D23+'105659'!D23+'105660'!D23+'107061'!D23</f>
        <v>0</v>
      </c>
      <c r="E23" s="20"/>
      <c r="F23" s="20">
        <f t="shared" si="0"/>
        <v>0</v>
      </c>
      <c r="G23" s="20"/>
      <c r="H23" s="20">
        <f>+'105653'!H23+'105654'!H23+'105655'!H23+'105656'!H23+'105657'!H23+'105658'!H23+'105659'!H23+'105660'!H23+'107061'!H23</f>
        <v>0</v>
      </c>
      <c r="I23" s="20"/>
      <c r="J23" s="20">
        <f>+'105653'!J23+'105654'!J23+'105655'!J23+'105656'!J23+'105657'!J23+'105658'!J23+'105659'!J23+'105660'!J23+'107061'!J23</f>
        <v>0</v>
      </c>
      <c r="K23" s="20"/>
      <c r="L23" s="20">
        <f t="shared" si="1"/>
        <v>0</v>
      </c>
      <c r="N23" s="1" t="s">
        <v>42</v>
      </c>
      <c r="O23" s="20">
        <f>+'105653'!O23+'105654'!O23+'105655'!O23+'105656'!O23+'105657'!O23+'105658'!O23+'105659'!O23+'105660'!O23+'107061'!O23</f>
        <v>0</v>
      </c>
      <c r="P23" s="20"/>
      <c r="Q23" s="20">
        <f>+'105653'!Q23+'105654'!Q23+'105655'!Q23+'105656'!Q23+'105657'!Q23+'105658'!Q23+'105659'!Q23+'105660'!Q23+'107061'!Q23</f>
        <v>0</v>
      </c>
      <c r="R23" s="20"/>
      <c r="S23" s="20">
        <f>+'105653'!S23+'105654'!S23+'105655'!S23+'105656'!S23+'105657'!S23+'105658'!S23+'105659'!S23+'105660'!S23+'107061'!S23</f>
        <v>0</v>
      </c>
      <c r="T23" s="20"/>
      <c r="U23" s="20">
        <f>+'105653'!U23+'105654'!U23+'105655'!U23+'105656'!U23+'105657'!U23+'105658'!U23+'105659'!U23+'105660'!U23+'107061'!U23</f>
        <v>0</v>
      </c>
      <c r="V23" s="20"/>
      <c r="W23" s="20">
        <f>+'105653'!W23+'105654'!W23+'105655'!W23+'105656'!W23+'105657'!W23+'105658'!W23+'105659'!W23+'105660'!W23+'107061'!W23</f>
        <v>0</v>
      </c>
      <c r="X23" s="20"/>
      <c r="Y23" s="20">
        <f>+'105653'!Y23+'105654'!Y23+'105655'!Y23+'105656'!Y23+'105657'!Y23+'105658'!Y23+'105659'!Y23+'105660'!Y23+'107061'!Y23</f>
        <v>0</v>
      </c>
      <c r="Z23" s="20"/>
      <c r="AA23" s="20">
        <f>+'105653'!AA23+'105654'!AA23+'105655'!AA23+'105656'!AA23+'105657'!AA23+'105658'!AA23+'105659'!AA23+'105660'!AA23+'107061'!AA23</f>
        <v>0</v>
      </c>
      <c r="AB23" s="20"/>
      <c r="AC23" s="20">
        <f>+'105653'!AC23+'105654'!AC23+'105655'!AC23+'105656'!AC23+'105657'!AC23+'105658'!AC23+'105659'!AC23+'105660'!AC23+'107061'!AC23</f>
        <v>0</v>
      </c>
      <c r="AD23" s="20"/>
      <c r="AE23" s="20">
        <f>+'105653'!AE23+'105654'!AE23+'105655'!AE23+'105656'!AE23+'105657'!AE23+'105658'!AE23+'105659'!AE23+'105660'!AE23+'107061'!AE23</f>
        <v>0</v>
      </c>
      <c r="AF23" s="20"/>
      <c r="AG23" s="20">
        <f>+'105653'!AG23+'105654'!AG23+'105655'!AG23+'105656'!AG23+'105657'!AG23+'105658'!AG23+'105659'!AG23+'105660'!AG23+'107061'!AG23</f>
        <v>0</v>
      </c>
      <c r="AH23" s="20"/>
      <c r="AI23" s="20">
        <f>+'105653'!AI23+'105654'!AI23+'105655'!AI23+'105656'!AI23+'105657'!AI23+'105658'!AI23+'105659'!AI23+'105660'!AI23+'107061'!AI23</f>
        <v>0</v>
      </c>
      <c r="AJ23" s="20"/>
      <c r="AK23" s="20">
        <f>+'105653'!AK23+'105654'!AK23+'105655'!AK23+'105656'!AK23+'105657'!AK23+'105658'!AK23+'105659'!AK23+'105660'!AK23+'107061'!AK23</f>
        <v>0</v>
      </c>
      <c r="AL23" s="20"/>
      <c r="AM23" s="22">
        <f t="shared" si="2"/>
        <v>0</v>
      </c>
      <c r="AO23" s="23">
        <v>0</v>
      </c>
      <c r="AR23" s="23">
        <f t="shared" si="3"/>
        <v>0</v>
      </c>
    </row>
    <row r="24" spans="1:44" ht="12" customHeight="1" x14ac:dyDescent="0.2">
      <c r="A24" s="1" t="s">
        <v>43</v>
      </c>
      <c r="B24" s="20">
        <f>+'105653'!B24+'105654'!B24+'105655'!B24+'105656'!B24+'105657'!B24+'105658'!B24+'105659'!B24+'105660'!B24+'107061'!B24</f>
        <v>-320.42999999999995</v>
      </c>
      <c r="C24" s="20"/>
      <c r="D24" s="20">
        <f>+'105653'!D24+'105654'!D24+'105655'!D24+'105656'!D24+'105657'!D24+'105658'!D24+'105659'!D24+'105660'!D24+'107061'!D24</f>
        <v>0</v>
      </c>
      <c r="E24" s="20"/>
      <c r="F24" s="20">
        <f t="shared" si="0"/>
        <v>320.42999999999995</v>
      </c>
      <c r="G24" s="20"/>
      <c r="H24" s="20">
        <f>+'105653'!H24+'105654'!H24+'105655'!H24+'105656'!H24+'105657'!H24+'105658'!H24+'105659'!H24+'105660'!H24+'107061'!H24</f>
        <v>0</v>
      </c>
      <c r="I24" s="20"/>
      <c r="J24" s="20">
        <f>+'105653'!J24+'105654'!J24+'105655'!J24+'105656'!J24+'105657'!J24+'105658'!J24+'105659'!J24+'105660'!J24+'107061'!J24</f>
        <v>0</v>
      </c>
      <c r="K24" s="20"/>
      <c r="L24" s="20">
        <f t="shared" si="1"/>
        <v>0</v>
      </c>
      <c r="N24" s="1" t="s">
        <v>43</v>
      </c>
      <c r="O24" s="20">
        <f>+'105653'!O24+'105654'!O24+'105655'!O24+'105656'!O24+'105657'!O24+'105658'!O24+'105659'!O24+'105660'!O24+'107061'!O24</f>
        <v>320.42999999999995</v>
      </c>
      <c r="P24" s="20"/>
      <c r="Q24" s="20">
        <f>+'105653'!Q24+'105654'!Q24+'105655'!Q24+'105656'!Q24+'105657'!Q24+'105658'!Q24+'105659'!Q24+'105660'!Q24+'107061'!Q24</f>
        <v>-320.42999999999995</v>
      </c>
      <c r="R24" s="20"/>
      <c r="S24" s="20">
        <f>+'105653'!S24+'105654'!S24+'105655'!S24+'105656'!S24+'105657'!S24+'105658'!S24+'105659'!S24+'105660'!S24+'107061'!S24</f>
        <v>0</v>
      </c>
      <c r="T24" s="20"/>
      <c r="U24" s="20">
        <f>+'105653'!U24+'105654'!U24+'105655'!U24+'105656'!U24+'105657'!U24+'105658'!U24+'105659'!U24+'105660'!U24+'107061'!U24</f>
        <v>0</v>
      </c>
      <c r="V24" s="20"/>
      <c r="W24" s="20">
        <f>+'105653'!W24+'105654'!W24+'105655'!W24+'105656'!W24+'105657'!W24+'105658'!W24+'105659'!W24+'105660'!W24+'107061'!W24</f>
        <v>0</v>
      </c>
      <c r="X24" s="20"/>
      <c r="Y24" s="20">
        <f>+'105653'!Y24+'105654'!Y24+'105655'!Y24+'105656'!Y24+'105657'!Y24+'105658'!Y24+'105659'!Y24+'105660'!Y24+'107061'!Y24</f>
        <v>0</v>
      </c>
      <c r="Z24" s="20"/>
      <c r="AA24" s="20">
        <f>+'105653'!AA24+'105654'!AA24+'105655'!AA24+'105656'!AA24+'105657'!AA24+'105658'!AA24+'105659'!AA24+'105660'!AA24+'107061'!AA24</f>
        <v>0</v>
      </c>
      <c r="AB24" s="20"/>
      <c r="AC24" s="20">
        <f>+'105653'!AC24+'105654'!AC24+'105655'!AC24+'105656'!AC24+'105657'!AC24+'105658'!AC24+'105659'!AC24+'105660'!AC24+'107061'!AC24</f>
        <v>0</v>
      </c>
      <c r="AD24" s="20"/>
      <c r="AE24" s="20">
        <f>+'105653'!AE24+'105654'!AE24+'105655'!AE24+'105656'!AE24+'105657'!AE24+'105658'!AE24+'105659'!AE24+'105660'!AE24+'107061'!AE24</f>
        <v>0</v>
      </c>
      <c r="AF24" s="20"/>
      <c r="AG24" s="20">
        <f>+'105653'!AG24+'105654'!AG24+'105655'!AG24+'105656'!AG24+'105657'!AG24+'105658'!AG24+'105659'!AG24+'105660'!AG24+'107061'!AG24</f>
        <v>0</v>
      </c>
      <c r="AH24" s="20"/>
      <c r="AI24" s="20">
        <f>+'105653'!AI24+'105654'!AI24+'105655'!AI24+'105656'!AI24+'105657'!AI24+'105658'!AI24+'105659'!AI24+'105660'!AI24+'107061'!AI24</f>
        <v>0</v>
      </c>
      <c r="AJ24" s="20"/>
      <c r="AK24" s="20">
        <f>+'105653'!AK24+'105654'!AK24+'105655'!AK24+'105656'!AK24+'105657'!AK24+'105658'!AK24+'105659'!AK24+'105660'!AK24+'107061'!AK24</f>
        <v>0</v>
      </c>
      <c r="AL24" s="20"/>
      <c r="AM24" s="22">
        <f t="shared" si="2"/>
        <v>0</v>
      </c>
      <c r="AO24" s="23">
        <v>0</v>
      </c>
      <c r="AR24" s="23">
        <f t="shared" si="3"/>
        <v>0</v>
      </c>
    </row>
    <row r="25" spans="1:44" ht="12" customHeight="1" x14ac:dyDescent="0.2">
      <c r="A25" s="1" t="s">
        <v>44</v>
      </c>
      <c r="B25" s="20">
        <f>+'105653'!B25+'105654'!B25+'105655'!B25+'105656'!B25+'105657'!B25+'105658'!B25+'105659'!B25+'105660'!B25+'107061'!B25</f>
        <v>0</v>
      </c>
      <c r="C25" s="20"/>
      <c r="D25" s="20">
        <f>+'105653'!D25+'105654'!D25+'105655'!D25+'105656'!D25+'105657'!D25+'105658'!D25+'105659'!D25+'105660'!D25+'107061'!D25</f>
        <v>0</v>
      </c>
      <c r="E25" s="20"/>
      <c r="F25" s="20">
        <f t="shared" si="0"/>
        <v>0</v>
      </c>
      <c r="G25" s="20"/>
      <c r="H25" s="20">
        <f>+'105653'!H25+'105654'!H25+'105655'!H25+'105656'!H25+'105657'!H25+'105658'!H25+'105659'!H25+'105660'!H25+'107061'!H25</f>
        <v>0</v>
      </c>
      <c r="I25" s="20"/>
      <c r="J25" s="20">
        <f>+'105653'!J25+'105654'!J25+'105655'!J25+'105656'!J25+'105657'!J25+'105658'!J25+'105659'!J25+'105660'!J25+'107061'!J25</f>
        <v>0</v>
      </c>
      <c r="K25" s="20"/>
      <c r="L25" s="20">
        <f t="shared" si="1"/>
        <v>0</v>
      </c>
      <c r="N25" s="1" t="s">
        <v>44</v>
      </c>
      <c r="O25" s="20">
        <f>+'105653'!O25+'105654'!O25+'105655'!O25+'105656'!O25+'105657'!O25+'105658'!O25+'105659'!O25+'105660'!O25+'107061'!O25</f>
        <v>0</v>
      </c>
      <c r="P25" s="20"/>
      <c r="Q25" s="20">
        <f>+'105653'!Q25+'105654'!Q25+'105655'!Q25+'105656'!Q25+'105657'!Q25+'105658'!Q25+'105659'!Q25+'105660'!Q25+'107061'!Q25</f>
        <v>0</v>
      </c>
      <c r="R25" s="20"/>
      <c r="S25" s="20">
        <f>+'105653'!S25+'105654'!S25+'105655'!S25+'105656'!S25+'105657'!S25+'105658'!S25+'105659'!S25+'105660'!S25+'107061'!S25</f>
        <v>0</v>
      </c>
      <c r="T25" s="20"/>
      <c r="U25" s="20">
        <f>+'105653'!U25+'105654'!U25+'105655'!U25+'105656'!U25+'105657'!U25+'105658'!U25+'105659'!U25+'105660'!U25+'107061'!U25</f>
        <v>0</v>
      </c>
      <c r="V25" s="20"/>
      <c r="W25" s="20">
        <f>+'105653'!W25+'105654'!W25+'105655'!W25+'105656'!W25+'105657'!W25+'105658'!W25+'105659'!W25+'105660'!W25+'107061'!W25</f>
        <v>0</v>
      </c>
      <c r="X25" s="20"/>
      <c r="Y25" s="20">
        <f>+'105653'!Y25+'105654'!Y25+'105655'!Y25+'105656'!Y25+'105657'!Y25+'105658'!Y25+'105659'!Y25+'105660'!Y25+'107061'!Y25</f>
        <v>0</v>
      </c>
      <c r="Z25" s="20"/>
      <c r="AA25" s="20">
        <f>+'105653'!AA25+'105654'!AA25+'105655'!AA25+'105656'!AA25+'105657'!AA25+'105658'!AA25+'105659'!AA25+'105660'!AA25+'107061'!AA25</f>
        <v>0</v>
      </c>
      <c r="AB25" s="20"/>
      <c r="AC25" s="20">
        <f>+'105653'!AC25+'105654'!AC25+'105655'!AC25+'105656'!AC25+'105657'!AC25+'105658'!AC25+'105659'!AC25+'105660'!AC25+'107061'!AC25</f>
        <v>0</v>
      </c>
      <c r="AD25" s="20"/>
      <c r="AE25" s="20">
        <f>+'105653'!AE25+'105654'!AE25+'105655'!AE25+'105656'!AE25+'105657'!AE25+'105658'!AE25+'105659'!AE25+'105660'!AE25+'107061'!AE25</f>
        <v>0</v>
      </c>
      <c r="AF25" s="20"/>
      <c r="AG25" s="20">
        <f>+'105653'!AG25+'105654'!AG25+'105655'!AG25+'105656'!AG25+'105657'!AG25+'105658'!AG25+'105659'!AG25+'105660'!AG25+'107061'!AG25</f>
        <v>0</v>
      </c>
      <c r="AH25" s="20"/>
      <c r="AI25" s="20">
        <f>+'105653'!AI25+'105654'!AI25+'105655'!AI25+'105656'!AI25+'105657'!AI25+'105658'!AI25+'105659'!AI25+'105660'!AI25+'107061'!AI25</f>
        <v>0</v>
      </c>
      <c r="AJ25" s="20"/>
      <c r="AK25" s="20">
        <f>+'105653'!AK25+'105654'!AK25+'105655'!AK25+'105656'!AK25+'105657'!AK25+'105658'!AK25+'105659'!AK25+'105660'!AK25+'107061'!AK25</f>
        <v>0</v>
      </c>
      <c r="AL25" s="20"/>
      <c r="AM25" s="22">
        <f t="shared" si="2"/>
        <v>0</v>
      </c>
      <c r="AO25" s="23">
        <v>0</v>
      </c>
      <c r="AR25" s="23">
        <f t="shared" si="3"/>
        <v>0</v>
      </c>
    </row>
    <row r="26" spans="1:44" ht="12" customHeight="1" x14ac:dyDescent="0.2">
      <c r="A26" s="1" t="s">
        <v>45</v>
      </c>
      <c r="B26" s="20">
        <f>+'105653'!B26+'105654'!B26+'105655'!B26+'105656'!B26+'105657'!B26+'105658'!B26+'105659'!B26+'105660'!B26+'107061'!B26</f>
        <v>15914.9</v>
      </c>
      <c r="C26" s="20"/>
      <c r="D26" s="20">
        <f>+'105653'!D26+'105654'!D26+'105655'!D26+'105656'!D26+'105657'!D26+'105658'!D26+'105659'!D26+'105660'!D26+'107061'!D26</f>
        <v>12501</v>
      </c>
      <c r="E26" s="20"/>
      <c r="F26" s="20">
        <f t="shared" si="0"/>
        <v>-3413.8999999999996</v>
      </c>
      <c r="G26" s="20"/>
      <c r="H26" s="20">
        <f>+'105653'!H26+'105654'!H26+'105655'!H26+'105656'!H26+'105657'!H26+'105658'!H26+'105659'!H26+'105660'!H26+'107061'!H26</f>
        <v>13945.199999999999</v>
      </c>
      <c r="I26" s="20"/>
      <c r="J26" s="20">
        <f>+'105653'!J26+'105654'!J26+'105655'!J26+'105656'!J26+'105657'!J26+'105658'!J26+'105659'!J26+'105660'!J26+'107061'!J26</f>
        <v>25002</v>
      </c>
      <c r="K26" s="20"/>
      <c r="L26" s="20">
        <f t="shared" si="1"/>
        <v>11056.800000000001</v>
      </c>
      <c r="N26" s="1" t="s">
        <v>45</v>
      </c>
      <c r="O26" s="20">
        <f>+'105653'!O26+'105654'!O26+'105655'!O26+'105656'!O26+'105657'!O26+'105658'!O26+'105659'!O26+'105660'!O26+'107061'!O26</f>
        <v>-1970</v>
      </c>
      <c r="P26" s="20"/>
      <c r="Q26" s="20">
        <f>+'105653'!Q26+'105654'!Q26+'105655'!Q26+'105656'!Q26+'105657'!Q26+'105658'!Q26+'105659'!Q26+'105660'!Q26+'107061'!Q26</f>
        <v>15914.9</v>
      </c>
      <c r="R26" s="20"/>
      <c r="S26" s="20">
        <f>+'105653'!S26+'105654'!S26+'105655'!S26+'105656'!S26+'105657'!S26+'105658'!S26+'105659'!S26+'105660'!S26+'107061'!S26</f>
        <v>12501</v>
      </c>
      <c r="T26" s="20"/>
      <c r="U26" s="20">
        <f>+'105653'!U26+'105654'!U26+'105655'!U26+'105656'!U26+'105657'!U26+'105658'!U26+'105659'!U26+'105660'!U26+'107061'!U26</f>
        <v>12501</v>
      </c>
      <c r="V26" s="20"/>
      <c r="W26" s="20">
        <f>+'105653'!W26+'105654'!W26+'105655'!W26+'105656'!W26+'105657'!W26+'105658'!W26+'105659'!W26+'105660'!W26+'107061'!W26</f>
        <v>12501</v>
      </c>
      <c r="X26" s="20"/>
      <c r="Y26" s="20">
        <f>+'105653'!Y26+'105654'!Y26+'105655'!Y26+'105656'!Y26+'105657'!Y26+'105658'!Y26+'105659'!Y26+'105660'!Y26+'107061'!Y26</f>
        <v>12501</v>
      </c>
      <c r="Z26" s="20"/>
      <c r="AA26" s="20">
        <f>+'105653'!AA26+'105654'!AA26+'105655'!AA26+'105656'!AA26+'105657'!AA26+'105658'!AA26+'105659'!AA26+'105660'!AA26+'107061'!AA26</f>
        <v>12501</v>
      </c>
      <c r="AB26" s="20"/>
      <c r="AC26" s="20">
        <f>+'105653'!AC26+'105654'!AC26+'105655'!AC26+'105656'!AC26+'105657'!AC26+'105658'!AC26+'105659'!AC26+'105660'!AC26+'107061'!AC26</f>
        <v>12501</v>
      </c>
      <c r="AD26" s="20"/>
      <c r="AE26" s="20">
        <f>+'105653'!AE26+'105654'!AE26+'105655'!AE26+'105656'!AE26+'105657'!AE26+'105658'!AE26+'105659'!AE26+'105660'!AE26+'107061'!AE26</f>
        <v>12501</v>
      </c>
      <c r="AF26" s="20"/>
      <c r="AG26" s="20">
        <f>+'105653'!AG26+'105654'!AG26+'105655'!AG26+'105656'!AG26+'105657'!AG26+'105658'!AG26+'105659'!AG26+'105660'!AG26+'107061'!AG26</f>
        <v>12501</v>
      </c>
      <c r="AH26" s="20"/>
      <c r="AI26" s="20">
        <f>+'105653'!AI26+'105654'!AI26+'105655'!AI26+'105656'!AI26+'105657'!AI26+'105658'!AI26+'105659'!AI26+'105660'!AI26+'107061'!AI26</f>
        <v>12501</v>
      </c>
      <c r="AJ26" s="20"/>
      <c r="AK26" s="20">
        <f>+'105653'!AK26+'105654'!AK26+'105655'!AK26+'105656'!AK26+'105657'!AK26+'105658'!AK26+'105659'!AK26+'105660'!AK26+'107061'!AK26</f>
        <v>12501</v>
      </c>
      <c r="AL26" s="20"/>
      <c r="AM26" s="22">
        <f t="shared" si="2"/>
        <v>138954.9</v>
      </c>
      <c r="AO26" s="23">
        <v>150012</v>
      </c>
      <c r="AR26" s="23">
        <f t="shared" si="3"/>
        <v>11057.100000000006</v>
      </c>
    </row>
    <row r="27" spans="1:44" ht="12" customHeight="1" x14ac:dyDescent="0.2">
      <c r="A27" s="1" t="s">
        <v>46</v>
      </c>
      <c r="B27" s="93">
        <f>+'105653'!B27+'105654'!B27+'105655'!B27+'105656'!B27+'105657'!B27+'105658'!B27+'105659'!B27+'105660'!B27+'107061'!B27</f>
        <v>303103.26999999996</v>
      </c>
      <c r="C27" s="20"/>
      <c r="D27" s="93">
        <f>+'105653'!D27+'105654'!D27+'105655'!D27+'105656'!D27+'105657'!D27+'105658'!D27+'105659'!D27+'105660'!D27+'107061'!D27</f>
        <v>78770</v>
      </c>
      <c r="E27" s="20"/>
      <c r="F27" s="24">
        <f t="shared" si="0"/>
        <v>-224333.26999999996</v>
      </c>
      <c r="G27" s="20">
        <v>5</v>
      </c>
      <c r="H27" s="24">
        <f>+'105653'!H27+'105654'!H27+'105655'!H27+'105656'!H27+'105657'!H27+'105658'!H27+'105659'!H27+'105660'!H27+'107061'!H27</f>
        <v>415330.8600000001</v>
      </c>
      <c r="I27" s="20"/>
      <c r="J27" s="24">
        <f>+'105653'!J27+'105654'!J27+'105655'!J27+'105656'!J27+'105657'!J27+'105658'!J27+'105659'!J27+'105660'!J27+'107061'!J27</f>
        <v>157540</v>
      </c>
      <c r="K27" s="20"/>
      <c r="L27" s="24">
        <f t="shared" si="1"/>
        <v>-257790.8600000001</v>
      </c>
      <c r="N27" s="1" t="s">
        <v>46</v>
      </c>
      <c r="O27" s="94">
        <f>+'105653'!O27+'105654'!O27+'105655'!O27+'105656'!O27+'105657'!O27+'105658'!O27+'105659'!O27+'105660'!O27+'107061'!O27</f>
        <v>112227.59</v>
      </c>
      <c r="P27" s="20"/>
      <c r="Q27" s="24">
        <f>+'105653'!Q27+'105654'!Q27+'105655'!Q27+'105656'!Q27+'105657'!Q27+'105658'!Q27+'105659'!Q27+'105660'!Q27+'107061'!Q27</f>
        <v>303103.26999999996</v>
      </c>
      <c r="R27" s="20"/>
      <c r="S27" s="24">
        <f>+'105653'!S27+'105654'!S27+'105655'!S27+'105656'!S27+'105657'!S27+'105658'!S27+'105659'!S27+'105660'!S27+'107061'!S27</f>
        <v>78770</v>
      </c>
      <c r="T27" s="20"/>
      <c r="U27" s="24">
        <f>+'105653'!U27+'105654'!U27+'105655'!U27+'105656'!U27+'105657'!U27+'105658'!U27+'105659'!U27+'105660'!U27+'107061'!U27</f>
        <v>78770</v>
      </c>
      <c r="V27" s="20"/>
      <c r="W27" s="24">
        <f>+'105653'!W27+'105654'!W27+'105655'!W27+'105656'!W27+'105657'!W27+'105658'!W27+'105659'!W27+'105660'!W27+'107061'!W27</f>
        <v>78770</v>
      </c>
      <c r="X27" s="20"/>
      <c r="Y27" s="24">
        <f>+'105653'!Y27+'105654'!Y27+'105655'!Y27+'105656'!Y27+'105657'!Y27+'105658'!Y27+'105659'!Y27+'105660'!Y27+'107061'!Y27</f>
        <v>78770</v>
      </c>
      <c r="Z27" s="20"/>
      <c r="AA27" s="24">
        <f>+'105653'!AA27+'105654'!AA27+'105655'!AA27+'105656'!AA27+'105657'!AA27+'105658'!AA27+'105659'!AA27+'105660'!AA27+'107061'!AA27</f>
        <v>78770</v>
      </c>
      <c r="AB27" s="20"/>
      <c r="AC27" s="24">
        <f>+'105653'!AC27+'105654'!AC27+'105655'!AC27+'105656'!AC27+'105657'!AC27+'105658'!AC27+'105659'!AC27+'105660'!AC27+'107061'!AC27</f>
        <v>78770</v>
      </c>
      <c r="AD27" s="20"/>
      <c r="AE27" s="24">
        <f>+'105653'!AE27+'105654'!AE27+'105655'!AE27+'105656'!AE27+'105657'!AE27+'105658'!AE27+'105659'!AE27+'105660'!AE27+'107061'!AE27</f>
        <v>78770</v>
      </c>
      <c r="AF27" s="20"/>
      <c r="AG27" s="24">
        <f>+'105653'!AG27+'105654'!AG27+'105655'!AG27+'105656'!AG27+'105657'!AG27+'105658'!AG27+'105659'!AG27+'105660'!AG27+'107061'!AG27</f>
        <v>78770</v>
      </c>
      <c r="AH27" s="20"/>
      <c r="AI27" s="24">
        <f>+'105653'!AI27+'105654'!AI27+'105655'!AI27+'105656'!AI27+'105657'!AI27+'105658'!AI27+'105659'!AI27+'105660'!AI27+'107061'!AI27</f>
        <v>78770</v>
      </c>
      <c r="AJ27" s="20"/>
      <c r="AK27" s="24">
        <f>+'105653'!AK27+'105654'!AK27+'105655'!AK27+'105656'!AK27+'105657'!AK27+'105658'!AK27+'105659'!AK27+'105660'!AK27+'107061'!AK27</f>
        <v>78770</v>
      </c>
      <c r="AL27" s="20"/>
      <c r="AM27" s="25">
        <f t="shared" si="2"/>
        <v>1203030.8599999999</v>
      </c>
      <c r="AO27" s="26">
        <v>945240</v>
      </c>
      <c r="AR27" s="26">
        <f t="shared" si="3"/>
        <v>-257790.85999999987</v>
      </c>
    </row>
    <row r="28" spans="1:44" ht="12" customHeight="1" x14ac:dyDescent="0.2">
      <c r="A28" s="27" t="s">
        <v>47</v>
      </c>
      <c r="B28" s="20">
        <f>SUM(B11:B27)</f>
        <v>3387034.9299999997</v>
      </c>
      <c r="C28" s="20"/>
      <c r="D28" s="20">
        <f>SUM(D11:D27)</f>
        <v>1733629</v>
      </c>
      <c r="E28" s="20"/>
      <c r="F28" s="20">
        <f>SUM(F11:F27)</f>
        <v>-1653405.9300000004</v>
      </c>
      <c r="G28" s="20"/>
      <c r="H28" s="20">
        <f>SUM(H11:H27)</f>
        <v>4119256.5100000007</v>
      </c>
      <c r="I28" s="20"/>
      <c r="J28" s="20">
        <f>SUM(J11:J27)</f>
        <v>3467258</v>
      </c>
      <c r="K28" s="20"/>
      <c r="L28" s="20">
        <f>SUM(L11:L27)</f>
        <v>-651998.51000000094</v>
      </c>
      <c r="N28" s="16" t="s">
        <v>47</v>
      </c>
      <c r="O28" s="20">
        <f>SUM(O11:O27)</f>
        <v>732221.2799999998</v>
      </c>
      <c r="P28" s="28"/>
      <c r="Q28" s="20">
        <f>SUM(Q11:Q27)</f>
        <v>3387034.9299999997</v>
      </c>
      <c r="R28" s="28"/>
      <c r="S28" s="20">
        <f>SUM(S11:S27)</f>
        <v>1733629</v>
      </c>
      <c r="T28" s="28"/>
      <c r="U28" s="20">
        <f>SUM(U11:U27)</f>
        <v>1733629</v>
      </c>
      <c r="V28" s="28"/>
      <c r="W28" s="20">
        <f>SUM(W11:W27)</f>
        <v>1733629</v>
      </c>
      <c r="X28" s="28"/>
      <c r="Y28" s="20">
        <f>SUM(Y11:Y27)</f>
        <v>1733629</v>
      </c>
      <c r="Z28" s="28"/>
      <c r="AA28" s="20">
        <f>SUM(AA11:AA27)</f>
        <v>1733629</v>
      </c>
      <c r="AB28" s="28"/>
      <c r="AC28" s="20">
        <f>SUM(AC11:AC27)</f>
        <v>1733629</v>
      </c>
      <c r="AD28" s="28"/>
      <c r="AE28" s="20">
        <f>SUM(AE11:AE27)</f>
        <v>1733629</v>
      </c>
      <c r="AF28" s="28"/>
      <c r="AG28" s="20">
        <f>SUM(AG11:AG27)</f>
        <v>1925459</v>
      </c>
      <c r="AH28" s="28"/>
      <c r="AI28" s="20">
        <f>SUM(AI11:AI27)</f>
        <v>1925459</v>
      </c>
      <c r="AJ28" s="28"/>
      <c r="AK28" s="20">
        <f>SUM(AK11:AK27)</f>
        <v>2656586</v>
      </c>
      <c r="AL28" s="28"/>
      <c r="AM28" s="22">
        <f>SUM(AM11:AM27)</f>
        <v>22762163.209999997</v>
      </c>
      <c r="AO28" s="23">
        <f>SUM(AO11:AO27)</f>
        <v>22110165</v>
      </c>
      <c r="AR28" s="23">
        <f>SUM(AR11:AR27)</f>
        <v>-651998.20999999973</v>
      </c>
    </row>
    <row r="29" spans="1:44" ht="12" customHeight="1" x14ac:dyDescent="0.2">
      <c r="A29" s="29"/>
      <c r="F29" s="28"/>
      <c r="G29" s="28"/>
      <c r="P29" s="20"/>
      <c r="R29" s="20"/>
      <c r="T29" s="20"/>
      <c r="V29" s="20"/>
      <c r="X29" s="20"/>
      <c r="Z29" s="20"/>
      <c r="AB29" s="20"/>
      <c r="AD29" s="20"/>
      <c r="AF29" s="20"/>
      <c r="AH29" s="20"/>
      <c r="AJ29" s="20"/>
      <c r="AL29" s="20"/>
      <c r="AM29" s="22"/>
      <c r="AO29" s="23"/>
      <c r="AR29" s="23"/>
    </row>
    <row r="30" spans="1:44" ht="12" customHeight="1" x14ac:dyDescent="0.2">
      <c r="A30" s="30" t="s">
        <v>48</v>
      </c>
      <c r="B30" s="20">
        <f>+'105653'!B30+'105654'!B30+'105655'!B30+'105656'!B30+'105657'!B30+'105658'!B30+'105659'!B30+'105660'!B30+'107061'!B30-11296.49</f>
        <v>-1578403.3100000003</v>
      </c>
      <c r="C30" s="21"/>
      <c r="D30" s="20">
        <f>+'105653'!D30+'105654'!D30+'105655'!D30+'105656'!D30+'105657'!D30+'105658'!D30+'105659'!D30+'105660'!D30+'107061'!D30</f>
        <v>-693149.9</v>
      </c>
      <c r="E30" s="21"/>
      <c r="F30" s="20">
        <f>+D30-B30</f>
        <v>885253.41000000027</v>
      </c>
      <c r="G30" s="21">
        <v>3</v>
      </c>
      <c r="H30" s="20">
        <f>+'105653'!H30+'105654'!H30+'105655'!H30+'105656'!H30+'105657'!H30+'105658'!H30+'105659'!H30+'105660'!H30+'107061'!H30-11296.49</f>
        <v>-2282230.2600000002</v>
      </c>
      <c r="I30" s="21"/>
      <c r="J30" s="20">
        <f>+'105653'!J30+'105654'!J30+'105655'!J30+'105656'!J30+'105657'!J30+'105658'!J30+'105659'!J30+'105660'!J30+'107061'!J30</f>
        <v>-1386299.8</v>
      </c>
      <c r="K30" s="21"/>
      <c r="L30" s="20">
        <f>+J30-H30</f>
        <v>895930.4600000002</v>
      </c>
      <c r="M30" s="29"/>
      <c r="N30" s="30" t="s">
        <v>48</v>
      </c>
      <c r="O30" s="20">
        <f>+'105653'!O30+'105654'!O30+'105655'!O30+'105656'!O30+'105657'!O30+'105658'!O30+'105659'!O30+'105660'!O30+'107061'!O30</f>
        <v>-703827.52999999991</v>
      </c>
      <c r="P30" s="21"/>
      <c r="Q30" s="20">
        <f>+'105653'!Q30+'105654'!Q30+'105655'!Q30+'105656'!Q30+'105657'!Q30+'105658'!Q30+'105659'!Q30+'105660'!Q30+'107061'!Q30-11296.49</f>
        <v>-1578403.3100000003</v>
      </c>
      <c r="R30" s="21"/>
      <c r="S30" s="21">
        <v>-693149.9</v>
      </c>
      <c r="T30" s="21"/>
      <c r="U30" s="21">
        <v>-693149.9</v>
      </c>
      <c r="V30" s="21"/>
      <c r="W30" s="21">
        <v>-693149.9</v>
      </c>
      <c r="X30" s="21"/>
      <c r="Y30" s="21">
        <v>-693149.9</v>
      </c>
      <c r="Z30" s="21"/>
      <c r="AA30" s="21">
        <v>-693149.9</v>
      </c>
      <c r="AB30" s="21"/>
      <c r="AC30" s="21">
        <v>-693149.9</v>
      </c>
      <c r="AD30" s="21"/>
      <c r="AE30" s="21">
        <v>-693149.9</v>
      </c>
      <c r="AF30" s="21"/>
      <c r="AG30" s="21">
        <v>-875931.5</v>
      </c>
      <c r="AH30" s="21"/>
      <c r="AI30" s="21">
        <v>-875931.5</v>
      </c>
      <c r="AJ30" s="21"/>
      <c r="AK30" s="21">
        <v>-1607058.39</v>
      </c>
      <c r="AL30" s="21"/>
      <c r="AM30" s="22">
        <f>SUM(O30:AK30)</f>
        <v>-10493201.530000001</v>
      </c>
      <c r="AN30" s="29"/>
      <c r="AO30" s="31">
        <v>-9597270.4900000002</v>
      </c>
      <c r="AP30" s="29"/>
      <c r="AQ30" s="29"/>
      <c r="AR30" s="31">
        <f>+AO30-AM30</f>
        <v>895931.04000000097</v>
      </c>
    </row>
    <row r="31" spans="1:44" ht="12" customHeight="1" x14ac:dyDescent="0.2">
      <c r="A31" s="32" t="s">
        <v>49</v>
      </c>
      <c r="B31" s="24">
        <v>0</v>
      </c>
      <c r="C31" s="20"/>
      <c r="D31" s="24">
        <v>0</v>
      </c>
      <c r="E31" s="20"/>
      <c r="F31" s="24">
        <v>0</v>
      </c>
      <c r="G31" s="20"/>
      <c r="H31" s="24">
        <v>0</v>
      </c>
      <c r="I31" s="20"/>
      <c r="J31" s="24">
        <v>0</v>
      </c>
      <c r="K31" s="20"/>
      <c r="L31" s="24">
        <v>0</v>
      </c>
      <c r="N31" s="33" t="s">
        <v>49</v>
      </c>
      <c r="O31" s="24">
        <v>0</v>
      </c>
      <c r="P31" s="21"/>
      <c r="Q31" s="24">
        <v>0</v>
      </c>
      <c r="R31" s="21"/>
      <c r="S31" s="24">
        <v>0</v>
      </c>
      <c r="T31" s="21"/>
      <c r="U31" s="24">
        <v>0</v>
      </c>
      <c r="V31" s="21"/>
      <c r="W31" s="24">
        <v>0</v>
      </c>
      <c r="X31" s="21"/>
      <c r="Y31" s="24">
        <v>0</v>
      </c>
      <c r="Z31" s="21"/>
      <c r="AA31" s="24">
        <v>0</v>
      </c>
      <c r="AB31" s="21"/>
      <c r="AC31" s="24">
        <v>0</v>
      </c>
      <c r="AD31" s="21"/>
      <c r="AE31" s="24">
        <v>0</v>
      </c>
      <c r="AF31" s="21"/>
      <c r="AG31" s="24">
        <v>0</v>
      </c>
      <c r="AH31" s="21"/>
      <c r="AI31" s="24">
        <v>0</v>
      </c>
      <c r="AJ31" s="21"/>
      <c r="AK31" s="24">
        <v>0</v>
      </c>
      <c r="AL31" s="21"/>
      <c r="AM31" s="25">
        <v>0</v>
      </c>
      <c r="AO31" s="26">
        <v>0</v>
      </c>
      <c r="AR31" s="26">
        <v>0</v>
      </c>
    </row>
    <row r="32" spans="1:44" ht="12" customHeight="1" x14ac:dyDescent="0.2">
      <c r="A32" s="65" t="s">
        <v>553</v>
      </c>
      <c r="B32" s="20">
        <f>SUM(B28:B31)</f>
        <v>1808631.6199999994</v>
      </c>
      <c r="C32" s="20"/>
      <c r="D32" s="20">
        <f>SUM(D28:D31)</f>
        <v>1040479.1</v>
      </c>
      <c r="E32" s="20"/>
      <c r="F32" s="28">
        <f>SUM(F28:F31)</f>
        <v>-768152.52000000014</v>
      </c>
      <c r="G32" s="28"/>
      <c r="H32" s="20">
        <f>SUM(H28:H31)</f>
        <v>1837026.2500000005</v>
      </c>
      <c r="I32" s="20"/>
      <c r="J32" s="20">
        <f>SUM(J28:J31)</f>
        <v>2080958.2</v>
      </c>
      <c r="K32" s="20"/>
      <c r="L32" s="20">
        <f>SUM(L28:L31)</f>
        <v>243931.94999999925</v>
      </c>
      <c r="N32" s="65" t="s">
        <v>553</v>
      </c>
      <c r="O32" s="20">
        <f>SUM(O28:O31)</f>
        <v>28393.749999999884</v>
      </c>
      <c r="P32" s="20"/>
      <c r="Q32" s="20">
        <f>SUM(Q28:Q31)</f>
        <v>1808631.6199999994</v>
      </c>
      <c r="R32" s="20"/>
      <c r="S32" s="20">
        <f>SUM(S28:S31)</f>
        <v>1040479.1</v>
      </c>
      <c r="T32" s="20"/>
      <c r="U32" s="20">
        <f>SUM(U28:U31)</f>
        <v>1040479.1</v>
      </c>
      <c r="V32" s="20"/>
      <c r="W32" s="20">
        <f>SUM(W28:W31)</f>
        <v>1040479.1</v>
      </c>
      <c r="X32" s="20"/>
      <c r="Y32" s="20">
        <f>SUM(Y28:Y31)</f>
        <v>1040479.1</v>
      </c>
      <c r="Z32" s="20"/>
      <c r="AA32" s="20">
        <f>SUM(AA28:AA31)</f>
        <v>1040479.1</v>
      </c>
      <c r="AB32" s="20"/>
      <c r="AC32" s="20">
        <f>SUM(AC28:AC31)</f>
        <v>1040479.1</v>
      </c>
      <c r="AD32" s="20"/>
      <c r="AE32" s="20">
        <f>SUM(AE28:AE31)</f>
        <v>1040479.1</v>
      </c>
      <c r="AF32" s="20"/>
      <c r="AG32" s="20">
        <f>SUM(AG28:AG31)</f>
        <v>1049527.5</v>
      </c>
      <c r="AH32" s="20"/>
      <c r="AI32" s="20">
        <f>SUM(AI28:AI31)</f>
        <v>1049527.5</v>
      </c>
      <c r="AJ32" s="20"/>
      <c r="AK32" s="20">
        <f>SUM(AK28:AK31)</f>
        <v>1049527.6100000001</v>
      </c>
      <c r="AL32" s="20"/>
      <c r="AM32" s="22">
        <f>SUM(AM28:AM31)</f>
        <v>12268961.679999996</v>
      </c>
      <c r="AO32" s="23">
        <f>SUM(AO28:AO31)</f>
        <v>12512894.51</v>
      </c>
      <c r="AR32" s="23">
        <f>SUM(AR28:AR31)</f>
        <v>243932.83000000124</v>
      </c>
    </row>
    <row r="33" spans="1:44" ht="12" customHeight="1" x14ac:dyDescent="0.2">
      <c r="A33" s="57"/>
      <c r="B33" s="20"/>
      <c r="C33" s="20"/>
      <c r="D33" s="20"/>
      <c r="E33" s="20"/>
      <c r="F33" s="28"/>
      <c r="G33" s="28"/>
      <c r="H33" s="20"/>
      <c r="I33" s="20"/>
      <c r="J33" s="20"/>
      <c r="K33" s="20"/>
      <c r="L33" s="20"/>
      <c r="N33" s="57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2"/>
      <c r="AO33" s="23"/>
      <c r="AR33" s="23"/>
    </row>
    <row r="34" spans="1:44" ht="12" customHeight="1" x14ac:dyDescent="0.2">
      <c r="A34" s="56" t="s">
        <v>554</v>
      </c>
      <c r="B34" s="24">
        <f>+'105653'!B34+'105654'!B34+'105655'!B34+'105656'!B34+'105657'!B34+'105658'!B34+'105659'!B34+'105660'!B34+'107061'!B34</f>
        <v>218662.13</v>
      </c>
      <c r="C34" s="20"/>
      <c r="D34" s="24">
        <v>0</v>
      </c>
      <c r="E34" s="20"/>
      <c r="F34" s="24">
        <f>+D34-B34</f>
        <v>-218662.13</v>
      </c>
      <c r="G34" s="28">
        <v>6</v>
      </c>
      <c r="H34" s="24">
        <f>+'105653'!H34+'105654'!H34+'105655'!H34+'105656'!H34+'105657'!H34+'105658'!H34+'105659'!H34+'105660'!H34+'107061'!H34</f>
        <v>218662.13</v>
      </c>
      <c r="I34" s="20"/>
      <c r="J34" s="24">
        <v>0</v>
      </c>
      <c r="K34" s="20"/>
      <c r="L34" s="24">
        <f>+J34-H34</f>
        <v>-218662.13</v>
      </c>
      <c r="N34" s="56" t="s">
        <v>554</v>
      </c>
      <c r="O34" s="24">
        <v>0</v>
      </c>
      <c r="P34" s="20"/>
      <c r="Q34" s="24">
        <f>+'105653'!Q34+'105654'!Q34+'105655'!Q34+'105656'!Q34+'105657'!Q34+'105658'!Q34+'105659'!Q34+'105660'!Q34+'107061'!Q34</f>
        <v>218662.13</v>
      </c>
      <c r="R34" s="20"/>
      <c r="S34" s="24">
        <v>0</v>
      </c>
      <c r="T34" s="20"/>
      <c r="U34" s="24">
        <v>0</v>
      </c>
      <c r="V34" s="20"/>
      <c r="W34" s="24">
        <v>0</v>
      </c>
      <c r="X34" s="20"/>
      <c r="Y34" s="24">
        <v>0</v>
      </c>
      <c r="Z34" s="20"/>
      <c r="AA34" s="24">
        <v>0</v>
      </c>
      <c r="AB34" s="20"/>
      <c r="AC34" s="24">
        <v>0</v>
      </c>
      <c r="AD34" s="20"/>
      <c r="AE34" s="24">
        <v>0</v>
      </c>
      <c r="AF34" s="20"/>
      <c r="AG34" s="24">
        <v>0</v>
      </c>
      <c r="AH34" s="20"/>
      <c r="AI34" s="24">
        <v>0</v>
      </c>
      <c r="AJ34" s="20"/>
      <c r="AK34" s="24">
        <v>0</v>
      </c>
      <c r="AL34" s="20"/>
      <c r="AM34" s="25">
        <f>SUM(O34:AK34)</f>
        <v>218662.13</v>
      </c>
      <c r="AO34" s="26">
        <v>0</v>
      </c>
      <c r="AR34" s="26">
        <f>+AO34-AM34</f>
        <v>-218662.13</v>
      </c>
    </row>
    <row r="35" spans="1:44" ht="12" customHeight="1" x14ac:dyDescent="0.2">
      <c r="A35" s="29"/>
      <c r="B35" s="20"/>
      <c r="C35" s="20"/>
      <c r="D35" s="20"/>
      <c r="E35" s="20"/>
      <c r="F35" s="28"/>
      <c r="G35" s="28"/>
      <c r="H35" s="20"/>
      <c r="I35" s="20"/>
      <c r="J35" s="20"/>
      <c r="K35" s="20"/>
      <c r="L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2"/>
      <c r="AO35" s="23"/>
      <c r="AR35" s="23"/>
    </row>
    <row r="36" spans="1:44" ht="12" customHeight="1" x14ac:dyDescent="0.2">
      <c r="A36" s="16" t="s">
        <v>50</v>
      </c>
      <c r="B36" s="28">
        <f>SUM(B32:B34)</f>
        <v>2027293.7499999995</v>
      </c>
      <c r="C36" s="28"/>
      <c r="D36" s="28">
        <f>SUM(D32:D34)</f>
        <v>1040479.1</v>
      </c>
      <c r="E36" s="28"/>
      <c r="F36" s="28">
        <f>SUM(F32:F34)</f>
        <v>-986814.65000000014</v>
      </c>
      <c r="G36" s="28"/>
      <c r="H36" s="28">
        <f>SUM(H32:H34)</f>
        <v>2055688.3800000004</v>
      </c>
      <c r="I36" s="28"/>
      <c r="J36" s="28">
        <f>SUM(J32:J34)</f>
        <v>2080958.2</v>
      </c>
      <c r="K36" s="28"/>
      <c r="L36" s="28">
        <f>SUM(L32:L34)</f>
        <v>25269.81999999925</v>
      </c>
      <c r="N36" s="16" t="s">
        <v>50</v>
      </c>
      <c r="O36" s="28">
        <f>SUM(O32:O34)</f>
        <v>28393.749999999884</v>
      </c>
      <c r="P36" s="28"/>
      <c r="Q36" s="28">
        <f>SUM(Q32:Q34)</f>
        <v>2027293.7499999995</v>
      </c>
      <c r="R36" s="28"/>
      <c r="S36" s="28">
        <f>SUM(S32:S34)</f>
        <v>1040479.1</v>
      </c>
      <c r="T36" s="28"/>
      <c r="U36" s="28">
        <f>SUM(U32:U34)</f>
        <v>1040479.1</v>
      </c>
      <c r="V36" s="28"/>
      <c r="W36" s="28">
        <f>SUM(W32:W34)</f>
        <v>1040479.1</v>
      </c>
      <c r="X36" s="28"/>
      <c r="Y36" s="28">
        <f>SUM(Y32:Y34)</f>
        <v>1040479.1</v>
      </c>
      <c r="Z36" s="28"/>
      <c r="AA36" s="28">
        <f>SUM(AA32:AA34)</f>
        <v>1040479.1</v>
      </c>
      <c r="AB36" s="28"/>
      <c r="AC36" s="28">
        <f>SUM(AC32:AC34)</f>
        <v>1040479.1</v>
      </c>
      <c r="AD36" s="28"/>
      <c r="AE36" s="28">
        <f>SUM(AE32:AE34)</f>
        <v>1040479.1</v>
      </c>
      <c r="AF36" s="28"/>
      <c r="AG36" s="28">
        <f>SUM(AG32:AG34)</f>
        <v>1049527.5</v>
      </c>
      <c r="AH36" s="28"/>
      <c r="AI36" s="28">
        <f>SUM(AI32:AI34)</f>
        <v>1049527.5</v>
      </c>
      <c r="AJ36" s="28"/>
      <c r="AK36" s="28">
        <f>SUM(AK32:AK34)</f>
        <v>1049527.6100000001</v>
      </c>
      <c r="AL36" s="28"/>
      <c r="AM36" s="22">
        <f>SUM(AM32:AM34)</f>
        <v>12487623.809999997</v>
      </c>
      <c r="AO36" s="23">
        <f>SUM(AO32:AO34)</f>
        <v>12512894.51</v>
      </c>
      <c r="AR36" s="23">
        <f>SUM(AR32:AR34)</f>
        <v>25270.700000001234</v>
      </c>
    </row>
    <row r="37" spans="1:44" ht="12" customHeight="1" x14ac:dyDescent="0.2">
      <c r="N37" s="16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O37" s="28"/>
    </row>
    <row r="38" spans="1:44" ht="12" customHeight="1" x14ac:dyDescent="0.2">
      <c r="A38" s="34" t="s">
        <v>51</v>
      </c>
      <c r="B38" s="20">
        <f>+'105653'!B35+'105654'!B35+'105655'!B38+'105656'!B35+'105657'!B35+'105658'!B35+'105659'!B35+'105660'!B35+'107061'!B35</f>
        <v>106</v>
      </c>
      <c r="C38" s="20"/>
      <c r="D38" s="20">
        <f>+'105653'!D35+'105654'!D35+'105655'!D38+'105656'!D35+'105657'!D35+'105658'!D35+'105659'!D35+'105660'!D35+'107061'!D35</f>
        <v>91</v>
      </c>
      <c r="E38" s="20"/>
      <c r="F38" s="20">
        <f>+D38-B38</f>
        <v>-15</v>
      </c>
      <c r="G38" s="20"/>
      <c r="H38" s="20">
        <f>+'105653'!H35+'105654'!H35+'105655'!H38+'105656'!H35+'105657'!H35+'105658'!H35+'105659'!H35+'105660'!H35+'107061'!H35</f>
        <v>111</v>
      </c>
      <c r="I38" s="20"/>
      <c r="J38" s="20">
        <v>91</v>
      </c>
      <c r="K38" s="20"/>
      <c r="L38" s="20">
        <f>+J38-H38</f>
        <v>-20</v>
      </c>
      <c r="N38" s="16"/>
      <c r="O38" s="20">
        <v>114</v>
      </c>
      <c r="P38" s="20"/>
      <c r="Q38" s="20">
        <v>106</v>
      </c>
      <c r="R38" s="20"/>
      <c r="S38" s="20">
        <v>91</v>
      </c>
      <c r="T38" s="20"/>
      <c r="U38" s="20">
        <v>91</v>
      </c>
      <c r="V38" s="20"/>
      <c r="W38" s="20">
        <v>91</v>
      </c>
      <c r="X38" s="20"/>
      <c r="Y38" s="20">
        <v>91</v>
      </c>
      <c r="Z38" s="20"/>
      <c r="AA38" s="20">
        <v>91</v>
      </c>
      <c r="AB38" s="20"/>
      <c r="AC38" s="20">
        <v>91</v>
      </c>
      <c r="AD38" s="20"/>
      <c r="AE38" s="20">
        <v>91</v>
      </c>
      <c r="AF38" s="20"/>
      <c r="AG38" s="20">
        <v>91</v>
      </c>
      <c r="AH38" s="20"/>
      <c r="AI38" s="20">
        <v>91</v>
      </c>
      <c r="AJ38" s="20"/>
      <c r="AK38" s="20">
        <v>91</v>
      </c>
      <c r="AL38" s="20"/>
      <c r="AM38" s="22">
        <f>SUM(O38:AK38)/12</f>
        <v>94.166666666666671</v>
      </c>
      <c r="AO38" s="23">
        <v>91</v>
      </c>
      <c r="AR38" s="23">
        <f>+AO38-AM38</f>
        <v>-3.1666666666666714</v>
      </c>
    </row>
    <row r="39" spans="1:44" ht="12" customHeight="1" x14ac:dyDescent="0.2"/>
    <row r="40" spans="1:44" ht="12" customHeight="1" x14ac:dyDescent="0.2"/>
    <row r="41" spans="1:44" ht="12" customHeight="1" x14ac:dyDescent="0.2">
      <c r="A41" s="1" t="s">
        <v>423</v>
      </c>
      <c r="B41" s="35"/>
      <c r="C41" s="35"/>
      <c r="D41" s="35"/>
      <c r="E41" s="35"/>
      <c r="F41" s="36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1:44" ht="12" customHeight="1" x14ac:dyDescent="0.2"/>
    <row r="43" spans="1:44" ht="12" customHeight="1" x14ac:dyDescent="0.2">
      <c r="A43" s="1" t="s">
        <v>558</v>
      </c>
    </row>
    <row r="44" spans="1:44" ht="12" customHeight="1" x14ac:dyDescent="0.2">
      <c r="A44" s="1" t="s">
        <v>559</v>
      </c>
      <c r="O44" s="37"/>
    </row>
    <row r="45" spans="1:44" ht="12" customHeight="1" x14ac:dyDescent="0.2">
      <c r="A45" s="1" t="s">
        <v>560</v>
      </c>
      <c r="O45" s="37"/>
    </row>
    <row r="46" spans="1:44" ht="12" customHeight="1" x14ac:dyDescent="0.2">
      <c r="A46" s="1" t="s">
        <v>561</v>
      </c>
      <c r="O46" s="37"/>
    </row>
    <row r="47" spans="1:44" ht="12" customHeight="1" x14ac:dyDescent="0.2">
      <c r="A47" s="1" t="s">
        <v>562</v>
      </c>
      <c r="H47" s="20"/>
    </row>
    <row r="48" spans="1:44" ht="12" customHeight="1" x14ac:dyDescent="0.2">
      <c r="A48" s="1" t="s">
        <v>563</v>
      </c>
      <c r="H48" s="20"/>
    </row>
    <row r="49" spans="1:8" ht="12" customHeight="1" x14ac:dyDescent="0.2">
      <c r="A49" s="1" t="s">
        <v>564</v>
      </c>
      <c r="H49" s="20"/>
    </row>
    <row r="50" spans="1:8" ht="12" customHeight="1" x14ac:dyDescent="0.2">
      <c r="A50" s="1" t="s">
        <v>565</v>
      </c>
      <c r="H50" s="20"/>
    </row>
    <row r="51" spans="1:8" ht="14.25" customHeight="1" x14ac:dyDescent="0.2">
      <c r="A51" s="1" t="s">
        <v>555</v>
      </c>
      <c r="H51" s="20"/>
    </row>
    <row r="52" spans="1:8" ht="14.25" customHeight="1" x14ac:dyDescent="0.2">
      <c r="A52" s="11"/>
      <c r="H52" s="20"/>
    </row>
    <row r="53" spans="1:8" ht="14.25" customHeight="1" x14ac:dyDescent="0.2">
      <c r="H53" s="20"/>
    </row>
    <row r="54" spans="1:8" ht="14.25" customHeight="1" x14ac:dyDescent="0.2">
      <c r="A54" s="11"/>
      <c r="H54" s="20"/>
    </row>
    <row r="55" spans="1:8" ht="14.25" customHeight="1" x14ac:dyDescent="0.2">
      <c r="H55" s="20"/>
    </row>
    <row r="56" spans="1:8" ht="14.25" customHeight="1" x14ac:dyDescent="0.2"/>
    <row r="57" spans="1:8" ht="14.25" customHeight="1" x14ac:dyDescent="0.2"/>
    <row r="58" spans="1:8" ht="14.25" customHeight="1" x14ac:dyDescent="0.2"/>
    <row r="59" spans="1:8" ht="14.25" customHeight="1" x14ac:dyDescent="0.2"/>
    <row r="60" spans="1:8" ht="14.25" customHeight="1" x14ac:dyDescent="0.2">
      <c r="A60" s="19"/>
    </row>
    <row r="61" spans="1:8" ht="14.25" customHeight="1" x14ac:dyDescent="0.2">
      <c r="A61" s="19"/>
    </row>
    <row r="62" spans="1:8" ht="14.25" customHeight="1" x14ac:dyDescent="0.2">
      <c r="A62" s="19"/>
    </row>
    <row r="63" spans="1:8" ht="14.25" customHeight="1" x14ac:dyDescent="0.2">
      <c r="A63" s="19"/>
    </row>
    <row r="64" spans="1:8" ht="14.25" customHeight="1" x14ac:dyDescent="0.2">
      <c r="A64" s="19"/>
    </row>
    <row r="65" spans="1:27" ht="14.25" customHeight="1" x14ac:dyDescent="0.2">
      <c r="A65" s="19"/>
    </row>
    <row r="66" spans="1:27" ht="14.25" customHeight="1" x14ac:dyDescent="0.2">
      <c r="A66" s="19"/>
    </row>
    <row r="67" spans="1:27" ht="14.25" customHeight="1" x14ac:dyDescent="0.2">
      <c r="A67" s="19"/>
    </row>
    <row r="68" spans="1:27" ht="14.25" customHeight="1" x14ac:dyDescent="0.2">
      <c r="A68" s="19"/>
    </row>
    <row r="69" spans="1:27" ht="14.25" customHeight="1" x14ac:dyDescent="0.2">
      <c r="A69" s="19"/>
    </row>
    <row r="70" spans="1:27" ht="14.25" customHeight="1" x14ac:dyDescent="0.2">
      <c r="A70" s="19"/>
    </row>
    <row r="71" spans="1:27" ht="14.25" customHeight="1" x14ac:dyDescent="0.2">
      <c r="A71" s="19"/>
    </row>
    <row r="72" spans="1:27" ht="14.25" customHeight="1" x14ac:dyDescent="0.2">
      <c r="A72" s="19"/>
    </row>
    <row r="73" spans="1:27" ht="14.25" customHeight="1" x14ac:dyDescent="0.2">
      <c r="A73" s="19"/>
    </row>
    <row r="74" spans="1:27" ht="14.25" customHeight="1" x14ac:dyDescent="0.2">
      <c r="A74" s="19"/>
    </row>
    <row r="75" spans="1:27" ht="14.25" customHeight="1" x14ac:dyDescent="0.2">
      <c r="A75" s="19"/>
      <c r="AA75" s="29"/>
    </row>
    <row r="76" spans="1:27" ht="14.25" customHeight="1" x14ac:dyDescent="0.2">
      <c r="A76" s="19"/>
    </row>
    <row r="77" spans="1:27" ht="14.25" customHeight="1" x14ac:dyDescent="0.2">
      <c r="A77" s="19"/>
    </row>
    <row r="78" spans="1:27" ht="14.25" customHeight="1" x14ac:dyDescent="0.2"/>
    <row r="79" spans="1:27" ht="14.25" customHeight="1" x14ac:dyDescent="0.2"/>
    <row r="80" spans="1:27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L37 F37:F39 F11:F35 L11:L35">
    <cfRule type="cellIs" dxfId="0" priority="1" stopIfTrue="1" operator="lessThan">
      <formula>0</formula>
    </cfRule>
  </conditionalFormatting>
  <pageMargins left="0.56999999999999995" right="0.75" top="1" bottom="1" header="0.5" footer="0.5"/>
  <pageSetup scale="65" orientation="landscape" r:id="rId1"/>
  <headerFooter alignWithMargins="0"/>
  <colBreaks count="1" manualBreakCount="1">
    <brk id="1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" sqref="N3:AQ3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N3" sqref="N3:AQ36"/>
    </sheetView>
  </sheetViews>
  <sheetFormatPr defaultRowHeight="12.75" x14ac:dyDescent="0.2"/>
  <cols>
    <col min="1" max="1" width="23.42578125" customWidth="1"/>
    <col min="3" max="3" width="23.42578125" customWidth="1"/>
    <col min="4" max="4" width="8" customWidth="1"/>
  </cols>
  <sheetData>
    <row r="1" spans="1:4" x14ac:dyDescent="0.2">
      <c r="B1" s="82" t="s">
        <v>4</v>
      </c>
      <c r="C1" s="82"/>
    </row>
    <row r="2" spans="1:4" x14ac:dyDescent="0.2">
      <c r="B2" s="82" t="s">
        <v>416</v>
      </c>
      <c r="C2" s="82"/>
    </row>
    <row r="3" spans="1:4" x14ac:dyDescent="0.2">
      <c r="B3" s="82" t="s">
        <v>417</v>
      </c>
      <c r="C3" s="82"/>
    </row>
    <row r="5" spans="1:4" x14ac:dyDescent="0.2">
      <c r="A5" s="83" t="s">
        <v>418</v>
      </c>
      <c r="B5" s="83" t="s">
        <v>419</v>
      </c>
      <c r="C5" s="83"/>
      <c r="D5" s="83" t="s">
        <v>420</v>
      </c>
    </row>
    <row r="7" spans="1:4" x14ac:dyDescent="0.2">
      <c r="A7" t="s">
        <v>402</v>
      </c>
      <c r="B7" t="s">
        <v>53</v>
      </c>
      <c r="C7" t="s">
        <v>403</v>
      </c>
      <c r="D7" s="81">
        <v>1</v>
      </c>
    </row>
    <row r="8" spans="1:4" x14ac:dyDescent="0.2">
      <c r="A8" t="s">
        <v>404</v>
      </c>
      <c r="B8" t="s">
        <v>53</v>
      </c>
      <c r="C8" t="s">
        <v>403</v>
      </c>
      <c r="D8" s="81">
        <v>1</v>
      </c>
    </row>
    <row r="9" spans="1:4" x14ac:dyDescent="0.2">
      <c r="A9" t="s">
        <v>405</v>
      </c>
      <c r="B9" t="s">
        <v>53</v>
      </c>
      <c r="C9" t="s">
        <v>403</v>
      </c>
      <c r="D9" s="81">
        <v>1</v>
      </c>
    </row>
    <row r="10" spans="1:4" x14ac:dyDescent="0.2">
      <c r="A10" t="s">
        <v>406</v>
      </c>
      <c r="B10" t="s">
        <v>53</v>
      </c>
      <c r="C10" t="s">
        <v>403</v>
      </c>
      <c r="D10" s="81">
        <v>1</v>
      </c>
    </row>
    <row r="11" spans="1:4" x14ac:dyDescent="0.2">
      <c r="A11" t="s">
        <v>407</v>
      </c>
      <c r="B11" t="s">
        <v>53</v>
      </c>
      <c r="C11" t="s">
        <v>403</v>
      </c>
      <c r="D11" s="81">
        <v>1</v>
      </c>
    </row>
    <row r="12" spans="1:4" x14ac:dyDescent="0.2">
      <c r="A12" t="s">
        <v>408</v>
      </c>
      <c r="B12" t="s">
        <v>53</v>
      </c>
      <c r="C12" t="s">
        <v>403</v>
      </c>
      <c r="D12" s="81">
        <v>1</v>
      </c>
    </row>
    <row r="13" spans="1:4" x14ac:dyDescent="0.2">
      <c r="A13" s="86" t="s">
        <v>421</v>
      </c>
      <c r="B13" s="86" t="s">
        <v>53</v>
      </c>
      <c r="C13" s="86" t="s">
        <v>403</v>
      </c>
      <c r="D13" s="87">
        <v>1</v>
      </c>
    </row>
    <row r="14" spans="1:4" x14ac:dyDescent="0.2">
      <c r="A14" t="s">
        <v>409</v>
      </c>
      <c r="B14" t="s">
        <v>53</v>
      </c>
      <c r="C14" t="s">
        <v>403</v>
      </c>
      <c r="D14" s="81">
        <v>1</v>
      </c>
    </row>
    <row r="15" spans="1:4" x14ac:dyDescent="0.2">
      <c r="A15" t="s">
        <v>410</v>
      </c>
      <c r="B15" t="s">
        <v>53</v>
      </c>
      <c r="C15" t="s">
        <v>403</v>
      </c>
      <c r="D15" s="81">
        <v>1</v>
      </c>
    </row>
    <row r="16" spans="1:4" x14ac:dyDescent="0.2">
      <c r="A16" t="s">
        <v>411</v>
      </c>
      <c r="B16" t="s">
        <v>53</v>
      </c>
      <c r="C16" t="s">
        <v>403</v>
      </c>
      <c r="D16" s="81">
        <v>1</v>
      </c>
    </row>
    <row r="17" spans="1:4" x14ac:dyDescent="0.2">
      <c r="A17" t="s">
        <v>412</v>
      </c>
      <c r="B17" t="s">
        <v>53</v>
      </c>
      <c r="C17" t="s">
        <v>403</v>
      </c>
      <c r="D17" s="81">
        <v>1</v>
      </c>
    </row>
    <row r="18" spans="1:4" x14ac:dyDescent="0.2">
      <c r="A18" t="s">
        <v>413</v>
      </c>
      <c r="B18" t="s">
        <v>53</v>
      </c>
      <c r="C18" t="s">
        <v>403</v>
      </c>
      <c r="D18" s="81">
        <v>1</v>
      </c>
    </row>
    <row r="19" spans="1:4" x14ac:dyDescent="0.2">
      <c r="A19" t="s">
        <v>414</v>
      </c>
      <c r="B19" t="s">
        <v>53</v>
      </c>
      <c r="C19" t="s">
        <v>403</v>
      </c>
      <c r="D19" s="81">
        <v>1</v>
      </c>
    </row>
    <row r="20" spans="1:4" x14ac:dyDescent="0.2">
      <c r="A20" t="s">
        <v>415</v>
      </c>
      <c r="B20" t="s">
        <v>53</v>
      </c>
      <c r="C20" t="s">
        <v>403</v>
      </c>
      <c r="D20" s="84">
        <v>1</v>
      </c>
    </row>
    <row r="21" spans="1:4" ht="13.5" thickBot="1" x14ac:dyDescent="0.25">
      <c r="D21" s="85">
        <f>SUM(D7:D20)</f>
        <v>14</v>
      </c>
    </row>
    <row r="22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T8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710937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54</v>
      </c>
    </row>
    <row r="2" spans="1:43" hidden="1" x14ac:dyDescent="0.2">
      <c r="A2" s="38" t="s">
        <v>2</v>
      </c>
      <c r="B2" s="38" t="s">
        <v>55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427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West Originations - Sheila Tweed (105654)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88954.62</v>
      </c>
      <c r="D11" s="57">
        <v>101843</v>
      </c>
      <c r="F11" s="57">
        <v>12888.38</v>
      </c>
      <c r="H11" s="58">
        <v>175142.47</v>
      </c>
      <c r="J11" s="57">
        <v>203686</v>
      </c>
      <c r="L11" s="57">
        <v>28543.53</v>
      </c>
      <c r="N11" s="56" t="s">
        <v>30</v>
      </c>
      <c r="O11" s="57">
        <v>86187.85</v>
      </c>
      <c r="Q11" s="57">
        <v>88954.62</v>
      </c>
      <c r="S11" s="57">
        <v>101843</v>
      </c>
      <c r="U11" s="57">
        <v>101843</v>
      </c>
      <c r="W11" s="57">
        <v>101843</v>
      </c>
      <c r="Y11" s="57">
        <v>101843</v>
      </c>
      <c r="AA11" s="57">
        <v>101843</v>
      </c>
      <c r="AC11" s="57">
        <v>101843</v>
      </c>
      <c r="AE11" s="57">
        <v>101843</v>
      </c>
      <c r="AG11" s="57">
        <v>101843</v>
      </c>
      <c r="AI11" s="57">
        <v>101843</v>
      </c>
      <c r="AK11" s="57">
        <v>101843</v>
      </c>
      <c r="AM11" s="59">
        <v>1193572.47</v>
      </c>
      <c r="AO11" s="60">
        <v>1222116</v>
      </c>
      <c r="AQ11" s="60">
        <v>28543.53</v>
      </c>
    </row>
    <row r="12" spans="1:43" s="57" customFormat="1" ht="12" customHeight="1" x14ac:dyDescent="0.2">
      <c r="A12" s="56" t="s">
        <v>31</v>
      </c>
      <c r="B12" s="57">
        <v>10781.99</v>
      </c>
      <c r="D12" s="57">
        <v>13420</v>
      </c>
      <c r="F12" s="57">
        <v>2638.01</v>
      </c>
      <c r="H12" s="58">
        <v>25039.919999999998</v>
      </c>
      <c r="J12" s="57">
        <v>26840</v>
      </c>
      <c r="L12" s="57">
        <v>1800.080000000009</v>
      </c>
      <c r="N12" s="56" t="s">
        <v>31</v>
      </c>
      <c r="O12" s="57">
        <v>14257.93</v>
      </c>
      <c r="Q12" s="57">
        <v>10781.99</v>
      </c>
      <c r="S12" s="57">
        <v>13420</v>
      </c>
      <c r="U12" s="57">
        <v>13420</v>
      </c>
      <c r="W12" s="57">
        <v>13420</v>
      </c>
      <c r="Y12" s="57">
        <v>13420</v>
      </c>
      <c r="AA12" s="57">
        <v>13420</v>
      </c>
      <c r="AC12" s="57">
        <v>13420</v>
      </c>
      <c r="AE12" s="57">
        <v>13420</v>
      </c>
      <c r="AG12" s="57">
        <v>13420</v>
      </c>
      <c r="AI12" s="57">
        <v>13420</v>
      </c>
      <c r="AK12" s="57">
        <v>13420</v>
      </c>
      <c r="AM12" s="59">
        <v>159239.92000000001</v>
      </c>
      <c r="AO12" s="60">
        <v>161040</v>
      </c>
      <c r="AQ12" s="60">
        <v>1800.0800000000163</v>
      </c>
    </row>
    <row r="13" spans="1:43" s="57" customFormat="1" ht="12" customHeight="1" x14ac:dyDescent="0.2">
      <c r="A13" s="56" t="s">
        <v>32</v>
      </c>
      <c r="B13" s="57">
        <v>18538.88</v>
      </c>
      <c r="D13" s="57">
        <v>6482</v>
      </c>
      <c r="F13" s="57">
        <v>-12056.88</v>
      </c>
      <c r="G13" s="57">
        <v>1</v>
      </c>
      <c r="H13" s="58">
        <v>31233.77</v>
      </c>
      <c r="J13" s="57">
        <v>12964</v>
      </c>
      <c r="L13" s="57">
        <v>-18269.77</v>
      </c>
      <c r="N13" s="56" t="s">
        <v>32</v>
      </c>
      <c r="O13" s="57">
        <v>12694.89</v>
      </c>
      <c r="Q13" s="57">
        <v>18538.88</v>
      </c>
      <c r="S13" s="57">
        <v>6482</v>
      </c>
      <c r="U13" s="57">
        <v>6482</v>
      </c>
      <c r="W13" s="57">
        <v>6482</v>
      </c>
      <c r="Y13" s="57">
        <v>6482</v>
      </c>
      <c r="AA13" s="57">
        <v>6482</v>
      </c>
      <c r="AC13" s="57">
        <v>6482</v>
      </c>
      <c r="AE13" s="57">
        <v>6482</v>
      </c>
      <c r="AG13" s="57">
        <v>6482</v>
      </c>
      <c r="AI13" s="57">
        <v>6482</v>
      </c>
      <c r="AK13" s="57">
        <v>6482</v>
      </c>
      <c r="AM13" s="59">
        <v>96053.77</v>
      </c>
      <c r="AO13" s="60">
        <v>77784</v>
      </c>
      <c r="AQ13" s="60">
        <v>-18269.77</v>
      </c>
    </row>
    <row r="14" spans="1:43" s="57" customFormat="1" ht="12" customHeight="1" x14ac:dyDescent="0.2">
      <c r="A14" s="56" t="s">
        <v>33</v>
      </c>
      <c r="B14" s="57">
        <v>15198.72</v>
      </c>
      <c r="D14" s="57">
        <v>22656</v>
      </c>
      <c r="F14" s="57">
        <v>7457.28</v>
      </c>
      <c r="H14" s="58">
        <v>19734.189999999999</v>
      </c>
      <c r="J14" s="57">
        <v>45312</v>
      </c>
      <c r="L14" s="57">
        <v>25577.81</v>
      </c>
      <c r="N14" s="56" t="s">
        <v>33</v>
      </c>
      <c r="O14" s="57">
        <v>4535.47</v>
      </c>
      <c r="Q14" s="57">
        <v>15198.72</v>
      </c>
      <c r="S14" s="57">
        <v>22656</v>
      </c>
      <c r="U14" s="57">
        <v>22656</v>
      </c>
      <c r="W14" s="57">
        <v>22656</v>
      </c>
      <c r="Y14" s="57">
        <v>22656</v>
      </c>
      <c r="AA14" s="57">
        <v>22656</v>
      </c>
      <c r="AC14" s="57">
        <v>22656</v>
      </c>
      <c r="AE14" s="57">
        <v>22656</v>
      </c>
      <c r="AG14" s="57">
        <v>22656</v>
      </c>
      <c r="AI14" s="57">
        <v>22656</v>
      </c>
      <c r="AK14" s="57">
        <v>22656</v>
      </c>
      <c r="AM14" s="59">
        <v>246294.19</v>
      </c>
      <c r="AO14" s="60">
        <v>271872</v>
      </c>
      <c r="AQ14" s="60">
        <v>25577.81</v>
      </c>
    </row>
    <row r="15" spans="1:43" s="57" customFormat="1" ht="12" customHeight="1" x14ac:dyDescent="0.2">
      <c r="A15" s="56" t="s">
        <v>34</v>
      </c>
      <c r="B15" s="57">
        <v>655.84</v>
      </c>
      <c r="D15" s="57">
        <v>0</v>
      </c>
      <c r="F15" s="57">
        <v>-655.84</v>
      </c>
      <c r="H15" s="58">
        <v>4663.53</v>
      </c>
      <c r="J15" s="57">
        <v>0</v>
      </c>
      <c r="L15" s="57">
        <v>-4663.53</v>
      </c>
      <c r="N15" s="56" t="s">
        <v>34</v>
      </c>
      <c r="O15" s="57">
        <v>4007.69</v>
      </c>
      <c r="Q15" s="57">
        <v>655.84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4663.53</v>
      </c>
      <c r="AO15" s="60">
        <v>0</v>
      </c>
      <c r="AQ15" s="60">
        <v>-4663.53</v>
      </c>
    </row>
    <row r="16" spans="1:43" s="57" customFormat="1" ht="12" customHeight="1" x14ac:dyDescent="0.2">
      <c r="A16" s="56" t="s">
        <v>35</v>
      </c>
      <c r="B16" s="57">
        <v>1047.03</v>
      </c>
      <c r="D16" s="57">
        <v>4899</v>
      </c>
      <c r="F16" s="57">
        <v>3851.97</v>
      </c>
      <c r="H16" s="58">
        <v>1948.67</v>
      </c>
      <c r="J16" s="57">
        <v>9798</v>
      </c>
      <c r="L16" s="57">
        <v>7849.33</v>
      </c>
      <c r="N16" s="56" t="s">
        <v>35</v>
      </c>
      <c r="O16" s="57">
        <v>901.64</v>
      </c>
      <c r="Q16" s="57">
        <v>1047.03</v>
      </c>
      <c r="S16" s="57">
        <v>4899</v>
      </c>
      <c r="U16" s="57">
        <v>4899</v>
      </c>
      <c r="W16" s="57">
        <v>4899</v>
      </c>
      <c r="Y16" s="57">
        <v>4899</v>
      </c>
      <c r="AA16" s="57">
        <v>4899</v>
      </c>
      <c r="AC16" s="57">
        <v>4899</v>
      </c>
      <c r="AE16" s="57">
        <v>4899</v>
      </c>
      <c r="AG16" s="57">
        <v>4899</v>
      </c>
      <c r="AI16" s="57">
        <v>4899</v>
      </c>
      <c r="AK16" s="57">
        <v>4899</v>
      </c>
      <c r="AM16" s="59">
        <v>50938.67</v>
      </c>
      <c r="AO16" s="60">
        <v>58788</v>
      </c>
      <c r="AQ16" s="60">
        <v>7849.33</v>
      </c>
    </row>
    <row r="17" spans="1:43" s="57" customFormat="1" ht="12" customHeight="1" x14ac:dyDescent="0.2">
      <c r="A17" s="56" t="s">
        <v>36</v>
      </c>
      <c r="B17" s="57">
        <v>53610.18</v>
      </c>
      <c r="D17" s="57">
        <v>0</v>
      </c>
      <c r="F17" s="57">
        <v>-53610.18</v>
      </c>
      <c r="H17" s="58">
        <v>-14069.68</v>
      </c>
      <c r="J17" s="57">
        <v>0</v>
      </c>
      <c r="L17" s="57">
        <v>14069.68</v>
      </c>
      <c r="N17" s="56" t="s">
        <v>36</v>
      </c>
      <c r="O17" s="57">
        <v>-67679.86</v>
      </c>
      <c r="Q17" s="57">
        <v>53610.18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-14069.68</v>
      </c>
      <c r="AO17" s="60">
        <v>0</v>
      </c>
      <c r="AQ17" s="60">
        <v>14069.68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769.55</v>
      </c>
      <c r="D19" s="57">
        <v>64</v>
      </c>
      <c r="F19" s="57">
        <v>-705.55</v>
      </c>
      <c r="H19" s="58">
        <v>1029.29</v>
      </c>
      <c r="J19" s="57">
        <v>128</v>
      </c>
      <c r="L19" s="57">
        <v>-901.29</v>
      </c>
      <c r="N19" s="56" t="s">
        <v>38</v>
      </c>
      <c r="O19" s="57">
        <v>259.74</v>
      </c>
      <c r="Q19" s="57">
        <v>769.55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1669.29</v>
      </c>
      <c r="AO19" s="60">
        <v>768</v>
      </c>
      <c r="AQ19" s="60">
        <v>-901.29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0</v>
      </c>
      <c r="F22" s="57">
        <v>0</v>
      </c>
      <c r="H22" s="58">
        <v>906.05</v>
      </c>
      <c r="J22" s="57">
        <v>0</v>
      </c>
      <c r="L22" s="57">
        <v>-906.05</v>
      </c>
      <c r="N22" s="56" t="s">
        <v>41</v>
      </c>
      <c r="O22" s="57">
        <v>906.05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906.05</v>
      </c>
      <c r="AO22" s="60">
        <v>0</v>
      </c>
      <c r="AQ22" s="60">
        <v>-906.05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-36.44</v>
      </c>
      <c r="D24" s="57">
        <v>0</v>
      </c>
      <c r="F24" s="57">
        <v>36.44</v>
      </c>
      <c r="H24" s="58">
        <v>0</v>
      </c>
      <c r="J24" s="57">
        <v>0</v>
      </c>
      <c r="L24" s="57">
        <v>0</v>
      </c>
      <c r="N24" s="56" t="s">
        <v>43</v>
      </c>
      <c r="O24" s="57">
        <v>36.44</v>
      </c>
      <c r="Q24" s="57">
        <v>-36.44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1538.6</v>
      </c>
      <c r="D26" s="57">
        <v>1374</v>
      </c>
      <c r="F26" s="57">
        <v>-164.6</v>
      </c>
      <c r="H26" s="58">
        <v>1538.6</v>
      </c>
      <c r="J26" s="57">
        <v>2748</v>
      </c>
      <c r="L26" s="57">
        <v>1209.4000000000001</v>
      </c>
      <c r="N26" s="56" t="s">
        <v>45</v>
      </c>
      <c r="O26" s="57">
        <v>0</v>
      </c>
      <c r="Q26" s="57">
        <v>1538.6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15278.6</v>
      </c>
      <c r="AO26" s="60">
        <v>16488</v>
      </c>
      <c r="AQ26" s="60">
        <v>1209.4000000000001</v>
      </c>
    </row>
    <row r="27" spans="1:43" s="57" customFormat="1" ht="12" customHeight="1" x14ac:dyDescent="0.2">
      <c r="A27" s="56" t="s">
        <v>46</v>
      </c>
      <c r="B27" s="61">
        <v>4501.24</v>
      </c>
      <c r="D27" s="61">
        <v>6663</v>
      </c>
      <c r="F27" s="61">
        <v>2161.7600000000002</v>
      </c>
      <c r="H27" s="62">
        <v>6198.96</v>
      </c>
      <c r="J27" s="61">
        <v>13326</v>
      </c>
      <c r="L27" s="61">
        <v>7127.04</v>
      </c>
      <c r="N27" s="56" t="s">
        <v>46</v>
      </c>
      <c r="O27" s="61">
        <v>1697.72</v>
      </c>
      <c r="Q27" s="61">
        <v>4501.24</v>
      </c>
      <c r="S27" s="61">
        <v>6663</v>
      </c>
      <c r="U27" s="61">
        <v>6663</v>
      </c>
      <c r="W27" s="61">
        <v>6663</v>
      </c>
      <c r="Y27" s="61">
        <v>6663</v>
      </c>
      <c r="AA27" s="61">
        <v>6663</v>
      </c>
      <c r="AC27" s="61">
        <v>6663</v>
      </c>
      <c r="AE27" s="61">
        <v>6663</v>
      </c>
      <c r="AG27" s="61">
        <v>6663</v>
      </c>
      <c r="AI27" s="61">
        <v>6663</v>
      </c>
      <c r="AK27" s="61">
        <v>6663</v>
      </c>
      <c r="AM27" s="63">
        <v>72828.960000000006</v>
      </c>
      <c r="AO27" s="64">
        <v>79956</v>
      </c>
      <c r="AQ27" s="64">
        <v>7127.0400000000081</v>
      </c>
    </row>
    <row r="28" spans="1:43" s="57" customFormat="1" ht="12" customHeight="1" x14ac:dyDescent="0.2">
      <c r="A28" s="65" t="s">
        <v>47</v>
      </c>
      <c r="B28" s="57">
        <v>195560.21</v>
      </c>
      <c r="D28" s="57">
        <v>157401</v>
      </c>
      <c r="F28" s="57">
        <v>-38159.21</v>
      </c>
      <c r="H28" s="66">
        <v>253365.77</v>
      </c>
      <c r="J28" s="57">
        <v>314802</v>
      </c>
      <c r="L28" s="57">
        <v>61436.23</v>
      </c>
      <c r="N28" s="65" t="s">
        <v>47</v>
      </c>
      <c r="O28" s="57">
        <v>57805.56</v>
      </c>
      <c r="P28" s="67"/>
      <c r="Q28" s="57">
        <v>195560.21</v>
      </c>
      <c r="R28" s="67"/>
      <c r="S28" s="57">
        <v>157401</v>
      </c>
      <c r="T28" s="67"/>
      <c r="U28" s="57">
        <v>157401</v>
      </c>
      <c r="V28" s="67"/>
      <c r="W28" s="57">
        <v>157401</v>
      </c>
      <c r="X28" s="67"/>
      <c r="Y28" s="57">
        <v>157401</v>
      </c>
      <c r="Z28" s="67"/>
      <c r="AA28" s="57">
        <v>157401</v>
      </c>
      <c r="AB28" s="67"/>
      <c r="AC28" s="57">
        <v>157401</v>
      </c>
      <c r="AD28" s="67"/>
      <c r="AE28" s="57">
        <v>157401</v>
      </c>
      <c r="AF28" s="67"/>
      <c r="AG28" s="57">
        <v>157401</v>
      </c>
      <c r="AH28" s="67"/>
      <c r="AI28" s="57">
        <v>157401</v>
      </c>
      <c r="AJ28" s="67"/>
      <c r="AK28" s="57">
        <v>157401</v>
      </c>
      <c r="AL28" s="67"/>
      <c r="AM28" s="59">
        <v>1827375.77</v>
      </c>
      <c r="AO28" s="60">
        <v>1888812</v>
      </c>
      <c r="AQ28" s="60">
        <v>61436.23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-203585.81</v>
      </c>
      <c r="D30" s="68">
        <v>0</v>
      </c>
      <c r="F30" s="68">
        <v>203585.81</v>
      </c>
      <c r="H30" s="58">
        <v>-116512.04</v>
      </c>
      <c r="J30" s="68">
        <v>0</v>
      </c>
      <c r="L30" s="68">
        <v>116512.04</v>
      </c>
      <c r="N30" s="56" t="s">
        <v>48</v>
      </c>
      <c r="O30" s="68">
        <v>87073.77</v>
      </c>
      <c r="P30" s="68"/>
      <c r="Q30" s="68">
        <v>-203585.81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-116512.04</v>
      </c>
      <c r="AO30" s="70">
        <v>0</v>
      </c>
      <c r="AQ30" s="60">
        <v>116512.04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-8025.6000000000058</v>
      </c>
      <c r="C33" s="67"/>
      <c r="D33" s="67">
        <v>157401</v>
      </c>
      <c r="E33" s="67"/>
      <c r="F33" s="67">
        <v>165426.6</v>
      </c>
      <c r="G33" s="67"/>
      <c r="H33" s="67">
        <v>136853.73000000001</v>
      </c>
      <c r="I33" s="67"/>
      <c r="J33" s="67">
        <v>314802</v>
      </c>
      <c r="K33" s="67"/>
      <c r="L33" s="67">
        <v>177948.27</v>
      </c>
      <c r="N33" s="73" t="s">
        <v>50</v>
      </c>
      <c r="O33" s="67">
        <v>144879.32999999999</v>
      </c>
      <c r="P33" s="67"/>
      <c r="Q33" s="67">
        <v>-8025.6000000000058</v>
      </c>
      <c r="R33" s="67"/>
      <c r="S33" s="67">
        <v>157401</v>
      </c>
      <c r="T33" s="67"/>
      <c r="U33" s="67">
        <v>157401</v>
      </c>
      <c r="V33" s="67"/>
      <c r="W33" s="67">
        <v>157401</v>
      </c>
      <c r="X33" s="67"/>
      <c r="Y33" s="67">
        <v>157401</v>
      </c>
      <c r="Z33" s="67"/>
      <c r="AA33" s="67">
        <v>157401</v>
      </c>
      <c r="AB33" s="67"/>
      <c r="AC33" s="67">
        <v>157401</v>
      </c>
      <c r="AD33" s="67"/>
      <c r="AE33" s="67">
        <v>157401</v>
      </c>
      <c r="AF33" s="67"/>
      <c r="AG33" s="67">
        <v>157401</v>
      </c>
      <c r="AH33" s="67"/>
      <c r="AI33" s="67">
        <v>157401</v>
      </c>
      <c r="AJ33" s="67"/>
      <c r="AK33" s="67">
        <v>157401</v>
      </c>
      <c r="AL33" s="67"/>
      <c r="AM33" s="59">
        <v>1710863.73</v>
      </c>
      <c r="AO33" s="60">
        <v>1888812</v>
      </c>
      <c r="AQ33" s="60">
        <v>177948.27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10</v>
      </c>
      <c r="D35" s="57">
        <v>10</v>
      </c>
      <c r="F35" s="57">
        <v>0</v>
      </c>
      <c r="H35" s="57">
        <v>10</v>
      </c>
      <c r="J35" s="57">
        <v>10</v>
      </c>
      <c r="L35" s="57">
        <v>0</v>
      </c>
      <c r="N35" s="74" t="s">
        <v>51</v>
      </c>
      <c r="O35" s="57">
        <v>10</v>
      </c>
      <c r="Q35" s="57">
        <v>10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v>10</v>
      </c>
      <c r="AO35" s="60">
        <v>10</v>
      </c>
      <c r="AQ35" s="60">
        <v>0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8" priority="1" stopIfTrue="1" operator="lessThan">
      <formula>0</formula>
    </cfRule>
  </conditionalFormatting>
  <pageMargins left="0.82" right="0.75" top="1.1399999999999999" bottom="1" header="0.5" footer="0.5"/>
  <pageSetup scale="75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topLeftCell="F64" workbookViewId="0">
      <selection activeCell="N3" sqref="N3:AQ36"/>
    </sheetView>
  </sheetViews>
  <sheetFormatPr defaultRowHeight="12.75" x14ac:dyDescent="0.2"/>
  <cols>
    <col min="1" max="1" width="5" customWidth="1"/>
    <col min="2" max="2" width="9.85546875" customWidth="1"/>
    <col min="3" max="3" width="7.7109375" customWidth="1"/>
    <col min="4" max="4" width="11.28515625" customWidth="1"/>
    <col min="5" max="5" width="4.7109375" customWidth="1"/>
    <col min="7" max="7" width="15" customWidth="1"/>
    <col min="8" max="8" width="12.140625" customWidth="1"/>
    <col min="9" max="9" width="44.85546875" customWidth="1"/>
    <col min="10" max="10" width="12.5703125" customWidth="1"/>
    <col min="11" max="11" width="32.85546875" customWidth="1"/>
    <col min="12" max="12" width="13.570312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105654</v>
      </c>
      <c r="E2" t="s">
        <v>54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81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1200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145.19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311.7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854.4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45.23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43777.74</v>
      </c>
    </row>
    <row r="14" spans="1:12" x14ac:dyDescent="0.2">
      <c r="B14" s="76">
        <v>36950</v>
      </c>
      <c r="C14">
        <v>413</v>
      </c>
      <c r="D14">
        <v>52000500</v>
      </c>
      <c r="F14" t="s">
        <v>30</v>
      </c>
      <c r="H14">
        <v>100009917</v>
      </c>
      <c r="I14" t="s">
        <v>144</v>
      </c>
      <c r="J14">
        <v>5000006269</v>
      </c>
      <c r="K14" t="s">
        <v>85</v>
      </c>
      <c r="L14" s="77">
        <v>106.85</v>
      </c>
    </row>
    <row r="15" spans="1:12" x14ac:dyDescent="0.2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25142000</v>
      </c>
      <c r="K15" t="s">
        <v>86</v>
      </c>
      <c r="L15" s="77">
        <v>-1623.47</v>
      </c>
    </row>
    <row r="16" spans="1:12" x14ac:dyDescent="0.2">
      <c r="B16" s="76">
        <v>36937</v>
      </c>
      <c r="C16">
        <v>413</v>
      </c>
      <c r="D16">
        <v>52000500</v>
      </c>
      <c r="F16" t="s">
        <v>30</v>
      </c>
      <c r="H16">
        <v>100007243</v>
      </c>
      <c r="J16">
        <v>30400000</v>
      </c>
      <c r="K16" t="s">
        <v>87</v>
      </c>
      <c r="L16" s="77">
        <v>-1499.53</v>
      </c>
    </row>
    <row r="17" spans="2:12" x14ac:dyDescent="0.2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43777.74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30016000</v>
      </c>
      <c r="K18" t="s">
        <v>82</v>
      </c>
      <c r="L18" s="77">
        <v>47.06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188.24</v>
      </c>
    </row>
    <row r="20" spans="2:12" x14ac:dyDescent="0.2">
      <c r="B20" s="76">
        <v>36950</v>
      </c>
      <c r="C20">
        <v>413</v>
      </c>
      <c r="D20">
        <v>52000500</v>
      </c>
      <c r="F20" t="s">
        <v>30</v>
      </c>
      <c r="H20">
        <v>100009100</v>
      </c>
      <c r="J20">
        <v>30016000</v>
      </c>
      <c r="K20" t="s">
        <v>82</v>
      </c>
      <c r="L20" s="77">
        <v>765.07</v>
      </c>
    </row>
    <row r="21" spans="2:12" ht="13.5" thickBot="1" x14ac:dyDescent="0.25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858.4</v>
      </c>
    </row>
    <row r="22" spans="2:12" ht="13.5" thickBot="1" x14ac:dyDescent="0.25">
      <c r="B22" t="s">
        <v>88</v>
      </c>
      <c r="D22">
        <v>52000500</v>
      </c>
      <c r="L22" s="78">
        <v>88954.62</v>
      </c>
    </row>
    <row r="23" spans="2:12" x14ac:dyDescent="0.2">
      <c r="B23" s="76">
        <v>36937</v>
      </c>
      <c r="C23">
        <v>413</v>
      </c>
      <c r="D23">
        <v>52001000</v>
      </c>
      <c r="F23" t="s">
        <v>89</v>
      </c>
      <c r="H23">
        <v>100007243</v>
      </c>
      <c r="J23">
        <v>30016000</v>
      </c>
      <c r="K23" t="s">
        <v>82</v>
      </c>
      <c r="L23" s="77">
        <v>206.25</v>
      </c>
    </row>
    <row r="24" spans="2:12" x14ac:dyDescent="0.2">
      <c r="B24" s="76">
        <v>36937</v>
      </c>
      <c r="C24">
        <v>413</v>
      </c>
      <c r="D24">
        <v>52001000</v>
      </c>
      <c r="F24" t="s">
        <v>89</v>
      </c>
      <c r="H24">
        <v>100007243</v>
      </c>
      <c r="J24">
        <v>30016000</v>
      </c>
      <c r="K24" t="s">
        <v>82</v>
      </c>
      <c r="L24" s="77">
        <v>4040.69</v>
      </c>
    </row>
    <row r="25" spans="2:12" x14ac:dyDescent="0.2">
      <c r="B25" s="76">
        <v>36937</v>
      </c>
      <c r="C25">
        <v>413</v>
      </c>
      <c r="D25">
        <v>52001000</v>
      </c>
      <c r="F25" t="s">
        <v>89</v>
      </c>
      <c r="H25">
        <v>100007243</v>
      </c>
      <c r="J25">
        <v>30016000</v>
      </c>
      <c r="K25" t="s">
        <v>82</v>
      </c>
      <c r="L25" s="77">
        <v>1135.21</v>
      </c>
    </row>
    <row r="26" spans="2:12" x14ac:dyDescent="0.2">
      <c r="B26" s="76">
        <v>36937</v>
      </c>
      <c r="C26">
        <v>413</v>
      </c>
      <c r="D26">
        <v>52001000</v>
      </c>
      <c r="F26" t="s">
        <v>89</v>
      </c>
      <c r="H26">
        <v>100007243</v>
      </c>
      <c r="J26">
        <v>30016000</v>
      </c>
      <c r="K26" t="s">
        <v>82</v>
      </c>
      <c r="L26" s="77">
        <v>2029.19</v>
      </c>
    </row>
    <row r="27" spans="2:12" x14ac:dyDescent="0.2">
      <c r="B27" s="76">
        <v>36950</v>
      </c>
      <c r="C27">
        <v>413</v>
      </c>
      <c r="D27">
        <v>52001000</v>
      </c>
      <c r="F27" t="s">
        <v>89</v>
      </c>
      <c r="H27">
        <v>100009100</v>
      </c>
      <c r="J27">
        <v>30016000</v>
      </c>
      <c r="K27" t="s">
        <v>82</v>
      </c>
      <c r="L27" s="77">
        <v>206.25</v>
      </c>
    </row>
    <row r="28" spans="2:12" x14ac:dyDescent="0.2">
      <c r="B28" s="76">
        <v>36950</v>
      </c>
      <c r="C28">
        <v>413</v>
      </c>
      <c r="D28">
        <v>52001000</v>
      </c>
      <c r="F28" t="s">
        <v>89</v>
      </c>
      <c r="H28">
        <v>100009100</v>
      </c>
      <c r="J28">
        <v>30016000</v>
      </c>
      <c r="K28" t="s">
        <v>82</v>
      </c>
      <c r="L28" s="77">
        <v>2029.19</v>
      </c>
    </row>
    <row r="29" spans="2:12" ht="13.5" thickBot="1" x14ac:dyDescent="0.25">
      <c r="B29" s="76">
        <v>36950</v>
      </c>
      <c r="C29">
        <v>413</v>
      </c>
      <c r="D29">
        <v>52001000</v>
      </c>
      <c r="F29" t="s">
        <v>89</v>
      </c>
      <c r="H29">
        <v>100009100</v>
      </c>
      <c r="J29">
        <v>30016000</v>
      </c>
      <c r="K29" t="s">
        <v>82</v>
      </c>
      <c r="L29" s="77">
        <v>1135.21</v>
      </c>
    </row>
    <row r="30" spans="2:12" ht="13.5" thickBot="1" x14ac:dyDescent="0.25">
      <c r="B30" t="s">
        <v>88</v>
      </c>
      <c r="D30">
        <v>52001000</v>
      </c>
      <c r="L30" s="78">
        <v>10781.99</v>
      </c>
    </row>
    <row r="31" spans="2:12" x14ac:dyDescent="0.2">
      <c r="B31" s="76">
        <v>36923</v>
      </c>
      <c r="C31">
        <v>413</v>
      </c>
      <c r="D31">
        <v>52002500</v>
      </c>
      <c r="F31" t="s">
        <v>145</v>
      </c>
      <c r="H31">
        <v>100005358</v>
      </c>
      <c r="I31" t="s">
        <v>146</v>
      </c>
      <c r="J31">
        <v>6000010723</v>
      </c>
      <c r="K31" t="s">
        <v>147</v>
      </c>
      <c r="L31" s="77">
        <v>89</v>
      </c>
    </row>
    <row r="32" spans="2:12" ht="13.5" thickBot="1" x14ac:dyDescent="0.25">
      <c r="B32" s="76">
        <v>36945</v>
      </c>
      <c r="C32">
        <v>413</v>
      </c>
      <c r="D32">
        <v>52002500</v>
      </c>
      <c r="F32" t="s">
        <v>145</v>
      </c>
      <c r="H32">
        <v>100009368</v>
      </c>
      <c r="I32" t="s">
        <v>146</v>
      </c>
      <c r="J32">
        <v>6000010726</v>
      </c>
      <c r="K32" t="s">
        <v>148</v>
      </c>
      <c r="L32" s="77">
        <v>89</v>
      </c>
    </row>
    <row r="33" spans="2:12" ht="13.5" thickBot="1" x14ac:dyDescent="0.25">
      <c r="B33" t="s">
        <v>88</v>
      </c>
      <c r="D33">
        <v>52002500</v>
      </c>
      <c r="L33" s="78">
        <v>178</v>
      </c>
    </row>
    <row r="34" spans="2:12" x14ac:dyDescent="0.2">
      <c r="B34" s="76">
        <v>36949</v>
      </c>
      <c r="C34">
        <v>413</v>
      </c>
      <c r="D34">
        <v>52003000</v>
      </c>
      <c r="F34" t="s">
        <v>93</v>
      </c>
      <c r="H34">
        <v>100009567</v>
      </c>
      <c r="J34">
        <v>5000012375</v>
      </c>
      <c r="K34" t="s">
        <v>149</v>
      </c>
      <c r="L34" s="77">
        <v>10.029999999999999</v>
      </c>
    </row>
    <row r="35" spans="2:12" ht="13.5" thickBot="1" x14ac:dyDescent="0.25">
      <c r="B35" s="76">
        <v>36923</v>
      </c>
      <c r="C35">
        <v>413</v>
      </c>
      <c r="D35">
        <v>52003000</v>
      </c>
      <c r="F35" t="s">
        <v>93</v>
      </c>
      <c r="H35">
        <v>100005377</v>
      </c>
      <c r="I35" t="s">
        <v>94</v>
      </c>
      <c r="J35">
        <v>6000011222</v>
      </c>
      <c r="K35" t="s">
        <v>150</v>
      </c>
      <c r="L35" s="77">
        <v>25.4</v>
      </c>
    </row>
    <row r="36" spans="2:12" ht="13.5" thickBot="1" x14ac:dyDescent="0.25">
      <c r="B36" t="s">
        <v>88</v>
      </c>
      <c r="D36">
        <v>52003000</v>
      </c>
      <c r="L36" s="78">
        <v>35.43</v>
      </c>
    </row>
    <row r="37" spans="2:12" ht="13.5" thickBot="1" x14ac:dyDescent="0.25">
      <c r="B37" s="76">
        <v>36923</v>
      </c>
      <c r="C37">
        <v>413</v>
      </c>
      <c r="D37">
        <v>52004000</v>
      </c>
      <c r="F37" t="s">
        <v>151</v>
      </c>
      <c r="H37">
        <v>100005377</v>
      </c>
      <c r="I37" t="s">
        <v>152</v>
      </c>
      <c r="J37">
        <v>6000011222</v>
      </c>
      <c r="K37" t="s">
        <v>150</v>
      </c>
      <c r="L37" s="77">
        <v>1381</v>
      </c>
    </row>
    <row r="38" spans="2:12" ht="13.5" thickBot="1" x14ac:dyDescent="0.25">
      <c r="B38" t="s">
        <v>88</v>
      </c>
      <c r="D38">
        <v>52004000</v>
      </c>
      <c r="L38" s="78">
        <v>1381</v>
      </c>
    </row>
    <row r="39" spans="2:12" x14ac:dyDescent="0.2">
      <c r="B39" s="76">
        <v>36923</v>
      </c>
      <c r="C39">
        <v>413</v>
      </c>
      <c r="D39">
        <v>52502000</v>
      </c>
      <c r="F39" t="s">
        <v>45</v>
      </c>
      <c r="H39">
        <v>100014479</v>
      </c>
      <c r="I39" t="s">
        <v>103</v>
      </c>
      <c r="J39">
        <v>20023000</v>
      </c>
      <c r="K39" t="s">
        <v>83</v>
      </c>
      <c r="L39" s="77">
        <v>6.89</v>
      </c>
    </row>
    <row r="40" spans="2:12" x14ac:dyDescent="0.2">
      <c r="B40" s="76">
        <v>36950</v>
      </c>
      <c r="C40">
        <v>413</v>
      </c>
      <c r="D40">
        <v>52502000</v>
      </c>
      <c r="F40" t="s">
        <v>45</v>
      </c>
      <c r="H40">
        <v>100015833</v>
      </c>
      <c r="I40" t="s">
        <v>103</v>
      </c>
      <c r="J40">
        <v>20023000</v>
      </c>
      <c r="K40" t="s">
        <v>83</v>
      </c>
      <c r="L40" s="77">
        <v>81.430000000000007</v>
      </c>
    </row>
    <row r="41" spans="2:12" x14ac:dyDescent="0.2">
      <c r="B41" s="76">
        <v>36950</v>
      </c>
      <c r="C41">
        <v>413</v>
      </c>
      <c r="D41">
        <v>52502000</v>
      </c>
      <c r="F41" t="s">
        <v>45</v>
      </c>
      <c r="H41">
        <v>100015834</v>
      </c>
      <c r="I41" t="s">
        <v>104</v>
      </c>
      <c r="J41">
        <v>20023000</v>
      </c>
      <c r="K41" t="s">
        <v>83</v>
      </c>
      <c r="L41" s="77">
        <v>32.04</v>
      </c>
    </row>
    <row r="42" spans="2:12" x14ac:dyDescent="0.2">
      <c r="B42" s="76">
        <v>36950</v>
      </c>
      <c r="C42">
        <v>413</v>
      </c>
      <c r="D42">
        <v>52502000</v>
      </c>
      <c r="F42" t="s">
        <v>45</v>
      </c>
      <c r="H42">
        <v>100015835</v>
      </c>
      <c r="I42" t="s">
        <v>102</v>
      </c>
      <c r="J42">
        <v>20023000</v>
      </c>
      <c r="K42" t="s">
        <v>83</v>
      </c>
      <c r="L42" s="77">
        <v>255.15</v>
      </c>
    </row>
    <row r="43" spans="2:12" x14ac:dyDescent="0.2">
      <c r="B43" s="76">
        <v>36950</v>
      </c>
      <c r="C43">
        <v>413</v>
      </c>
      <c r="D43">
        <v>52502000</v>
      </c>
      <c r="F43" t="s">
        <v>45</v>
      </c>
      <c r="H43">
        <v>100015836</v>
      </c>
      <c r="I43" t="s">
        <v>105</v>
      </c>
      <c r="J43">
        <v>20023000</v>
      </c>
      <c r="K43" t="s">
        <v>83</v>
      </c>
      <c r="L43" s="77">
        <v>275</v>
      </c>
    </row>
    <row r="44" spans="2:12" x14ac:dyDescent="0.2">
      <c r="B44" s="76">
        <v>36923</v>
      </c>
      <c r="C44">
        <v>413</v>
      </c>
      <c r="D44">
        <v>52502000</v>
      </c>
      <c r="F44" t="s">
        <v>45</v>
      </c>
      <c r="H44">
        <v>100013418</v>
      </c>
      <c r="I44" t="s">
        <v>102</v>
      </c>
      <c r="J44">
        <v>20023000</v>
      </c>
      <c r="K44" t="s">
        <v>83</v>
      </c>
      <c r="L44" s="77">
        <v>227.61</v>
      </c>
    </row>
    <row r="45" spans="2:12" x14ac:dyDescent="0.2">
      <c r="B45" s="76">
        <v>36923</v>
      </c>
      <c r="C45">
        <v>413</v>
      </c>
      <c r="D45">
        <v>52502000</v>
      </c>
      <c r="F45" t="s">
        <v>45</v>
      </c>
      <c r="H45">
        <v>100013541</v>
      </c>
      <c r="I45" t="s">
        <v>105</v>
      </c>
      <c r="J45">
        <v>20023000</v>
      </c>
      <c r="K45" t="s">
        <v>83</v>
      </c>
      <c r="L45" s="77">
        <v>275</v>
      </c>
    </row>
    <row r="46" spans="2:12" x14ac:dyDescent="0.2">
      <c r="B46" s="76">
        <v>36923</v>
      </c>
      <c r="C46">
        <v>413</v>
      </c>
      <c r="D46">
        <v>52502000</v>
      </c>
      <c r="F46" t="s">
        <v>45</v>
      </c>
      <c r="H46">
        <v>100013821</v>
      </c>
      <c r="I46" t="s">
        <v>103</v>
      </c>
      <c r="J46">
        <v>20023000</v>
      </c>
      <c r="K46" t="s">
        <v>83</v>
      </c>
      <c r="L46" s="77">
        <v>344.49</v>
      </c>
    </row>
    <row r="47" spans="2:12" x14ac:dyDescent="0.2">
      <c r="B47" s="76">
        <v>36923</v>
      </c>
      <c r="C47">
        <v>413</v>
      </c>
      <c r="D47">
        <v>52502000</v>
      </c>
      <c r="F47" t="s">
        <v>45</v>
      </c>
      <c r="H47">
        <v>100013857</v>
      </c>
      <c r="I47" t="s">
        <v>104</v>
      </c>
      <c r="J47">
        <v>20023000</v>
      </c>
      <c r="K47" t="s">
        <v>83</v>
      </c>
      <c r="L47" s="77">
        <v>36.44</v>
      </c>
    </row>
    <row r="48" spans="2:12" ht="13.5" thickBot="1" x14ac:dyDescent="0.25">
      <c r="B48" s="76">
        <v>36923</v>
      </c>
      <c r="C48">
        <v>413</v>
      </c>
      <c r="D48">
        <v>52502000</v>
      </c>
      <c r="F48" t="s">
        <v>45</v>
      </c>
      <c r="H48">
        <v>100013958</v>
      </c>
      <c r="I48" t="s">
        <v>102</v>
      </c>
      <c r="J48">
        <v>20023000</v>
      </c>
      <c r="K48" t="s">
        <v>83</v>
      </c>
      <c r="L48" s="77">
        <v>4.55</v>
      </c>
    </row>
    <row r="49" spans="2:12" ht="13.5" thickBot="1" x14ac:dyDescent="0.25">
      <c r="B49" t="s">
        <v>88</v>
      </c>
      <c r="D49">
        <v>52502000</v>
      </c>
      <c r="L49" s="78">
        <v>1538.6</v>
      </c>
    </row>
    <row r="50" spans="2:12" x14ac:dyDescent="0.2">
      <c r="B50" s="76">
        <v>36923</v>
      </c>
      <c r="C50">
        <v>413</v>
      </c>
      <c r="D50">
        <v>52502500</v>
      </c>
      <c r="F50" t="s">
        <v>46</v>
      </c>
      <c r="H50">
        <v>100005284</v>
      </c>
      <c r="I50" t="s">
        <v>106</v>
      </c>
      <c r="J50">
        <v>20023000</v>
      </c>
      <c r="K50" t="s">
        <v>83</v>
      </c>
      <c r="L50" s="77">
        <v>4412.24</v>
      </c>
    </row>
    <row r="51" spans="2:12" ht="13.5" thickBot="1" x14ac:dyDescent="0.25">
      <c r="B51" s="76">
        <v>36936</v>
      </c>
      <c r="C51">
        <v>413</v>
      </c>
      <c r="D51">
        <v>52502500</v>
      </c>
      <c r="F51" t="s">
        <v>46</v>
      </c>
      <c r="H51">
        <v>100008377</v>
      </c>
      <c r="I51" t="s">
        <v>146</v>
      </c>
      <c r="J51">
        <v>6000007484</v>
      </c>
      <c r="K51" t="s">
        <v>153</v>
      </c>
      <c r="L51" s="77">
        <v>89</v>
      </c>
    </row>
    <row r="52" spans="2:12" ht="13.5" thickBot="1" x14ac:dyDescent="0.25">
      <c r="B52" t="s">
        <v>88</v>
      </c>
      <c r="D52">
        <v>52502500</v>
      </c>
      <c r="L52" s="78">
        <v>4501.24</v>
      </c>
    </row>
    <row r="53" spans="2:12" x14ac:dyDescent="0.2">
      <c r="B53" s="76">
        <v>36928</v>
      </c>
      <c r="C53">
        <v>413</v>
      </c>
      <c r="D53">
        <v>52503500</v>
      </c>
      <c r="F53" t="s">
        <v>107</v>
      </c>
      <c r="H53">
        <v>100006169</v>
      </c>
      <c r="I53" t="s">
        <v>154</v>
      </c>
      <c r="J53">
        <v>6000012449</v>
      </c>
      <c r="K53" t="s">
        <v>155</v>
      </c>
      <c r="L53" s="77">
        <v>229.91</v>
      </c>
    </row>
    <row r="54" spans="2:12" x14ac:dyDescent="0.2">
      <c r="B54" s="76">
        <v>36928</v>
      </c>
      <c r="C54">
        <v>413</v>
      </c>
      <c r="D54">
        <v>52503500</v>
      </c>
      <c r="F54" t="s">
        <v>107</v>
      </c>
      <c r="H54">
        <v>100006175</v>
      </c>
      <c r="I54" t="s">
        <v>108</v>
      </c>
      <c r="J54">
        <v>6000010651</v>
      </c>
      <c r="K54" t="s">
        <v>156</v>
      </c>
      <c r="L54" s="77">
        <v>161.75</v>
      </c>
    </row>
    <row r="55" spans="2:12" x14ac:dyDescent="0.2">
      <c r="B55" s="76">
        <v>36930</v>
      </c>
      <c r="C55">
        <v>413</v>
      </c>
      <c r="D55">
        <v>52503500</v>
      </c>
      <c r="F55" t="s">
        <v>107</v>
      </c>
      <c r="H55">
        <v>100007234</v>
      </c>
      <c r="I55" t="s">
        <v>157</v>
      </c>
      <c r="J55">
        <v>6000010651</v>
      </c>
      <c r="K55" t="s">
        <v>156</v>
      </c>
      <c r="L55" s="77">
        <v>63.07</v>
      </c>
    </row>
    <row r="56" spans="2:12" x14ac:dyDescent="0.2">
      <c r="B56" s="76">
        <v>36936</v>
      </c>
      <c r="C56">
        <v>413</v>
      </c>
      <c r="D56">
        <v>52503500</v>
      </c>
      <c r="F56" t="s">
        <v>107</v>
      </c>
      <c r="H56">
        <v>100008386</v>
      </c>
      <c r="I56" t="s">
        <v>158</v>
      </c>
      <c r="J56">
        <v>6000012449</v>
      </c>
      <c r="K56" t="s">
        <v>155</v>
      </c>
      <c r="L56" s="77">
        <v>36.17</v>
      </c>
    </row>
    <row r="57" spans="2:12" x14ac:dyDescent="0.2">
      <c r="B57" s="76">
        <v>36949</v>
      </c>
      <c r="C57">
        <v>413</v>
      </c>
      <c r="D57">
        <v>52503500</v>
      </c>
      <c r="F57" t="s">
        <v>107</v>
      </c>
      <c r="H57">
        <v>100009663</v>
      </c>
      <c r="I57" t="s">
        <v>159</v>
      </c>
      <c r="J57">
        <v>6000012449</v>
      </c>
      <c r="K57" t="s">
        <v>155</v>
      </c>
      <c r="L57" s="77">
        <v>225</v>
      </c>
    </row>
    <row r="58" spans="2:12" x14ac:dyDescent="0.2">
      <c r="B58" s="76">
        <v>36923</v>
      </c>
      <c r="C58">
        <v>413</v>
      </c>
      <c r="D58">
        <v>52503500</v>
      </c>
      <c r="F58" t="s">
        <v>107</v>
      </c>
      <c r="H58">
        <v>100005377</v>
      </c>
      <c r="I58" t="s">
        <v>160</v>
      </c>
      <c r="J58">
        <v>6000011222</v>
      </c>
      <c r="K58" t="s">
        <v>150</v>
      </c>
      <c r="L58" s="77">
        <v>350.01</v>
      </c>
    </row>
    <row r="59" spans="2:12" x14ac:dyDescent="0.2">
      <c r="B59" s="76">
        <v>36923</v>
      </c>
      <c r="C59">
        <v>413</v>
      </c>
      <c r="D59">
        <v>52503500</v>
      </c>
      <c r="F59" t="s">
        <v>107</v>
      </c>
      <c r="H59">
        <v>100010407</v>
      </c>
      <c r="I59" t="s">
        <v>102</v>
      </c>
      <c r="J59">
        <v>20023000</v>
      </c>
      <c r="K59" t="s">
        <v>83</v>
      </c>
      <c r="L59" s="77">
        <v>-227.61</v>
      </c>
    </row>
    <row r="60" spans="2:12" x14ac:dyDescent="0.2">
      <c r="B60" s="76">
        <v>36923</v>
      </c>
      <c r="C60">
        <v>413</v>
      </c>
      <c r="D60">
        <v>52503500</v>
      </c>
      <c r="F60" t="s">
        <v>107</v>
      </c>
      <c r="H60">
        <v>100010470</v>
      </c>
      <c r="I60" t="s">
        <v>103</v>
      </c>
      <c r="J60">
        <v>20023000</v>
      </c>
      <c r="K60" t="s">
        <v>83</v>
      </c>
      <c r="L60" s="77">
        <v>-344.49</v>
      </c>
    </row>
    <row r="61" spans="2:12" x14ac:dyDescent="0.2">
      <c r="B61" s="76">
        <v>36923</v>
      </c>
      <c r="C61">
        <v>413</v>
      </c>
      <c r="D61">
        <v>52503500</v>
      </c>
      <c r="F61" t="s">
        <v>107</v>
      </c>
      <c r="H61">
        <v>100010497</v>
      </c>
      <c r="I61" t="s">
        <v>102</v>
      </c>
      <c r="J61">
        <v>20023000</v>
      </c>
      <c r="K61" t="s">
        <v>83</v>
      </c>
      <c r="L61" s="77">
        <v>-4.55</v>
      </c>
    </row>
    <row r="62" spans="2:12" x14ac:dyDescent="0.2">
      <c r="B62" s="76">
        <v>36923</v>
      </c>
      <c r="C62">
        <v>413</v>
      </c>
      <c r="D62">
        <v>52503500</v>
      </c>
      <c r="F62" t="s">
        <v>107</v>
      </c>
      <c r="H62">
        <v>100010697</v>
      </c>
      <c r="I62" t="s">
        <v>103</v>
      </c>
      <c r="J62">
        <v>20023000</v>
      </c>
      <c r="K62" t="s">
        <v>83</v>
      </c>
      <c r="L62" s="77">
        <v>-6.89</v>
      </c>
    </row>
    <row r="63" spans="2:12" ht="13.5" thickBot="1" x14ac:dyDescent="0.25">
      <c r="B63" s="76">
        <v>36929</v>
      </c>
      <c r="C63">
        <v>413</v>
      </c>
      <c r="D63">
        <v>52503500</v>
      </c>
      <c r="F63" t="s">
        <v>107</v>
      </c>
      <c r="H63">
        <v>100006429</v>
      </c>
      <c r="I63" t="s">
        <v>161</v>
      </c>
      <c r="J63">
        <v>5000039001</v>
      </c>
      <c r="K63" t="s">
        <v>162</v>
      </c>
      <c r="L63" s="77">
        <v>97.77</v>
      </c>
    </row>
    <row r="64" spans="2:12" ht="13.5" thickBot="1" x14ac:dyDescent="0.25">
      <c r="B64" t="s">
        <v>88</v>
      </c>
      <c r="D64">
        <v>52503500</v>
      </c>
      <c r="L64" s="78">
        <v>580.14</v>
      </c>
    </row>
    <row r="65" spans="2:12" x14ac:dyDescent="0.2">
      <c r="B65" s="76">
        <v>36929</v>
      </c>
      <c r="C65">
        <v>413</v>
      </c>
      <c r="D65">
        <v>52507000</v>
      </c>
      <c r="F65" t="s">
        <v>163</v>
      </c>
      <c r="H65">
        <v>100006657</v>
      </c>
      <c r="J65">
        <v>5000006561</v>
      </c>
      <c r="K65" t="s">
        <v>164</v>
      </c>
      <c r="L65" s="77">
        <v>3361.32</v>
      </c>
    </row>
    <row r="66" spans="2:12" x14ac:dyDescent="0.2">
      <c r="B66" s="76">
        <v>36950</v>
      </c>
      <c r="C66">
        <v>413</v>
      </c>
      <c r="D66">
        <v>52507000</v>
      </c>
      <c r="F66" t="s">
        <v>163</v>
      </c>
      <c r="H66">
        <v>100012352</v>
      </c>
      <c r="I66" t="s">
        <v>165</v>
      </c>
      <c r="J66">
        <v>10255149</v>
      </c>
      <c r="K66" t="s">
        <v>166</v>
      </c>
      <c r="L66" s="77">
        <v>-107925.46</v>
      </c>
    </row>
    <row r="67" spans="2:12" ht="13.5" thickBot="1" x14ac:dyDescent="0.25">
      <c r="B67" s="76">
        <v>36950</v>
      </c>
      <c r="C67">
        <v>413</v>
      </c>
      <c r="D67">
        <v>52507000</v>
      </c>
      <c r="F67" t="s">
        <v>163</v>
      </c>
      <c r="H67">
        <v>100012382</v>
      </c>
      <c r="I67" t="s">
        <v>165</v>
      </c>
      <c r="J67">
        <v>10255149</v>
      </c>
      <c r="K67" t="s">
        <v>166</v>
      </c>
      <c r="L67" s="77">
        <v>-5680.43</v>
      </c>
    </row>
    <row r="68" spans="2:12" ht="13.5" thickBot="1" x14ac:dyDescent="0.25">
      <c r="B68" t="s">
        <v>88</v>
      </c>
      <c r="D68">
        <v>52507000</v>
      </c>
      <c r="L68" s="78">
        <v>-110244.57</v>
      </c>
    </row>
    <row r="69" spans="2:12" x14ac:dyDescent="0.2">
      <c r="B69" s="76">
        <v>36924</v>
      </c>
      <c r="C69">
        <v>413</v>
      </c>
      <c r="D69">
        <v>52507500</v>
      </c>
      <c r="F69" t="s">
        <v>114</v>
      </c>
      <c r="H69">
        <v>100005633</v>
      </c>
      <c r="J69">
        <v>5000000923</v>
      </c>
      <c r="K69" t="s">
        <v>115</v>
      </c>
      <c r="L69" s="77">
        <v>168</v>
      </c>
    </row>
    <row r="70" spans="2:12" ht="13.5" thickBot="1" x14ac:dyDescent="0.25">
      <c r="B70" s="76">
        <v>36924</v>
      </c>
      <c r="C70">
        <v>413</v>
      </c>
      <c r="D70">
        <v>52507500</v>
      </c>
      <c r="F70" t="s">
        <v>114</v>
      </c>
      <c r="H70">
        <v>100005620</v>
      </c>
      <c r="J70">
        <v>5000000923</v>
      </c>
      <c r="K70" t="s">
        <v>115</v>
      </c>
      <c r="L70" s="77">
        <v>840</v>
      </c>
    </row>
    <row r="71" spans="2:12" ht="13.5" thickBot="1" x14ac:dyDescent="0.25">
      <c r="B71" t="s">
        <v>88</v>
      </c>
      <c r="D71">
        <v>52507500</v>
      </c>
      <c r="L71" s="78">
        <v>1008</v>
      </c>
    </row>
    <row r="72" spans="2:12" x14ac:dyDescent="0.2">
      <c r="B72" s="76">
        <v>36943</v>
      </c>
      <c r="C72">
        <v>413</v>
      </c>
      <c r="D72">
        <v>52508000</v>
      </c>
      <c r="F72" t="s">
        <v>116</v>
      </c>
      <c r="H72">
        <v>100008998</v>
      </c>
      <c r="I72" t="s">
        <v>167</v>
      </c>
      <c r="J72">
        <v>5000010734</v>
      </c>
      <c r="K72" t="s">
        <v>118</v>
      </c>
      <c r="L72" s="77">
        <v>500.8</v>
      </c>
    </row>
    <row r="73" spans="2:12" ht="13.5" thickBot="1" x14ac:dyDescent="0.25">
      <c r="B73" s="76">
        <v>36945</v>
      </c>
      <c r="C73">
        <v>413</v>
      </c>
      <c r="D73">
        <v>52508000</v>
      </c>
      <c r="F73" t="s">
        <v>116</v>
      </c>
      <c r="H73">
        <v>100009376</v>
      </c>
      <c r="J73">
        <v>5000045912</v>
      </c>
      <c r="K73" t="s">
        <v>168</v>
      </c>
      <c r="L73" s="77">
        <v>12375.39</v>
      </c>
    </row>
    <row r="74" spans="2:12" ht="13.5" thickBot="1" x14ac:dyDescent="0.25">
      <c r="B74" t="s">
        <v>88</v>
      </c>
      <c r="D74">
        <v>52508000</v>
      </c>
      <c r="L74" s="78">
        <v>12876.19</v>
      </c>
    </row>
    <row r="75" spans="2:12" x14ac:dyDescent="0.2">
      <c r="B75" s="76">
        <v>36950</v>
      </c>
      <c r="C75">
        <v>413</v>
      </c>
      <c r="D75">
        <v>52508100</v>
      </c>
      <c r="F75" t="s">
        <v>169</v>
      </c>
      <c r="H75">
        <v>100009930</v>
      </c>
      <c r="J75">
        <v>5000006001</v>
      </c>
      <c r="K75" t="s">
        <v>170</v>
      </c>
      <c r="L75" s="77">
        <v>49.29</v>
      </c>
    </row>
    <row r="76" spans="2:12" ht="13.5" thickBot="1" x14ac:dyDescent="0.25">
      <c r="B76" s="76">
        <v>36950</v>
      </c>
      <c r="C76">
        <v>413</v>
      </c>
      <c r="D76">
        <v>52508100</v>
      </c>
      <c r="F76" t="s">
        <v>169</v>
      </c>
      <c r="H76">
        <v>100009912</v>
      </c>
      <c r="J76">
        <v>5000006001</v>
      </c>
      <c r="K76" t="s">
        <v>170</v>
      </c>
      <c r="L76" s="77">
        <v>96.41</v>
      </c>
    </row>
    <row r="77" spans="2:12" ht="13.5" thickBot="1" x14ac:dyDescent="0.25">
      <c r="B77" t="s">
        <v>88</v>
      </c>
      <c r="D77">
        <v>52508100</v>
      </c>
      <c r="L77" s="78">
        <v>145.69999999999999</v>
      </c>
    </row>
    <row r="78" spans="2:12" x14ac:dyDescent="0.2">
      <c r="B78" s="76">
        <v>36923</v>
      </c>
      <c r="C78">
        <v>413</v>
      </c>
      <c r="D78">
        <v>52508500</v>
      </c>
      <c r="F78" t="s">
        <v>121</v>
      </c>
      <c r="H78">
        <v>100010426</v>
      </c>
      <c r="I78" t="s">
        <v>105</v>
      </c>
      <c r="J78">
        <v>20023000</v>
      </c>
      <c r="K78" t="s">
        <v>83</v>
      </c>
      <c r="L78" s="77">
        <v>-275</v>
      </c>
    </row>
    <row r="79" spans="2:12" ht="13.5" thickBot="1" x14ac:dyDescent="0.25">
      <c r="B79" s="76">
        <v>36943</v>
      </c>
      <c r="C79">
        <v>413</v>
      </c>
      <c r="D79">
        <v>52508500</v>
      </c>
      <c r="F79" t="s">
        <v>121</v>
      </c>
      <c r="H79">
        <v>100008958</v>
      </c>
      <c r="J79">
        <v>5000002759</v>
      </c>
      <c r="K79" t="s">
        <v>171</v>
      </c>
      <c r="L79" s="77">
        <v>195</v>
      </c>
    </row>
    <row r="80" spans="2:12" ht="13.5" thickBot="1" x14ac:dyDescent="0.25">
      <c r="B80" t="s">
        <v>88</v>
      </c>
      <c r="D80">
        <v>52508500</v>
      </c>
      <c r="L80" s="78">
        <v>-80</v>
      </c>
    </row>
    <row r="81" spans="2:12" x14ac:dyDescent="0.2">
      <c r="B81" s="76">
        <v>36923</v>
      </c>
      <c r="C81">
        <v>413</v>
      </c>
      <c r="D81">
        <v>53500500</v>
      </c>
      <c r="F81" t="s">
        <v>172</v>
      </c>
      <c r="H81">
        <v>100005359</v>
      </c>
      <c r="J81">
        <v>5000012375</v>
      </c>
      <c r="K81" t="s">
        <v>149</v>
      </c>
      <c r="L81" s="77">
        <v>4.46</v>
      </c>
    </row>
    <row r="82" spans="2:12" x14ac:dyDescent="0.2">
      <c r="B82" s="76">
        <v>36929</v>
      </c>
      <c r="C82">
        <v>413</v>
      </c>
      <c r="D82">
        <v>53500500</v>
      </c>
      <c r="F82" t="s">
        <v>172</v>
      </c>
      <c r="H82">
        <v>100006481</v>
      </c>
      <c r="J82">
        <v>5000041196</v>
      </c>
      <c r="K82" t="s">
        <v>173</v>
      </c>
      <c r="L82" s="77">
        <v>2.46</v>
      </c>
    </row>
    <row r="83" spans="2:12" ht="13.5" thickBot="1" x14ac:dyDescent="0.25">
      <c r="B83" s="76">
        <v>36929</v>
      </c>
      <c r="C83">
        <v>413</v>
      </c>
      <c r="D83">
        <v>53500500</v>
      </c>
      <c r="F83" t="s">
        <v>172</v>
      </c>
      <c r="H83">
        <v>100006481</v>
      </c>
      <c r="J83">
        <v>5000041196</v>
      </c>
      <c r="K83" t="s">
        <v>173</v>
      </c>
      <c r="L83" s="77">
        <v>9.83</v>
      </c>
    </row>
    <row r="84" spans="2:12" ht="13.5" thickBot="1" x14ac:dyDescent="0.25">
      <c r="B84" t="s">
        <v>88</v>
      </c>
      <c r="D84">
        <v>53500500</v>
      </c>
      <c r="L84" s="78">
        <v>16.75</v>
      </c>
    </row>
    <row r="85" spans="2:12" x14ac:dyDescent="0.2">
      <c r="B85" s="76">
        <v>36932</v>
      </c>
      <c r="C85">
        <v>413</v>
      </c>
      <c r="D85">
        <v>53600000</v>
      </c>
      <c r="F85" t="s">
        <v>122</v>
      </c>
      <c r="H85">
        <v>100007804</v>
      </c>
      <c r="J85">
        <v>5000003183</v>
      </c>
      <c r="K85" t="s">
        <v>123</v>
      </c>
      <c r="L85" s="77">
        <v>17.61</v>
      </c>
    </row>
    <row r="86" spans="2:12" x14ac:dyDescent="0.2">
      <c r="B86" s="76">
        <v>36932</v>
      </c>
      <c r="C86">
        <v>413</v>
      </c>
      <c r="D86">
        <v>53600000</v>
      </c>
      <c r="F86" t="s">
        <v>122</v>
      </c>
      <c r="H86">
        <v>100007803</v>
      </c>
      <c r="J86">
        <v>5000003183</v>
      </c>
      <c r="K86" t="s">
        <v>123</v>
      </c>
      <c r="L86" s="77">
        <v>557.66</v>
      </c>
    </row>
    <row r="87" spans="2:12" x14ac:dyDescent="0.2">
      <c r="B87" s="76">
        <v>36932</v>
      </c>
      <c r="C87">
        <v>413</v>
      </c>
      <c r="D87">
        <v>53600000</v>
      </c>
      <c r="F87" t="s">
        <v>122</v>
      </c>
      <c r="H87">
        <v>100007733</v>
      </c>
      <c r="J87">
        <v>5000003183</v>
      </c>
      <c r="K87" t="s">
        <v>123</v>
      </c>
      <c r="L87" s="77">
        <v>7.25</v>
      </c>
    </row>
    <row r="88" spans="2:12" x14ac:dyDescent="0.2">
      <c r="B88" s="76">
        <v>36938</v>
      </c>
      <c r="C88">
        <v>413</v>
      </c>
      <c r="D88">
        <v>53600000</v>
      </c>
      <c r="F88" t="s">
        <v>122</v>
      </c>
      <c r="H88">
        <v>100008672</v>
      </c>
      <c r="J88">
        <v>5000003183</v>
      </c>
      <c r="K88" t="s">
        <v>123</v>
      </c>
      <c r="L88" s="77">
        <v>60.53</v>
      </c>
    </row>
    <row r="89" spans="2:12" x14ac:dyDescent="0.2">
      <c r="B89" s="76">
        <v>36942</v>
      </c>
      <c r="C89">
        <v>413</v>
      </c>
      <c r="D89">
        <v>53600000</v>
      </c>
      <c r="F89" t="s">
        <v>122</v>
      </c>
      <c r="H89">
        <v>100008743</v>
      </c>
      <c r="I89" t="s">
        <v>174</v>
      </c>
      <c r="J89">
        <v>5000003970</v>
      </c>
      <c r="K89" t="s">
        <v>175</v>
      </c>
      <c r="L89" s="77">
        <v>11.86</v>
      </c>
    </row>
    <row r="90" spans="2:12" x14ac:dyDescent="0.2">
      <c r="B90" s="76">
        <v>36942</v>
      </c>
      <c r="C90">
        <v>413</v>
      </c>
      <c r="D90">
        <v>53600000</v>
      </c>
      <c r="F90" t="s">
        <v>122</v>
      </c>
      <c r="H90">
        <v>100008846</v>
      </c>
      <c r="I90" t="s">
        <v>124</v>
      </c>
      <c r="J90">
        <v>5000060175</v>
      </c>
      <c r="K90" t="s">
        <v>125</v>
      </c>
      <c r="L90" s="77">
        <v>110.49</v>
      </c>
    </row>
    <row r="91" spans="2:12" x14ac:dyDescent="0.2">
      <c r="B91" s="76">
        <v>36931</v>
      </c>
      <c r="C91">
        <v>413</v>
      </c>
      <c r="D91">
        <v>53600000</v>
      </c>
      <c r="F91" t="s">
        <v>122</v>
      </c>
      <c r="H91">
        <v>100007399</v>
      </c>
      <c r="J91">
        <v>5000003183</v>
      </c>
      <c r="K91" t="s">
        <v>123</v>
      </c>
      <c r="L91" s="77">
        <v>7.02</v>
      </c>
    </row>
    <row r="92" spans="2:12" x14ac:dyDescent="0.2">
      <c r="B92" s="76">
        <v>36927</v>
      </c>
      <c r="C92">
        <v>413</v>
      </c>
      <c r="D92">
        <v>53600000</v>
      </c>
      <c r="F92" t="s">
        <v>122</v>
      </c>
      <c r="H92">
        <v>100005822</v>
      </c>
      <c r="J92">
        <v>5000003183</v>
      </c>
      <c r="K92" t="s">
        <v>123</v>
      </c>
      <c r="L92" s="77">
        <v>18.649999999999999</v>
      </c>
    </row>
    <row r="93" spans="2:12" x14ac:dyDescent="0.2">
      <c r="B93" s="76">
        <v>36945</v>
      </c>
      <c r="C93">
        <v>413</v>
      </c>
      <c r="D93">
        <v>53600000</v>
      </c>
      <c r="F93" t="s">
        <v>122</v>
      </c>
      <c r="H93">
        <v>100009317</v>
      </c>
      <c r="J93">
        <v>5000003183</v>
      </c>
      <c r="K93" t="s">
        <v>123</v>
      </c>
      <c r="L93" s="77">
        <v>30.27</v>
      </c>
    </row>
    <row r="94" spans="2:12" x14ac:dyDescent="0.2">
      <c r="B94" s="76">
        <v>36945</v>
      </c>
      <c r="C94">
        <v>413</v>
      </c>
      <c r="D94">
        <v>53600000</v>
      </c>
      <c r="F94" t="s">
        <v>122</v>
      </c>
      <c r="H94">
        <v>100009318</v>
      </c>
      <c r="J94">
        <v>5000003183</v>
      </c>
      <c r="K94" t="s">
        <v>123</v>
      </c>
      <c r="L94" s="77">
        <v>30.27</v>
      </c>
    </row>
    <row r="95" spans="2:12" x14ac:dyDescent="0.2">
      <c r="B95" s="76">
        <v>36945</v>
      </c>
      <c r="C95">
        <v>413</v>
      </c>
      <c r="D95">
        <v>53600000</v>
      </c>
      <c r="F95" t="s">
        <v>122</v>
      </c>
      <c r="H95">
        <v>100009325</v>
      </c>
      <c r="J95">
        <v>5000003183</v>
      </c>
      <c r="K95" t="s">
        <v>123</v>
      </c>
      <c r="L95" s="77">
        <v>4.93</v>
      </c>
    </row>
    <row r="96" spans="2:12" x14ac:dyDescent="0.2">
      <c r="B96" s="76">
        <v>36945</v>
      </c>
      <c r="C96">
        <v>413</v>
      </c>
      <c r="D96">
        <v>53600000</v>
      </c>
      <c r="F96" t="s">
        <v>122</v>
      </c>
      <c r="H96">
        <v>100009336</v>
      </c>
      <c r="J96">
        <v>5000003183</v>
      </c>
      <c r="K96" t="s">
        <v>123</v>
      </c>
      <c r="L96" s="77">
        <v>47.09</v>
      </c>
    </row>
    <row r="97" spans="2:12" x14ac:dyDescent="0.2">
      <c r="B97" s="76">
        <v>36924</v>
      </c>
      <c r="C97">
        <v>413</v>
      </c>
      <c r="D97">
        <v>53600000</v>
      </c>
      <c r="F97" t="s">
        <v>122</v>
      </c>
      <c r="H97">
        <v>100005559</v>
      </c>
      <c r="I97" t="s">
        <v>124</v>
      </c>
      <c r="J97">
        <v>5000060175</v>
      </c>
      <c r="K97" t="s">
        <v>125</v>
      </c>
      <c r="L97" s="77">
        <v>12.64</v>
      </c>
    </row>
    <row r="98" spans="2:12" ht="13.5" thickBot="1" x14ac:dyDescent="0.25">
      <c r="B98" s="76">
        <v>36924</v>
      </c>
      <c r="C98">
        <v>413</v>
      </c>
      <c r="D98">
        <v>53600000</v>
      </c>
      <c r="F98" t="s">
        <v>122</v>
      </c>
      <c r="H98">
        <v>100005563</v>
      </c>
      <c r="I98" t="s">
        <v>124</v>
      </c>
      <c r="J98">
        <v>5000060175</v>
      </c>
      <c r="K98" t="s">
        <v>125</v>
      </c>
      <c r="L98" s="77">
        <v>114.01</v>
      </c>
    </row>
    <row r="99" spans="2:12" ht="13.5" thickBot="1" x14ac:dyDescent="0.25">
      <c r="B99" t="s">
        <v>88</v>
      </c>
      <c r="D99">
        <v>53600000</v>
      </c>
      <c r="L99" s="78">
        <v>1030.28</v>
      </c>
    </row>
    <row r="100" spans="2:12" ht="13.5" thickBot="1" x14ac:dyDescent="0.25">
      <c r="B100" s="76">
        <v>36923</v>
      </c>
      <c r="C100">
        <v>413</v>
      </c>
      <c r="D100">
        <v>53900000</v>
      </c>
      <c r="F100" t="s">
        <v>126</v>
      </c>
      <c r="H100">
        <v>100010480</v>
      </c>
      <c r="I100" t="s">
        <v>104</v>
      </c>
      <c r="J100">
        <v>20023000</v>
      </c>
      <c r="K100" t="s">
        <v>83</v>
      </c>
      <c r="L100" s="77">
        <v>-36.44</v>
      </c>
    </row>
    <row r="101" spans="2:12" ht="13.5" thickBot="1" x14ac:dyDescent="0.25">
      <c r="B101" t="s">
        <v>88</v>
      </c>
      <c r="D101">
        <v>53900000</v>
      </c>
      <c r="L101" s="78">
        <v>-36.44</v>
      </c>
    </row>
    <row r="102" spans="2:12" x14ac:dyDescent="0.2">
      <c r="B102" s="76">
        <v>36927</v>
      </c>
      <c r="C102">
        <v>413</v>
      </c>
      <c r="D102">
        <v>59003000</v>
      </c>
      <c r="F102" t="s">
        <v>127</v>
      </c>
      <c r="H102">
        <v>100003832</v>
      </c>
      <c r="J102">
        <v>52000500</v>
      </c>
      <c r="K102" t="s">
        <v>30</v>
      </c>
      <c r="L102" s="77">
        <v>8202.67</v>
      </c>
    </row>
    <row r="103" spans="2:12" x14ac:dyDescent="0.2">
      <c r="B103" s="76">
        <v>36927</v>
      </c>
      <c r="C103">
        <v>413</v>
      </c>
      <c r="D103">
        <v>59003000</v>
      </c>
      <c r="F103" t="s">
        <v>127</v>
      </c>
      <c r="H103">
        <v>100005998</v>
      </c>
      <c r="J103">
        <v>20023000</v>
      </c>
      <c r="K103" t="s">
        <v>83</v>
      </c>
      <c r="L103" s="77">
        <v>508.08</v>
      </c>
    </row>
    <row r="104" spans="2:12" x14ac:dyDescent="0.2">
      <c r="B104" s="76">
        <v>36930</v>
      </c>
      <c r="C104">
        <v>413</v>
      </c>
      <c r="D104">
        <v>59003000</v>
      </c>
      <c r="F104" t="s">
        <v>127</v>
      </c>
      <c r="H104">
        <v>100006259</v>
      </c>
      <c r="J104">
        <v>20023000</v>
      </c>
      <c r="K104" t="s">
        <v>83</v>
      </c>
      <c r="L104" s="77">
        <v>369.81</v>
      </c>
    </row>
    <row r="105" spans="2:12" x14ac:dyDescent="0.2">
      <c r="B105" s="76">
        <v>36930</v>
      </c>
      <c r="C105">
        <v>413</v>
      </c>
      <c r="D105">
        <v>59003000</v>
      </c>
      <c r="F105" t="s">
        <v>127</v>
      </c>
      <c r="H105">
        <v>100006259</v>
      </c>
      <c r="J105">
        <v>20023000</v>
      </c>
      <c r="K105" t="s">
        <v>83</v>
      </c>
      <c r="L105" s="77">
        <v>86.49</v>
      </c>
    </row>
    <row r="106" spans="2:12" x14ac:dyDescent="0.2">
      <c r="B106" s="76">
        <v>36927</v>
      </c>
      <c r="C106">
        <v>413</v>
      </c>
      <c r="D106">
        <v>59003000</v>
      </c>
      <c r="F106" t="s">
        <v>127</v>
      </c>
      <c r="H106">
        <v>100003832</v>
      </c>
      <c r="J106">
        <v>52000500</v>
      </c>
      <c r="K106" t="s">
        <v>30</v>
      </c>
      <c r="L106" s="77">
        <v>3762.75</v>
      </c>
    </row>
    <row r="107" spans="2:12" x14ac:dyDescent="0.2">
      <c r="B107" s="76">
        <v>36928</v>
      </c>
      <c r="C107">
        <v>413</v>
      </c>
      <c r="D107">
        <v>59003000</v>
      </c>
      <c r="F107" t="s">
        <v>127</v>
      </c>
      <c r="H107">
        <v>100006063</v>
      </c>
      <c r="J107">
        <v>20023000</v>
      </c>
      <c r="K107" t="s">
        <v>83</v>
      </c>
      <c r="L107" s="77">
        <v>6.35</v>
      </c>
    </row>
    <row r="108" spans="2:12" x14ac:dyDescent="0.2">
      <c r="B108" s="76">
        <v>36950</v>
      </c>
      <c r="C108">
        <v>413</v>
      </c>
      <c r="D108">
        <v>59003000</v>
      </c>
      <c r="F108" t="s">
        <v>127</v>
      </c>
      <c r="H108">
        <v>100009100</v>
      </c>
      <c r="J108">
        <v>30016000</v>
      </c>
      <c r="K108" t="s">
        <v>82</v>
      </c>
      <c r="L108" s="77">
        <v>629.77</v>
      </c>
    </row>
    <row r="109" spans="2:12" x14ac:dyDescent="0.2">
      <c r="B109" s="76">
        <v>36950</v>
      </c>
      <c r="C109">
        <v>413</v>
      </c>
      <c r="D109">
        <v>59003000</v>
      </c>
      <c r="F109" t="s">
        <v>127</v>
      </c>
      <c r="H109">
        <v>100009100</v>
      </c>
      <c r="J109">
        <v>30016000</v>
      </c>
      <c r="K109" t="s">
        <v>82</v>
      </c>
      <c r="L109" s="77">
        <v>1843.82</v>
      </c>
    </row>
    <row r="110" spans="2:12" x14ac:dyDescent="0.2">
      <c r="B110" s="76">
        <v>36937</v>
      </c>
      <c r="C110">
        <v>413</v>
      </c>
      <c r="D110">
        <v>59003000</v>
      </c>
      <c r="F110" t="s">
        <v>127</v>
      </c>
      <c r="H110">
        <v>100007243</v>
      </c>
      <c r="J110">
        <v>30016000</v>
      </c>
      <c r="K110" t="s">
        <v>82</v>
      </c>
      <c r="L110" s="77">
        <v>1918.11</v>
      </c>
    </row>
    <row r="111" spans="2:12" ht="13.5" thickBot="1" x14ac:dyDescent="0.25">
      <c r="B111" s="76">
        <v>36937</v>
      </c>
      <c r="C111">
        <v>413</v>
      </c>
      <c r="D111">
        <v>59003000</v>
      </c>
      <c r="F111" t="s">
        <v>127</v>
      </c>
      <c r="H111">
        <v>100007243</v>
      </c>
      <c r="J111">
        <v>30016000</v>
      </c>
      <c r="K111" t="s">
        <v>82</v>
      </c>
      <c r="L111" s="77">
        <v>647.16</v>
      </c>
    </row>
    <row r="112" spans="2:12" ht="13.5" thickBot="1" x14ac:dyDescent="0.25">
      <c r="B112" t="s">
        <v>88</v>
      </c>
      <c r="D112">
        <v>59003000</v>
      </c>
      <c r="L112" s="78">
        <v>17975.009999999998</v>
      </c>
    </row>
    <row r="113" spans="2:12" x14ac:dyDescent="0.2">
      <c r="B113" s="76">
        <v>36927</v>
      </c>
      <c r="C113">
        <v>413</v>
      </c>
      <c r="D113">
        <v>59003100</v>
      </c>
      <c r="F113" t="s">
        <v>128</v>
      </c>
      <c r="H113">
        <v>100003832</v>
      </c>
      <c r="J113">
        <v>52000500</v>
      </c>
      <c r="K113" t="s">
        <v>30</v>
      </c>
      <c r="L113" s="77">
        <v>58.22</v>
      </c>
    </row>
    <row r="114" spans="2:12" x14ac:dyDescent="0.2">
      <c r="B114" s="76">
        <v>36937</v>
      </c>
      <c r="C114">
        <v>413</v>
      </c>
      <c r="D114">
        <v>59003100</v>
      </c>
      <c r="F114" t="s">
        <v>128</v>
      </c>
      <c r="H114">
        <v>100007243</v>
      </c>
      <c r="J114">
        <v>30016000</v>
      </c>
      <c r="K114" t="s">
        <v>82</v>
      </c>
      <c r="L114" s="77">
        <v>30.31</v>
      </c>
    </row>
    <row r="115" spans="2:12" ht="13.5" thickBot="1" x14ac:dyDescent="0.25">
      <c r="B115" s="76">
        <v>36950</v>
      </c>
      <c r="C115">
        <v>413</v>
      </c>
      <c r="D115">
        <v>59003100</v>
      </c>
      <c r="F115" t="s">
        <v>128</v>
      </c>
      <c r="H115">
        <v>100009100</v>
      </c>
      <c r="J115">
        <v>30016000</v>
      </c>
      <c r="K115" t="s">
        <v>82</v>
      </c>
      <c r="L115" s="77">
        <v>10.57</v>
      </c>
    </row>
    <row r="116" spans="2:12" ht="13.5" thickBot="1" x14ac:dyDescent="0.25">
      <c r="B116" t="s">
        <v>88</v>
      </c>
      <c r="D116">
        <v>59003100</v>
      </c>
      <c r="L116" s="78">
        <v>99.1</v>
      </c>
    </row>
    <row r="117" spans="2:12" x14ac:dyDescent="0.2">
      <c r="B117" s="76">
        <v>36927</v>
      </c>
      <c r="C117">
        <v>413</v>
      </c>
      <c r="D117">
        <v>59003200</v>
      </c>
      <c r="F117" t="s">
        <v>129</v>
      </c>
      <c r="H117">
        <v>100003832</v>
      </c>
      <c r="J117">
        <v>52000500</v>
      </c>
      <c r="K117" t="s">
        <v>30</v>
      </c>
      <c r="L117" s="77">
        <v>237.3</v>
      </c>
    </row>
    <row r="118" spans="2:12" x14ac:dyDescent="0.2">
      <c r="B118" s="76">
        <v>36937</v>
      </c>
      <c r="C118">
        <v>413</v>
      </c>
      <c r="D118">
        <v>59003200</v>
      </c>
      <c r="F118" t="s">
        <v>129</v>
      </c>
      <c r="H118">
        <v>100007243</v>
      </c>
      <c r="J118">
        <v>30016000</v>
      </c>
      <c r="K118" t="s">
        <v>82</v>
      </c>
      <c r="L118" s="77">
        <v>130.59</v>
      </c>
    </row>
    <row r="119" spans="2:12" ht="13.5" thickBot="1" x14ac:dyDescent="0.25">
      <c r="B119" s="76">
        <v>36950</v>
      </c>
      <c r="C119">
        <v>413</v>
      </c>
      <c r="D119">
        <v>59003200</v>
      </c>
      <c r="F119" t="s">
        <v>129</v>
      </c>
      <c r="H119">
        <v>100009100</v>
      </c>
      <c r="J119">
        <v>30016000</v>
      </c>
      <c r="K119" t="s">
        <v>82</v>
      </c>
      <c r="L119" s="77">
        <v>96.88</v>
      </c>
    </row>
    <row r="120" spans="2:12" ht="13.5" thickBot="1" x14ac:dyDescent="0.25">
      <c r="B120" t="s">
        <v>88</v>
      </c>
      <c r="D120">
        <v>59003200</v>
      </c>
      <c r="L120" s="78">
        <v>464.77</v>
      </c>
    </row>
    <row r="121" spans="2:12" x14ac:dyDescent="0.2">
      <c r="B121" s="76">
        <v>36937</v>
      </c>
      <c r="C121">
        <v>413</v>
      </c>
      <c r="D121">
        <v>59099900</v>
      </c>
      <c r="F121" t="s">
        <v>130</v>
      </c>
      <c r="H121">
        <v>100007243</v>
      </c>
      <c r="J121">
        <v>30016000</v>
      </c>
      <c r="K121" t="s">
        <v>82</v>
      </c>
      <c r="L121" s="77">
        <v>113.54</v>
      </c>
    </row>
    <row r="122" spans="2:12" x14ac:dyDescent="0.2">
      <c r="B122" s="76">
        <v>36927</v>
      </c>
      <c r="C122">
        <v>413</v>
      </c>
      <c r="D122">
        <v>59099900</v>
      </c>
      <c r="F122" t="s">
        <v>130</v>
      </c>
      <c r="H122">
        <v>100003832</v>
      </c>
      <c r="J122">
        <v>52000500</v>
      </c>
      <c r="K122" t="s">
        <v>30</v>
      </c>
      <c r="L122" s="77">
        <v>525.03</v>
      </c>
    </row>
    <row r="123" spans="2:12" x14ac:dyDescent="0.2">
      <c r="B123" s="76">
        <v>36927</v>
      </c>
      <c r="C123">
        <v>413</v>
      </c>
      <c r="D123">
        <v>59099900</v>
      </c>
      <c r="F123" t="s">
        <v>130</v>
      </c>
      <c r="H123">
        <v>100003832</v>
      </c>
      <c r="J123">
        <v>52000500</v>
      </c>
      <c r="K123" t="s">
        <v>30</v>
      </c>
      <c r="L123" s="77">
        <v>5.54</v>
      </c>
    </row>
    <row r="124" spans="2:12" x14ac:dyDescent="0.2">
      <c r="B124" s="76">
        <v>36937</v>
      </c>
      <c r="C124">
        <v>413</v>
      </c>
      <c r="D124">
        <v>59099900</v>
      </c>
      <c r="F124" t="s">
        <v>130</v>
      </c>
      <c r="H124">
        <v>100007243</v>
      </c>
      <c r="J124">
        <v>30016000</v>
      </c>
      <c r="K124" t="s">
        <v>82</v>
      </c>
      <c r="L124" s="77">
        <v>6.18</v>
      </c>
    </row>
    <row r="125" spans="2:12" x14ac:dyDescent="0.2">
      <c r="B125" s="76">
        <v>36950</v>
      </c>
      <c r="C125">
        <v>413</v>
      </c>
      <c r="D125">
        <v>59099900</v>
      </c>
      <c r="F125" t="s">
        <v>130</v>
      </c>
      <c r="H125">
        <v>100009100</v>
      </c>
      <c r="J125">
        <v>30016000</v>
      </c>
      <c r="K125" t="s">
        <v>82</v>
      </c>
      <c r="L125" s="77">
        <v>3.81</v>
      </c>
    </row>
    <row r="126" spans="2:12" x14ac:dyDescent="0.2">
      <c r="B126" s="76">
        <v>36950</v>
      </c>
      <c r="C126">
        <v>413</v>
      </c>
      <c r="D126">
        <v>59099900</v>
      </c>
      <c r="F126" t="s">
        <v>130</v>
      </c>
      <c r="H126">
        <v>100009100</v>
      </c>
      <c r="J126">
        <v>30016000</v>
      </c>
      <c r="K126" t="s">
        <v>82</v>
      </c>
      <c r="L126" s="77">
        <v>5.05</v>
      </c>
    </row>
    <row r="127" spans="2:12" x14ac:dyDescent="0.2">
      <c r="B127" s="76">
        <v>36950</v>
      </c>
      <c r="C127">
        <v>413</v>
      </c>
      <c r="D127">
        <v>59099900</v>
      </c>
      <c r="F127" t="s">
        <v>130</v>
      </c>
      <c r="H127">
        <v>100009100</v>
      </c>
      <c r="J127">
        <v>30016000</v>
      </c>
      <c r="K127" t="s">
        <v>82</v>
      </c>
      <c r="L127" s="77">
        <v>106.11</v>
      </c>
    </row>
    <row r="128" spans="2:12" ht="13.5" thickBot="1" x14ac:dyDescent="0.25">
      <c r="B128" s="76">
        <v>36937</v>
      </c>
      <c r="C128">
        <v>413</v>
      </c>
      <c r="D128">
        <v>59099900</v>
      </c>
      <c r="F128" t="s">
        <v>130</v>
      </c>
      <c r="H128">
        <v>100007243</v>
      </c>
      <c r="J128">
        <v>30016000</v>
      </c>
      <c r="K128" t="s">
        <v>82</v>
      </c>
      <c r="L128" s="77">
        <v>4.29</v>
      </c>
    </row>
    <row r="129" spans="2:12" ht="13.5" thickBot="1" x14ac:dyDescent="0.25">
      <c r="B129" t="s">
        <v>88</v>
      </c>
      <c r="D129">
        <v>59099900</v>
      </c>
      <c r="L129" s="78">
        <v>769.55</v>
      </c>
    </row>
    <row r="130" spans="2:12" x14ac:dyDescent="0.2">
      <c r="B130" s="76">
        <v>36950</v>
      </c>
      <c r="C130">
        <v>413</v>
      </c>
      <c r="D130">
        <v>80020366</v>
      </c>
      <c r="F130" t="s">
        <v>131</v>
      </c>
      <c r="I130" t="s">
        <v>176</v>
      </c>
      <c r="L130" s="77">
        <v>-149618.09</v>
      </c>
    </row>
    <row r="131" spans="2:12" x14ac:dyDescent="0.2">
      <c r="B131" s="76">
        <v>36950</v>
      </c>
      <c r="C131">
        <v>413</v>
      </c>
      <c r="D131">
        <v>80020366</v>
      </c>
      <c r="F131" t="s">
        <v>131</v>
      </c>
      <c r="I131" t="s">
        <v>176</v>
      </c>
      <c r="L131" s="77">
        <v>-26342.15</v>
      </c>
    </row>
    <row r="132" spans="2:12" x14ac:dyDescent="0.2">
      <c r="B132" s="76">
        <v>36950</v>
      </c>
      <c r="C132">
        <v>413</v>
      </c>
      <c r="D132">
        <v>80020366</v>
      </c>
      <c r="F132" t="s">
        <v>131</v>
      </c>
      <c r="I132" t="s">
        <v>176</v>
      </c>
      <c r="L132" s="77">
        <v>-10097.17</v>
      </c>
    </row>
    <row r="133" spans="2:12" ht="13.5" thickBot="1" x14ac:dyDescent="0.25">
      <c r="B133" s="76">
        <v>36950</v>
      </c>
      <c r="C133">
        <v>413</v>
      </c>
      <c r="D133">
        <v>80020366</v>
      </c>
      <c r="F133" t="s">
        <v>131</v>
      </c>
      <c r="I133" t="s">
        <v>177</v>
      </c>
      <c r="L133" s="77">
        <v>-17528.400000000001</v>
      </c>
    </row>
    <row r="134" spans="2:12" ht="13.5" thickBot="1" x14ac:dyDescent="0.25">
      <c r="B134" t="s">
        <v>88</v>
      </c>
      <c r="D134">
        <v>80020366</v>
      </c>
      <c r="L134" s="78">
        <v>-203585.81</v>
      </c>
    </row>
    <row r="135" spans="2:12" ht="13.5" thickBot="1" x14ac:dyDescent="0.25">
      <c r="B135" s="76">
        <v>36950</v>
      </c>
      <c r="C135">
        <v>413</v>
      </c>
      <c r="D135">
        <v>81000019</v>
      </c>
      <c r="F135" t="s">
        <v>178</v>
      </c>
      <c r="H135">
        <v>253853</v>
      </c>
      <c r="L135" s="77">
        <v>200.25</v>
      </c>
    </row>
    <row r="136" spans="2:12" ht="13.5" thickBot="1" x14ac:dyDescent="0.25">
      <c r="B136" t="s">
        <v>88</v>
      </c>
      <c r="D136">
        <v>81000019</v>
      </c>
      <c r="L136" s="78">
        <v>200.25</v>
      </c>
    </row>
    <row r="137" spans="2:12" x14ac:dyDescent="0.2">
      <c r="B137" s="76">
        <v>36950</v>
      </c>
      <c r="C137">
        <v>413</v>
      </c>
      <c r="D137">
        <v>81000020</v>
      </c>
      <c r="F137" t="s">
        <v>179</v>
      </c>
      <c r="H137">
        <v>253855</v>
      </c>
      <c r="L137" s="77">
        <v>193.5</v>
      </c>
    </row>
    <row r="138" spans="2:12" x14ac:dyDescent="0.2">
      <c r="B138" s="76">
        <v>36950</v>
      </c>
      <c r="C138">
        <v>413</v>
      </c>
      <c r="D138">
        <v>81000020</v>
      </c>
      <c r="F138" t="s">
        <v>179</v>
      </c>
      <c r="H138">
        <v>253852</v>
      </c>
      <c r="L138" s="77">
        <v>403.16</v>
      </c>
    </row>
    <row r="139" spans="2:12" ht="13.5" thickBot="1" x14ac:dyDescent="0.25">
      <c r="B139" s="76">
        <v>36950</v>
      </c>
      <c r="C139">
        <v>413</v>
      </c>
      <c r="D139">
        <v>81000020</v>
      </c>
      <c r="F139" t="s">
        <v>179</v>
      </c>
      <c r="H139">
        <v>253849</v>
      </c>
      <c r="L139" s="77">
        <v>3.25</v>
      </c>
    </row>
    <row r="140" spans="2:12" ht="13.5" thickBot="1" x14ac:dyDescent="0.25">
      <c r="B140" t="s">
        <v>88</v>
      </c>
      <c r="D140">
        <v>81000020</v>
      </c>
      <c r="L140" s="78">
        <v>599.91</v>
      </c>
    </row>
    <row r="141" spans="2:12" x14ac:dyDescent="0.2">
      <c r="B141" s="76">
        <v>36950</v>
      </c>
      <c r="C141">
        <v>413</v>
      </c>
      <c r="D141">
        <v>81000022</v>
      </c>
      <c r="F141" t="s">
        <v>137</v>
      </c>
      <c r="H141">
        <v>253855</v>
      </c>
      <c r="L141" s="77">
        <v>1130.9000000000001</v>
      </c>
    </row>
    <row r="142" spans="2:12" x14ac:dyDescent="0.2">
      <c r="B142" s="76">
        <v>36950</v>
      </c>
      <c r="C142">
        <v>413</v>
      </c>
      <c r="D142">
        <v>81000022</v>
      </c>
      <c r="F142" t="s">
        <v>137</v>
      </c>
      <c r="H142">
        <v>253853</v>
      </c>
      <c r="L142" s="77">
        <v>2179.13</v>
      </c>
    </row>
    <row r="143" spans="2:12" x14ac:dyDescent="0.2">
      <c r="B143" s="76">
        <v>36950</v>
      </c>
      <c r="C143">
        <v>413</v>
      </c>
      <c r="D143">
        <v>81000022</v>
      </c>
      <c r="F143" t="s">
        <v>137</v>
      </c>
      <c r="H143">
        <v>253852</v>
      </c>
      <c r="L143" s="77">
        <v>8094.57</v>
      </c>
    </row>
    <row r="144" spans="2:12" ht="13.5" thickBot="1" x14ac:dyDescent="0.25">
      <c r="B144" s="76">
        <v>36950</v>
      </c>
      <c r="C144">
        <v>413</v>
      </c>
      <c r="D144">
        <v>81000022</v>
      </c>
      <c r="F144" t="s">
        <v>137</v>
      </c>
      <c r="H144">
        <v>253849</v>
      </c>
      <c r="L144" s="77">
        <v>1399.53</v>
      </c>
    </row>
    <row r="145" spans="2:12" ht="13.5" thickBot="1" x14ac:dyDescent="0.25">
      <c r="B145" t="s">
        <v>88</v>
      </c>
      <c r="D145">
        <v>81000022</v>
      </c>
      <c r="L145" s="78">
        <v>12804.13</v>
      </c>
    </row>
    <row r="146" spans="2:12" x14ac:dyDescent="0.2">
      <c r="B146" s="76">
        <v>36950</v>
      </c>
      <c r="C146">
        <v>413</v>
      </c>
      <c r="D146">
        <v>81000023</v>
      </c>
      <c r="F146" t="s">
        <v>138</v>
      </c>
      <c r="H146">
        <v>253852</v>
      </c>
      <c r="L146" s="77">
        <v>-5376.75</v>
      </c>
    </row>
    <row r="147" spans="2:12" x14ac:dyDescent="0.2">
      <c r="B147" s="76">
        <v>36950</v>
      </c>
      <c r="C147">
        <v>413</v>
      </c>
      <c r="D147">
        <v>81000023</v>
      </c>
      <c r="F147" t="s">
        <v>138</v>
      </c>
      <c r="H147">
        <v>253854</v>
      </c>
      <c r="L147" s="77">
        <v>97301.06</v>
      </c>
    </row>
    <row r="148" spans="2:12" x14ac:dyDescent="0.2">
      <c r="B148" s="76">
        <v>36950</v>
      </c>
      <c r="C148">
        <v>413</v>
      </c>
      <c r="D148">
        <v>81000023</v>
      </c>
      <c r="F148" t="s">
        <v>138</v>
      </c>
      <c r="H148">
        <v>253856</v>
      </c>
      <c r="L148" s="77">
        <v>3576.95</v>
      </c>
    </row>
    <row r="149" spans="2:12" x14ac:dyDescent="0.2">
      <c r="B149" s="76">
        <v>36950</v>
      </c>
      <c r="C149">
        <v>413</v>
      </c>
      <c r="D149">
        <v>81000023</v>
      </c>
      <c r="F149" t="s">
        <v>138</v>
      </c>
      <c r="H149">
        <v>253848</v>
      </c>
      <c r="L149" s="77">
        <v>12281.76</v>
      </c>
    </row>
    <row r="150" spans="2:12" x14ac:dyDescent="0.2">
      <c r="B150" s="76">
        <v>36950</v>
      </c>
      <c r="C150">
        <v>413</v>
      </c>
      <c r="D150">
        <v>81000023</v>
      </c>
      <c r="F150" t="s">
        <v>138</v>
      </c>
      <c r="H150">
        <v>253849</v>
      </c>
      <c r="L150" s="77">
        <v>19113.400000000001</v>
      </c>
    </row>
    <row r="151" spans="2:12" x14ac:dyDescent="0.2">
      <c r="B151" s="76">
        <v>36950</v>
      </c>
      <c r="C151">
        <v>413</v>
      </c>
      <c r="D151">
        <v>81000023</v>
      </c>
      <c r="F151" t="s">
        <v>138</v>
      </c>
      <c r="H151">
        <v>253850</v>
      </c>
      <c r="L151" s="77">
        <v>315.61</v>
      </c>
    </row>
    <row r="152" spans="2:12" ht="13.5" thickBot="1" x14ac:dyDescent="0.25">
      <c r="B152" s="76">
        <v>36950</v>
      </c>
      <c r="C152">
        <v>413</v>
      </c>
      <c r="D152">
        <v>81000023</v>
      </c>
      <c r="F152" t="s">
        <v>138</v>
      </c>
      <c r="H152">
        <v>253851</v>
      </c>
      <c r="L152" s="77">
        <v>35133.919999999998</v>
      </c>
    </row>
    <row r="153" spans="2:12" ht="13.5" thickBot="1" x14ac:dyDescent="0.25">
      <c r="B153" t="s">
        <v>88</v>
      </c>
      <c r="D153">
        <v>81000023</v>
      </c>
      <c r="L153" s="78">
        <v>162345.95000000001</v>
      </c>
    </row>
    <row r="154" spans="2:12" ht="13.5" thickBot="1" x14ac:dyDescent="0.25">
      <c r="B154" s="76">
        <v>36950</v>
      </c>
      <c r="C154">
        <v>413</v>
      </c>
      <c r="D154">
        <v>81000034</v>
      </c>
      <c r="F154" t="s">
        <v>141</v>
      </c>
      <c r="H154">
        <v>253853</v>
      </c>
      <c r="L154" s="77">
        <v>10</v>
      </c>
    </row>
    <row r="155" spans="2:12" ht="13.5" thickBot="1" x14ac:dyDescent="0.25">
      <c r="B155" t="s">
        <v>88</v>
      </c>
      <c r="D155">
        <v>81000034</v>
      </c>
      <c r="L155" s="78">
        <v>10</v>
      </c>
    </row>
    <row r="156" spans="2:12" x14ac:dyDescent="0.2">
      <c r="L156" s="77"/>
    </row>
    <row r="157" spans="2:12" ht="13.5" thickBot="1" x14ac:dyDescent="0.25">
      <c r="L157" s="77"/>
    </row>
    <row r="158" spans="2:12" ht="13.5" thickBot="1" x14ac:dyDescent="0.25">
      <c r="B158" t="s">
        <v>142</v>
      </c>
      <c r="L158" s="78">
        <v>4349.79</v>
      </c>
    </row>
    <row r="159" spans="2:12" x14ac:dyDescent="0.2">
      <c r="L159" s="77"/>
    </row>
    <row r="160" spans="2:12" x14ac:dyDescent="0.2">
      <c r="L160" s="77"/>
    </row>
    <row r="161" spans="12:12" x14ac:dyDescent="0.2">
      <c r="L161" s="77"/>
    </row>
    <row r="162" spans="12:12" x14ac:dyDescent="0.2">
      <c r="L162" s="77"/>
    </row>
    <row r="163" spans="12:12" x14ac:dyDescent="0.2">
      <c r="L163" s="77"/>
    </row>
    <row r="164" spans="12:12" x14ac:dyDescent="0.2">
      <c r="L164" s="77"/>
    </row>
    <row r="165" spans="12:12" x14ac:dyDescent="0.2">
      <c r="L165" s="77"/>
    </row>
    <row r="166" spans="12:12" x14ac:dyDescent="0.2">
      <c r="L166" s="77"/>
    </row>
    <row r="167" spans="12:12" x14ac:dyDescent="0.2">
      <c r="L167" s="77"/>
    </row>
    <row r="168" spans="12:12" x14ac:dyDescent="0.2">
      <c r="L168" s="77"/>
    </row>
    <row r="169" spans="12:12" x14ac:dyDescent="0.2">
      <c r="L169" s="77"/>
    </row>
    <row r="170" spans="12:12" x14ac:dyDescent="0.2">
      <c r="L170" s="77"/>
    </row>
    <row r="171" spans="12:12" x14ac:dyDescent="0.2">
      <c r="L171" s="77"/>
    </row>
    <row r="172" spans="12:12" x14ac:dyDescent="0.2">
      <c r="L172" s="77"/>
    </row>
    <row r="173" spans="12:12" x14ac:dyDescent="0.2">
      <c r="L173" s="77"/>
    </row>
    <row r="174" spans="12:12" x14ac:dyDescent="0.2">
      <c r="L174" s="77"/>
    </row>
    <row r="175" spans="12:12" x14ac:dyDescent="0.2">
      <c r="L175" s="77"/>
    </row>
    <row r="176" spans="12:12" x14ac:dyDescent="0.2">
      <c r="L176" s="77"/>
    </row>
  </sheetData>
  <phoneticPr fontId="0" type="noConversion"/>
  <pageMargins left="0.75" right="0.75" top="1" bottom="1" header="0.5" footer="0.5"/>
  <pageSetup scale="6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3" sqref="N3:AQ36"/>
    </sheetView>
  </sheetViews>
  <sheetFormatPr defaultRowHeight="12.75" x14ac:dyDescent="0.2"/>
  <cols>
    <col min="1" max="1" width="19.42578125" customWidth="1"/>
    <col min="3" max="3" width="21.85546875" customWidth="1"/>
  </cols>
  <sheetData>
    <row r="1" spans="1:11" x14ac:dyDescent="0.2">
      <c r="B1" s="82" t="s">
        <v>4</v>
      </c>
      <c r="C1" s="82"/>
    </row>
    <row r="2" spans="1:11" x14ac:dyDescent="0.2">
      <c r="B2" s="82" t="s">
        <v>439</v>
      </c>
      <c r="C2" s="82"/>
    </row>
    <row r="3" spans="1:11" x14ac:dyDescent="0.2">
      <c r="B3" s="82" t="s">
        <v>417</v>
      </c>
      <c r="C3" s="82"/>
    </row>
    <row r="5" spans="1:11" x14ac:dyDescent="0.2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">
      <c r="A7" t="s">
        <v>428</v>
      </c>
      <c r="B7" t="s">
        <v>55</v>
      </c>
      <c r="C7" t="s">
        <v>403</v>
      </c>
      <c r="D7">
        <v>1</v>
      </c>
      <c r="E7" s="88"/>
      <c r="F7" s="88"/>
      <c r="G7" s="88"/>
      <c r="I7" s="88"/>
      <c r="J7" s="89"/>
      <c r="K7" s="88"/>
    </row>
    <row r="8" spans="1:11" ht="12" customHeight="1" x14ac:dyDescent="0.2">
      <c r="A8" t="s">
        <v>429</v>
      </c>
      <c r="B8" t="s">
        <v>55</v>
      </c>
      <c r="C8" t="s">
        <v>403</v>
      </c>
      <c r="D8">
        <v>1</v>
      </c>
      <c r="E8" s="88"/>
      <c r="F8" s="88"/>
      <c r="G8" s="88"/>
      <c r="I8" s="88"/>
      <c r="J8" s="89"/>
      <c r="K8" s="88"/>
    </row>
    <row r="9" spans="1:11" ht="12" customHeight="1" x14ac:dyDescent="0.2">
      <c r="A9" t="s">
        <v>430</v>
      </c>
      <c r="B9" t="s">
        <v>55</v>
      </c>
      <c r="C9" t="s">
        <v>403</v>
      </c>
      <c r="D9">
        <v>1</v>
      </c>
      <c r="E9" s="88"/>
      <c r="F9" s="88"/>
      <c r="G9" s="88"/>
      <c r="I9" s="88"/>
      <c r="J9" s="89"/>
      <c r="K9" s="88"/>
    </row>
    <row r="10" spans="1:11" ht="12" customHeight="1" x14ac:dyDescent="0.2">
      <c r="A10" t="s">
        <v>431</v>
      </c>
      <c r="B10" t="s">
        <v>55</v>
      </c>
      <c r="C10" t="s">
        <v>403</v>
      </c>
      <c r="D10">
        <v>1</v>
      </c>
      <c r="E10" s="88"/>
      <c r="F10" s="88"/>
      <c r="G10" s="88"/>
      <c r="I10" s="88"/>
      <c r="J10" s="89"/>
      <c r="K10" s="88"/>
    </row>
    <row r="11" spans="1:11" ht="12" customHeight="1" x14ac:dyDescent="0.2">
      <c r="A11" t="s">
        <v>432</v>
      </c>
      <c r="B11" t="s">
        <v>55</v>
      </c>
      <c r="C11" t="s">
        <v>403</v>
      </c>
      <c r="D11">
        <v>1</v>
      </c>
      <c r="E11" s="88"/>
      <c r="F11" s="88"/>
      <c r="G11" s="88"/>
      <c r="I11" s="88"/>
      <c r="J11" s="89"/>
      <c r="K11" s="88"/>
    </row>
    <row r="12" spans="1:11" ht="12" customHeight="1" x14ac:dyDescent="0.2">
      <c r="A12" t="s">
        <v>433</v>
      </c>
      <c r="B12" t="s">
        <v>55</v>
      </c>
      <c r="C12" t="s">
        <v>403</v>
      </c>
      <c r="D12">
        <v>1</v>
      </c>
      <c r="E12" s="88"/>
      <c r="F12" s="88"/>
      <c r="G12" s="88"/>
      <c r="I12" s="88"/>
      <c r="J12" s="89"/>
      <c r="K12" s="88"/>
    </row>
    <row r="13" spans="1:11" ht="12" customHeight="1" x14ac:dyDescent="0.2">
      <c r="A13" t="s">
        <v>434</v>
      </c>
      <c r="B13" t="s">
        <v>55</v>
      </c>
      <c r="C13" t="s">
        <v>403</v>
      </c>
      <c r="D13">
        <v>1</v>
      </c>
      <c r="E13" s="88"/>
      <c r="F13" s="88"/>
      <c r="G13" s="88"/>
      <c r="I13" s="88"/>
      <c r="J13" s="89"/>
      <c r="K13" s="88"/>
    </row>
    <row r="14" spans="1:11" ht="12" customHeight="1" x14ac:dyDescent="0.2">
      <c r="A14" t="s">
        <v>435</v>
      </c>
      <c r="B14" t="s">
        <v>55</v>
      </c>
      <c r="C14" t="s">
        <v>403</v>
      </c>
      <c r="D14">
        <v>1</v>
      </c>
      <c r="E14" s="88"/>
      <c r="F14" s="88"/>
      <c r="G14" s="88"/>
      <c r="I14" s="88"/>
      <c r="J14" s="89"/>
      <c r="K14" s="88"/>
    </row>
    <row r="15" spans="1:11" ht="12" customHeight="1" x14ac:dyDescent="0.2">
      <c r="A15" t="s">
        <v>436</v>
      </c>
      <c r="B15" t="s">
        <v>55</v>
      </c>
      <c r="C15" t="s">
        <v>403</v>
      </c>
      <c r="D15">
        <v>1</v>
      </c>
      <c r="E15" s="88"/>
      <c r="F15" s="88"/>
      <c r="G15" s="88"/>
      <c r="I15" s="88"/>
      <c r="J15" s="89"/>
      <c r="K15" s="88"/>
    </row>
    <row r="16" spans="1:11" ht="12" customHeight="1" x14ac:dyDescent="0.2">
      <c r="A16" t="s">
        <v>437</v>
      </c>
      <c r="B16" t="s">
        <v>55</v>
      </c>
      <c r="C16" t="s">
        <v>438</v>
      </c>
      <c r="D16">
        <v>1</v>
      </c>
      <c r="E16" s="88"/>
      <c r="F16" s="88"/>
      <c r="G16" s="88"/>
      <c r="I16" s="88"/>
      <c r="J16" s="89"/>
      <c r="K16" s="88"/>
    </row>
    <row r="17" spans="4:4" x14ac:dyDescent="0.2">
      <c r="D17">
        <f>SUM(D7:D16)</f>
        <v>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topLeftCell="AL12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140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1</v>
      </c>
    </row>
    <row r="2" spans="1:43" hidden="1" x14ac:dyDescent="0.2">
      <c r="A2" s="38" t="s">
        <v>2</v>
      </c>
      <c r="B2" s="38" t="s">
        <v>3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440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Executive - Mark Haedicke (105655)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46947.360000000001</v>
      </c>
      <c r="D11" s="57">
        <v>36814</v>
      </c>
      <c r="F11" s="57">
        <v>-10133.36</v>
      </c>
      <c r="G11" s="57">
        <v>1</v>
      </c>
      <c r="H11" s="58">
        <v>66632.78</v>
      </c>
      <c r="J11" s="57">
        <v>73628</v>
      </c>
      <c r="L11" s="57">
        <v>6995.22</v>
      </c>
      <c r="N11" s="56" t="s">
        <v>30</v>
      </c>
      <c r="O11" s="57">
        <v>19685.419999999998</v>
      </c>
      <c r="Q11" s="57">
        <v>46947.360000000001</v>
      </c>
      <c r="S11" s="57">
        <v>36814</v>
      </c>
      <c r="U11" s="57">
        <v>36814</v>
      </c>
      <c r="W11" s="57">
        <v>36814</v>
      </c>
      <c r="Y11" s="57">
        <v>36814</v>
      </c>
      <c r="AA11" s="57">
        <v>36814</v>
      </c>
      <c r="AC11" s="57">
        <v>36814</v>
      </c>
      <c r="AE11" s="57">
        <v>36814</v>
      </c>
      <c r="AG11" s="57">
        <v>36814</v>
      </c>
      <c r="AI11" s="57">
        <v>36814</v>
      </c>
      <c r="AK11" s="57">
        <v>36814</v>
      </c>
      <c r="AM11" s="59">
        <v>434772.78</v>
      </c>
      <c r="AO11" s="60">
        <v>441768</v>
      </c>
      <c r="AQ11" s="60">
        <v>6995.2199999999721</v>
      </c>
    </row>
    <row r="12" spans="1:43" s="57" customFormat="1" ht="12" customHeight="1" x14ac:dyDescent="0.2">
      <c r="A12" s="56" t="s">
        <v>31</v>
      </c>
      <c r="B12" s="57">
        <v>7196.53</v>
      </c>
      <c r="D12" s="57">
        <v>4205</v>
      </c>
      <c r="F12" s="57">
        <v>-2991.53</v>
      </c>
      <c r="G12" s="57">
        <v>1</v>
      </c>
      <c r="H12" s="58">
        <v>8910.6200000000008</v>
      </c>
      <c r="J12" s="57">
        <v>8410</v>
      </c>
      <c r="L12" s="57">
        <v>-500.6200000000008</v>
      </c>
      <c r="N12" s="56" t="s">
        <v>31</v>
      </c>
      <c r="O12" s="57">
        <v>1714.09</v>
      </c>
      <c r="Q12" s="57">
        <v>7196.53</v>
      </c>
      <c r="S12" s="57">
        <v>4205</v>
      </c>
      <c r="U12" s="57">
        <v>4205</v>
      </c>
      <c r="W12" s="57">
        <v>4205</v>
      </c>
      <c r="Y12" s="57">
        <v>4205</v>
      </c>
      <c r="AA12" s="57">
        <v>4205</v>
      </c>
      <c r="AC12" s="57">
        <v>4205</v>
      </c>
      <c r="AE12" s="57">
        <v>4205</v>
      </c>
      <c r="AG12" s="57">
        <v>4205</v>
      </c>
      <c r="AI12" s="57">
        <v>4205</v>
      </c>
      <c r="AK12" s="57">
        <v>4205</v>
      </c>
      <c r="AM12" s="59">
        <v>50960.62</v>
      </c>
      <c r="AO12" s="60">
        <v>50460</v>
      </c>
      <c r="AQ12" s="60">
        <v>-500.62000000000262</v>
      </c>
    </row>
    <row r="13" spans="1:43" s="57" customFormat="1" ht="12" customHeight="1" x14ac:dyDescent="0.2">
      <c r="A13" s="56" t="s">
        <v>32</v>
      </c>
      <c r="B13" s="57">
        <v>34665.629999999997</v>
      </c>
      <c r="D13" s="57">
        <v>1625</v>
      </c>
      <c r="F13" s="57">
        <v>-33040.629999999997</v>
      </c>
      <c r="G13" s="57">
        <v>2</v>
      </c>
      <c r="H13" s="58">
        <v>43977.36</v>
      </c>
      <c r="J13" s="57">
        <v>3250</v>
      </c>
      <c r="L13" s="57">
        <v>-40727.360000000001</v>
      </c>
      <c r="N13" s="56" t="s">
        <v>32</v>
      </c>
      <c r="O13" s="57">
        <v>9311.73</v>
      </c>
      <c r="Q13" s="57">
        <v>34665.629999999997</v>
      </c>
      <c r="S13" s="57">
        <v>1625</v>
      </c>
      <c r="U13" s="57">
        <v>1625</v>
      </c>
      <c r="W13" s="57">
        <v>1625</v>
      </c>
      <c r="Y13" s="57">
        <v>1625</v>
      </c>
      <c r="AA13" s="57">
        <v>1625</v>
      </c>
      <c r="AC13" s="57">
        <v>1625</v>
      </c>
      <c r="AE13" s="57">
        <v>1625</v>
      </c>
      <c r="AG13" s="57">
        <v>1625</v>
      </c>
      <c r="AI13" s="57">
        <v>1625</v>
      </c>
      <c r="AK13" s="57">
        <v>1625</v>
      </c>
      <c r="AM13" s="59">
        <v>60227.360000000001</v>
      </c>
      <c r="AO13" s="60">
        <v>19500</v>
      </c>
      <c r="AQ13" s="60">
        <v>-40727.360000000001</v>
      </c>
    </row>
    <row r="14" spans="1:43" s="57" customFormat="1" ht="12" customHeight="1" x14ac:dyDescent="0.2">
      <c r="A14" s="56" t="s">
        <v>33</v>
      </c>
      <c r="B14" s="57">
        <v>25781.22</v>
      </c>
      <c r="D14" s="57">
        <v>6550</v>
      </c>
      <c r="F14" s="57">
        <v>-19231.22</v>
      </c>
      <c r="G14" s="57">
        <v>3</v>
      </c>
      <c r="H14" s="58">
        <v>107283.72</v>
      </c>
      <c r="J14" s="57">
        <v>13100</v>
      </c>
      <c r="L14" s="57">
        <v>-94183.72</v>
      </c>
      <c r="N14" s="56" t="s">
        <v>33</v>
      </c>
      <c r="O14" s="57">
        <v>81502.5</v>
      </c>
      <c r="Q14" s="57">
        <v>25781.22</v>
      </c>
      <c r="S14" s="57">
        <v>6550</v>
      </c>
      <c r="U14" s="57">
        <v>6550</v>
      </c>
      <c r="W14" s="57">
        <v>6550</v>
      </c>
      <c r="Y14" s="57">
        <v>6550</v>
      </c>
      <c r="AA14" s="57">
        <v>6550</v>
      </c>
      <c r="AC14" s="57">
        <v>6550</v>
      </c>
      <c r="AE14" s="57">
        <v>6550</v>
      </c>
      <c r="AG14" s="57">
        <v>6550</v>
      </c>
      <c r="AI14" s="57">
        <v>6550</v>
      </c>
      <c r="AK14" s="57">
        <v>6550</v>
      </c>
      <c r="AM14" s="59">
        <v>172783.72</v>
      </c>
      <c r="AO14" s="60">
        <v>78600</v>
      </c>
      <c r="AQ14" s="60">
        <v>-94183.72</v>
      </c>
    </row>
    <row r="15" spans="1:43" s="57" customFormat="1" ht="12" customHeight="1" x14ac:dyDescent="0.2">
      <c r="A15" s="56" t="s">
        <v>34</v>
      </c>
      <c r="B15" s="57">
        <v>495.73</v>
      </c>
      <c r="D15" s="57">
        <v>0</v>
      </c>
      <c r="F15" s="57">
        <v>-495.73</v>
      </c>
      <c r="H15" s="58">
        <v>908.27</v>
      </c>
      <c r="J15" s="57">
        <v>0</v>
      </c>
      <c r="L15" s="57">
        <v>-908.27</v>
      </c>
      <c r="N15" s="56" t="s">
        <v>34</v>
      </c>
      <c r="O15" s="57">
        <v>412.54</v>
      </c>
      <c r="Q15" s="57">
        <v>495.73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908.27</v>
      </c>
      <c r="AO15" s="60">
        <v>0</v>
      </c>
      <c r="AQ15" s="60">
        <v>-908.27</v>
      </c>
    </row>
    <row r="16" spans="1:43" s="57" customFormat="1" ht="12" customHeight="1" x14ac:dyDescent="0.2">
      <c r="A16" s="56" t="s">
        <v>35</v>
      </c>
      <c r="B16" s="57">
        <v>1769.09</v>
      </c>
      <c r="D16" s="57">
        <v>13519</v>
      </c>
      <c r="F16" s="57">
        <v>11749.91</v>
      </c>
      <c r="H16" s="58">
        <v>1700.17</v>
      </c>
      <c r="J16" s="57">
        <v>27038</v>
      </c>
      <c r="L16" s="57">
        <v>25337.83</v>
      </c>
      <c r="N16" s="56" t="s">
        <v>35</v>
      </c>
      <c r="O16" s="57">
        <v>-68.92</v>
      </c>
      <c r="Q16" s="57">
        <v>1769.09</v>
      </c>
      <c r="S16" s="57">
        <v>13519</v>
      </c>
      <c r="U16" s="57">
        <v>13519</v>
      </c>
      <c r="W16" s="57">
        <v>13519</v>
      </c>
      <c r="Y16" s="57">
        <v>13519</v>
      </c>
      <c r="AA16" s="57">
        <v>13519</v>
      </c>
      <c r="AC16" s="57">
        <v>13519</v>
      </c>
      <c r="AE16" s="57">
        <v>13519</v>
      </c>
      <c r="AG16" s="57">
        <v>13519</v>
      </c>
      <c r="AI16" s="57">
        <v>13519</v>
      </c>
      <c r="AK16" s="57">
        <v>13519</v>
      </c>
      <c r="AM16" s="59">
        <v>136890.17000000001</v>
      </c>
      <c r="AO16" s="60">
        <v>162228</v>
      </c>
      <c r="AQ16" s="60">
        <v>25337.83</v>
      </c>
    </row>
    <row r="17" spans="1:43" s="57" customFormat="1" ht="12" customHeight="1" x14ac:dyDescent="0.2">
      <c r="A17" s="56" t="s">
        <v>36</v>
      </c>
      <c r="B17" s="57">
        <v>-48.16</v>
      </c>
      <c r="D17" s="57">
        <v>0</v>
      </c>
      <c r="F17" s="57">
        <v>48.16</v>
      </c>
      <c r="H17" s="58">
        <v>287.83999999999997</v>
      </c>
      <c r="J17" s="57">
        <v>0</v>
      </c>
      <c r="L17" s="57">
        <v>-287.83999999999997</v>
      </c>
      <c r="N17" s="56" t="s">
        <v>36</v>
      </c>
      <c r="O17" s="57">
        <v>336</v>
      </c>
      <c r="Q17" s="57">
        <v>-48.16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287.83999999999997</v>
      </c>
      <c r="AO17" s="60">
        <v>0</v>
      </c>
      <c r="AQ17" s="60">
        <v>-287.83999999999997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164394.26999999999</v>
      </c>
      <c r="D19" s="57">
        <v>184513</v>
      </c>
      <c r="F19" s="57">
        <v>20118.729999999836</v>
      </c>
      <c r="H19" s="58">
        <v>311773.65000000072</v>
      </c>
      <c r="J19" s="57">
        <v>369026</v>
      </c>
      <c r="L19" s="57">
        <v>57252.349999999278</v>
      </c>
      <c r="N19" s="56" t="s">
        <v>38</v>
      </c>
      <c r="O19" s="57">
        <v>147379.38</v>
      </c>
      <c r="Q19" s="57">
        <v>164394.26999999999</v>
      </c>
      <c r="S19" s="57">
        <v>184513</v>
      </c>
      <c r="U19" s="57">
        <v>184513</v>
      </c>
      <c r="W19" s="57">
        <v>184513</v>
      </c>
      <c r="Y19" s="57">
        <v>184513</v>
      </c>
      <c r="AA19" s="57">
        <v>184513</v>
      </c>
      <c r="AC19" s="57">
        <v>184513</v>
      </c>
      <c r="AE19" s="57">
        <v>184513</v>
      </c>
      <c r="AG19" s="57">
        <v>184513</v>
      </c>
      <c r="AI19" s="57">
        <v>184513</v>
      </c>
      <c r="AK19" s="57">
        <v>184513</v>
      </c>
      <c r="AM19" s="59">
        <v>2156903.65</v>
      </c>
      <c r="AO19" s="60">
        <v>2214156</v>
      </c>
      <c r="AQ19" s="60">
        <v>57252.350000000559</v>
      </c>
    </row>
    <row r="20" spans="1:43" s="57" customFormat="1" ht="12" customHeight="1" x14ac:dyDescent="0.2">
      <c r="A20" s="56" t="s">
        <v>39</v>
      </c>
      <c r="B20" s="57">
        <v>102.04</v>
      </c>
      <c r="D20" s="57">
        <v>0</v>
      </c>
      <c r="F20" s="57">
        <v>-102.04</v>
      </c>
      <c r="H20" s="58">
        <v>102.04</v>
      </c>
      <c r="J20" s="57">
        <v>0</v>
      </c>
      <c r="L20" s="57">
        <v>-102.04</v>
      </c>
      <c r="N20" s="56" t="s">
        <v>39</v>
      </c>
      <c r="O20" s="57">
        <v>0</v>
      </c>
      <c r="Q20" s="57">
        <v>102.04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102.04</v>
      </c>
      <c r="AO20" s="60">
        <v>0</v>
      </c>
      <c r="AQ20" s="60">
        <v>-102.04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805</v>
      </c>
      <c r="F22" s="57">
        <v>805</v>
      </c>
      <c r="H22" s="58">
        <v>0</v>
      </c>
      <c r="J22" s="57">
        <v>1610</v>
      </c>
      <c r="L22" s="57">
        <v>1610</v>
      </c>
      <c r="N22" s="56" t="s">
        <v>41</v>
      </c>
      <c r="O22" s="57">
        <v>0</v>
      </c>
      <c r="Q22" s="57">
        <v>0</v>
      </c>
      <c r="S22" s="57">
        <v>805</v>
      </c>
      <c r="U22" s="57">
        <v>805</v>
      </c>
      <c r="W22" s="57">
        <v>805</v>
      </c>
      <c r="Y22" s="57">
        <v>805</v>
      </c>
      <c r="AA22" s="57">
        <v>805</v>
      </c>
      <c r="AC22" s="57">
        <v>805</v>
      </c>
      <c r="AE22" s="57">
        <v>805</v>
      </c>
      <c r="AG22" s="57">
        <v>805</v>
      </c>
      <c r="AI22" s="57">
        <v>805</v>
      </c>
      <c r="AK22" s="57">
        <v>805</v>
      </c>
      <c r="AM22" s="59">
        <v>8050</v>
      </c>
      <c r="AO22" s="60">
        <v>9660</v>
      </c>
      <c r="AQ22" s="60">
        <v>1610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-35.81</v>
      </c>
      <c r="D24" s="57">
        <v>0</v>
      </c>
      <c r="F24" s="57">
        <v>35.81</v>
      </c>
      <c r="H24" s="58">
        <v>0</v>
      </c>
      <c r="J24" s="57">
        <v>0</v>
      </c>
      <c r="L24" s="57">
        <v>0</v>
      </c>
      <c r="N24" s="56" t="s">
        <v>43</v>
      </c>
      <c r="O24" s="57">
        <v>35.81</v>
      </c>
      <c r="Q24" s="57">
        <v>-35.81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2010.17</v>
      </c>
      <c r="D26" s="57">
        <v>275</v>
      </c>
      <c r="F26" s="57">
        <v>-1735.17</v>
      </c>
      <c r="G26" s="57">
        <v>4</v>
      </c>
      <c r="H26" s="58">
        <v>2010.17</v>
      </c>
      <c r="J26" s="57">
        <v>550</v>
      </c>
      <c r="L26" s="57">
        <v>-1460.17</v>
      </c>
      <c r="N26" s="56" t="s">
        <v>45</v>
      </c>
      <c r="O26" s="57">
        <v>0</v>
      </c>
      <c r="Q26" s="57">
        <v>2010.17</v>
      </c>
      <c r="S26" s="57">
        <v>275</v>
      </c>
      <c r="U26" s="57">
        <v>275</v>
      </c>
      <c r="W26" s="57">
        <v>275</v>
      </c>
      <c r="Y26" s="57">
        <v>275</v>
      </c>
      <c r="AA26" s="57">
        <v>275</v>
      </c>
      <c r="AC26" s="57">
        <v>275</v>
      </c>
      <c r="AE26" s="57">
        <v>275</v>
      </c>
      <c r="AG26" s="57">
        <v>275</v>
      </c>
      <c r="AI26" s="57">
        <v>275</v>
      </c>
      <c r="AK26" s="57">
        <v>275</v>
      </c>
      <c r="AM26" s="59">
        <v>4760.17</v>
      </c>
      <c r="AO26" s="60">
        <v>3300</v>
      </c>
      <c r="AQ26" s="60">
        <v>-1460.17</v>
      </c>
    </row>
    <row r="27" spans="1:43" s="57" customFormat="1" ht="12" customHeight="1" x14ac:dyDescent="0.2">
      <c r="A27" s="56" t="s">
        <v>46</v>
      </c>
      <c r="B27" s="61">
        <v>155066.91</v>
      </c>
      <c r="D27" s="61">
        <v>4202</v>
      </c>
      <c r="F27" s="61">
        <v>-150864.91</v>
      </c>
      <c r="G27" s="57">
        <v>5</v>
      </c>
      <c r="H27" s="62">
        <v>233714.39</v>
      </c>
      <c r="J27" s="61">
        <v>8404</v>
      </c>
      <c r="L27" s="61">
        <v>-225310.39</v>
      </c>
      <c r="N27" s="56" t="s">
        <v>46</v>
      </c>
      <c r="O27" s="61">
        <v>78647.48</v>
      </c>
      <c r="Q27" s="61">
        <v>155066.91</v>
      </c>
      <c r="S27" s="61">
        <v>4202</v>
      </c>
      <c r="U27" s="61">
        <v>4202</v>
      </c>
      <c r="W27" s="61">
        <v>4202</v>
      </c>
      <c r="Y27" s="61">
        <v>4202</v>
      </c>
      <c r="AA27" s="61">
        <v>4202</v>
      </c>
      <c r="AC27" s="61">
        <v>4202</v>
      </c>
      <c r="AE27" s="61">
        <v>4202</v>
      </c>
      <c r="AG27" s="61">
        <v>4202</v>
      </c>
      <c r="AI27" s="61">
        <v>4202</v>
      </c>
      <c r="AK27" s="61">
        <v>4202</v>
      </c>
      <c r="AM27" s="63">
        <v>275734.39</v>
      </c>
      <c r="AO27" s="64">
        <v>50424</v>
      </c>
      <c r="AQ27" s="64">
        <v>-225310.39</v>
      </c>
    </row>
    <row r="28" spans="1:43" s="57" customFormat="1" ht="12" customHeight="1" x14ac:dyDescent="0.2">
      <c r="A28" s="65" t="s">
        <v>47</v>
      </c>
      <c r="B28" s="57">
        <v>438344.98</v>
      </c>
      <c r="D28" s="57">
        <v>252508</v>
      </c>
      <c r="F28" s="57">
        <v>-185836.98</v>
      </c>
      <c r="H28" s="66">
        <v>777301.01000000082</v>
      </c>
      <c r="J28" s="57">
        <v>505016</v>
      </c>
      <c r="L28" s="57">
        <v>-272285.01000000082</v>
      </c>
      <c r="N28" s="65" t="s">
        <v>47</v>
      </c>
      <c r="O28" s="57">
        <v>338956.0299999995</v>
      </c>
      <c r="P28" s="67"/>
      <c r="Q28" s="57">
        <v>438344.98</v>
      </c>
      <c r="R28" s="67"/>
      <c r="S28" s="57">
        <v>252508</v>
      </c>
      <c r="T28" s="67"/>
      <c r="U28" s="57">
        <v>252508</v>
      </c>
      <c r="V28" s="67"/>
      <c r="W28" s="57">
        <v>252508</v>
      </c>
      <c r="X28" s="67"/>
      <c r="Y28" s="57">
        <v>252508</v>
      </c>
      <c r="Z28" s="67"/>
      <c r="AA28" s="57">
        <v>252508</v>
      </c>
      <c r="AB28" s="67"/>
      <c r="AC28" s="57">
        <v>252508</v>
      </c>
      <c r="AD28" s="67"/>
      <c r="AE28" s="57">
        <v>252508</v>
      </c>
      <c r="AF28" s="67"/>
      <c r="AG28" s="57">
        <v>252508</v>
      </c>
      <c r="AH28" s="67"/>
      <c r="AI28" s="57">
        <v>252508</v>
      </c>
      <c r="AJ28" s="67"/>
      <c r="AK28" s="57">
        <v>252508</v>
      </c>
      <c r="AL28" s="67"/>
      <c r="AM28" s="59">
        <v>3302381.01</v>
      </c>
      <c r="AO28" s="60">
        <v>3030096</v>
      </c>
      <c r="AQ28" s="60">
        <v>-272285.00999999931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-8232.2900000000009</v>
      </c>
      <c r="D30" s="68">
        <v>-8492.7800000000007</v>
      </c>
      <c r="F30" s="68">
        <f>+D30-B30</f>
        <v>-260.48999999999978</v>
      </c>
      <c r="H30" s="58">
        <v>-16464</v>
      </c>
      <c r="J30" s="68">
        <v>-16985.560000000001</v>
      </c>
      <c r="L30" s="68">
        <f>+J30-H30</f>
        <v>-521.56000000000131</v>
      </c>
      <c r="N30" s="56" t="s">
        <v>48</v>
      </c>
      <c r="O30" s="68">
        <v>-8232.2900000000009</v>
      </c>
      <c r="P30" s="68"/>
      <c r="Q30" s="68">
        <v>-8232.2900000000009</v>
      </c>
      <c r="R30" s="68"/>
      <c r="S30" s="68">
        <v>-8492.7800000000007</v>
      </c>
      <c r="T30" s="68"/>
      <c r="U30" s="68">
        <v>-8492.7800000000007</v>
      </c>
      <c r="V30" s="68"/>
      <c r="W30" s="68">
        <v>-8492.7800000000007</v>
      </c>
      <c r="X30" s="68"/>
      <c r="Y30" s="68">
        <v>-8492.7800000000007</v>
      </c>
      <c r="Z30" s="68"/>
      <c r="AA30" s="68">
        <v>-8492.7800000000007</v>
      </c>
      <c r="AB30" s="68"/>
      <c r="AC30" s="68">
        <v>-8492.7800000000007</v>
      </c>
      <c r="AD30" s="68"/>
      <c r="AE30" s="68">
        <v>-8492.7800000000007</v>
      </c>
      <c r="AF30" s="68"/>
      <c r="AG30" s="68">
        <v>-8492.7800000000007</v>
      </c>
      <c r="AH30" s="68"/>
      <c r="AI30" s="68">
        <v>-8492.7800000000007</v>
      </c>
      <c r="AJ30" s="68"/>
      <c r="AK30" s="68">
        <v>-8492.7800000000007</v>
      </c>
      <c r="AL30" s="68"/>
      <c r="AM30" s="69">
        <f>SUM(O30:AK30)</f>
        <v>-101392.37999999999</v>
      </c>
      <c r="AO30" s="70">
        <v>-101913.36</v>
      </c>
      <c r="AQ30" s="60">
        <f>+AO30-AM30</f>
        <v>-520.98000000001048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A32" s="65" t="s">
        <v>553</v>
      </c>
      <c r="B32" s="57">
        <f>SUM(B28:B31)</f>
        <v>430112.69</v>
      </c>
      <c r="C32" s="67"/>
      <c r="D32" s="57">
        <f>SUM(D28:D31)</f>
        <v>244015.22</v>
      </c>
      <c r="F32" s="57">
        <f>SUM(F28:F31)</f>
        <v>-186097.47</v>
      </c>
      <c r="G32" s="67"/>
      <c r="H32" s="66">
        <f>SUM(H28:H31)</f>
        <v>760837.01000000082</v>
      </c>
      <c r="J32" s="66">
        <f>SUM(J28:J31)</f>
        <v>488030.44</v>
      </c>
      <c r="L32" s="66">
        <f>SUM(L28:L31)</f>
        <v>-272806.57000000082</v>
      </c>
      <c r="N32" s="65" t="s">
        <v>553</v>
      </c>
      <c r="O32" s="57">
        <f>SUM(O28:O31)</f>
        <v>330723.73999999953</v>
      </c>
      <c r="Q32" s="57">
        <f>SUM(Q28:Q31)</f>
        <v>430112.69</v>
      </c>
      <c r="S32" s="57">
        <f>SUM(S28:S31)</f>
        <v>244015.22</v>
      </c>
      <c r="U32" s="57">
        <f>SUM(U28:U31)</f>
        <v>244015.22</v>
      </c>
      <c r="W32" s="57">
        <f>SUM(W28:W31)</f>
        <v>244015.22</v>
      </c>
      <c r="Y32" s="57">
        <f>SUM(Y28:Y31)</f>
        <v>244015.22</v>
      </c>
      <c r="AA32" s="57">
        <f>SUM(AA28:AA31)</f>
        <v>244015.22</v>
      </c>
      <c r="AC32" s="57">
        <f>SUM(AC28:AC31)</f>
        <v>244015.22</v>
      </c>
      <c r="AE32" s="57">
        <f>SUM(AE28:AE31)</f>
        <v>244015.22</v>
      </c>
      <c r="AG32" s="57">
        <f>SUM(AG28:AG31)</f>
        <v>244015.22</v>
      </c>
      <c r="AI32" s="57">
        <f>SUM(AI28:AI31)</f>
        <v>244015.22</v>
      </c>
      <c r="AK32" s="57">
        <f>SUM(AK28:AK31)</f>
        <v>244015.22</v>
      </c>
      <c r="AM32" s="59">
        <f>SUM(AM28:AM31)</f>
        <v>3200988.63</v>
      </c>
      <c r="AO32" s="60">
        <f>SUM(AO28:AO31)</f>
        <v>2928182.64</v>
      </c>
      <c r="AQ32" s="60">
        <f>SUM(AQ28:AQ31)</f>
        <v>-272805.98999999929</v>
      </c>
    </row>
    <row r="33" spans="1:43" s="57" customFormat="1" ht="12" customHeight="1" x14ac:dyDescent="0.2">
      <c r="C33" s="67"/>
      <c r="F33" s="67"/>
      <c r="G33" s="67"/>
      <c r="H33" s="66"/>
      <c r="AM33" s="59"/>
      <c r="AO33" s="60"/>
      <c r="AQ33" s="60"/>
    </row>
    <row r="34" spans="1:43" s="57" customFormat="1" ht="12" customHeight="1" x14ac:dyDescent="0.2">
      <c r="A34" s="56" t="s">
        <v>554</v>
      </c>
      <c r="B34" s="61">
        <v>218662.13</v>
      </c>
      <c r="C34" s="67"/>
      <c r="D34" s="61">
        <v>0</v>
      </c>
      <c r="F34" s="92">
        <f>+D34-B34</f>
        <v>-218662.13</v>
      </c>
      <c r="G34" s="67">
        <v>6</v>
      </c>
      <c r="H34" s="61">
        <v>218662.13</v>
      </c>
      <c r="J34" s="61">
        <v>0</v>
      </c>
      <c r="L34" s="61">
        <f>+J34-H34</f>
        <v>-218662.13</v>
      </c>
      <c r="N34" s="56" t="s">
        <v>554</v>
      </c>
      <c r="O34" s="61">
        <v>0</v>
      </c>
      <c r="Q34" s="61">
        <v>218662.13</v>
      </c>
      <c r="S34" s="61">
        <v>0</v>
      </c>
      <c r="U34" s="61">
        <v>0</v>
      </c>
      <c r="W34" s="61">
        <v>0</v>
      </c>
      <c r="Y34" s="61">
        <v>0</v>
      </c>
      <c r="AA34" s="61">
        <v>0</v>
      </c>
      <c r="AC34" s="61">
        <v>0</v>
      </c>
      <c r="AE34" s="61">
        <v>0</v>
      </c>
      <c r="AG34" s="61">
        <v>0</v>
      </c>
      <c r="AI34" s="61">
        <v>0</v>
      </c>
      <c r="AK34" s="61">
        <v>0</v>
      </c>
      <c r="AM34" s="63">
        <f>SUM(O34:AK34)</f>
        <v>218662.13</v>
      </c>
      <c r="AO34" s="64">
        <v>0</v>
      </c>
      <c r="AQ34" s="64">
        <f>+AO34-AM34</f>
        <v>-218662.13</v>
      </c>
    </row>
    <row r="35" spans="1:43" s="57" customFormat="1" ht="12" customHeight="1" x14ac:dyDescent="0.2">
      <c r="C35" s="67"/>
      <c r="F35" s="67"/>
      <c r="G35" s="67"/>
      <c r="H35" s="66"/>
      <c r="AM35" s="59"/>
      <c r="AO35" s="60"/>
      <c r="AQ35" s="60"/>
    </row>
    <row r="36" spans="1:43" s="57" customFormat="1" ht="12" customHeight="1" x14ac:dyDescent="0.2">
      <c r="A36" s="73" t="s">
        <v>50</v>
      </c>
      <c r="B36" s="67">
        <f>SUM(B32:B34)</f>
        <v>648774.82000000007</v>
      </c>
      <c r="C36" s="67"/>
      <c r="D36" s="67">
        <f>SUM(D32:D34)</f>
        <v>244015.22</v>
      </c>
      <c r="E36" s="67"/>
      <c r="F36" s="67">
        <f>SUM(F32:F34)</f>
        <v>-404759.6</v>
      </c>
      <c r="G36" s="67"/>
      <c r="H36" s="67">
        <f>SUM(H32:H34)</f>
        <v>979499.14000000083</v>
      </c>
      <c r="I36" s="67"/>
      <c r="J36" s="67">
        <f>SUM(J32:J34)</f>
        <v>488030.44</v>
      </c>
      <c r="K36" s="67"/>
      <c r="L36" s="67">
        <f>SUM(L32:L34)</f>
        <v>-491468.70000000083</v>
      </c>
      <c r="N36" s="73" t="s">
        <v>50</v>
      </c>
      <c r="O36" s="67">
        <f>SUM(O32:O34)</f>
        <v>330723.73999999953</v>
      </c>
      <c r="P36" s="67"/>
      <c r="Q36" s="67">
        <f>SUM(Q32:Q34)</f>
        <v>648774.82000000007</v>
      </c>
      <c r="R36" s="67"/>
      <c r="S36" s="67">
        <v>244015.22</v>
      </c>
      <c r="T36" s="67"/>
      <c r="U36" s="67">
        <v>244015.22</v>
      </c>
      <c r="V36" s="67"/>
      <c r="W36" s="67">
        <v>244015.22</v>
      </c>
      <c r="X36" s="67"/>
      <c r="Y36" s="67">
        <v>244015.22</v>
      </c>
      <c r="Z36" s="67"/>
      <c r="AA36" s="67">
        <v>244015.22</v>
      </c>
      <c r="AB36" s="67"/>
      <c r="AC36" s="67">
        <v>244015.22</v>
      </c>
      <c r="AD36" s="67"/>
      <c r="AE36" s="67">
        <v>244015.22</v>
      </c>
      <c r="AF36" s="67"/>
      <c r="AG36" s="67">
        <v>244015.22</v>
      </c>
      <c r="AH36" s="67"/>
      <c r="AI36" s="67">
        <v>244015.22</v>
      </c>
      <c r="AJ36" s="67"/>
      <c r="AK36" s="67">
        <v>244015.22</v>
      </c>
      <c r="AL36" s="67"/>
      <c r="AM36" s="59">
        <f>SUM(AM32:AM34)</f>
        <v>3419650.76</v>
      </c>
      <c r="AO36" s="60">
        <f>SUM(AO32:AO34)</f>
        <v>2928182.64</v>
      </c>
      <c r="AQ36" s="60">
        <f>SUM(AQ32:AQ34)</f>
        <v>-491468.1199999993</v>
      </c>
    </row>
    <row r="37" spans="1:43" s="57" customFormat="1" ht="12" customHeight="1" x14ac:dyDescent="0.2">
      <c r="N37" s="73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O37" s="67"/>
      <c r="AQ37" s="67"/>
    </row>
    <row r="38" spans="1:43" s="57" customFormat="1" ht="12" customHeight="1" x14ac:dyDescent="0.2">
      <c r="A38" s="74" t="s">
        <v>51</v>
      </c>
      <c r="B38" s="57">
        <v>2</v>
      </c>
      <c r="D38" s="57">
        <v>2</v>
      </c>
      <c r="F38" s="57">
        <v>0</v>
      </c>
      <c r="H38" s="57">
        <v>2</v>
      </c>
      <c r="J38" s="57">
        <v>2</v>
      </c>
      <c r="L38" s="57">
        <v>0</v>
      </c>
      <c r="N38" s="74" t="s">
        <v>51</v>
      </c>
      <c r="O38" s="57">
        <v>2</v>
      </c>
      <c r="Q38" s="57">
        <v>2</v>
      </c>
      <c r="S38" s="57">
        <v>2</v>
      </c>
      <c r="U38" s="57">
        <v>2</v>
      </c>
      <c r="W38" s="57">
        <v>2</v>
      </c>
      <c r="Y38" s="57">
        <v>2</v>
      </c>
      <c r="AA38" s="57">
        <v>2</v>
      </c>
      <c r="AC38" s="57">
        <v>2</v>
      </c>
      <c r="AE38" s="57">
        <v>2</v>
      </c>
      <c r="AG38" s="57">
        <v>2</v>
      </c>
      <c r="AI38" s="57">
        <v>2</v>
      </c>
      <c r="AK38" s="57">
        <v>2</v>
      </c>
      <c r="AM38" s="59">
        <v>2</v>
      </c>
      <c r="AO38" s="60">
        <v>2</v>
      </c>
      <c r="AQ38" s="60">
        <v>0</v>
      </c>
    </row>
    <row r="39" spans="1:43" ht="12" customHeight="1" x14ac:dyDescent="0.2"/>
    <row r="41" spans="1:43" x14ac:dyDescent="0.2">
      <c r="A41" s="38" t="s">
        <v>423</v>
      </c>
    </row>
    <row r="43" spans="1:43" x14ac:dyDescent="0.2">
      <c r="A43" s="38" t="s">
        <v>444</v>
      </c>
    </row>
    <row r="44" spans="1:43" x14ac:dyDescent="0.2">
      <c r="A44" s="38" t="s">
        <v>445</v>
      </c>
    </row>
    <row r="45" spans="1:43" x14ac:dyDescent="0.2">
      <c r="A45" s="38" t="s">
        <v>446</v>
      </c>
    </row>
    <row r="46" spans="1:43" x14ac:dyDescent="0.2">
      <c r="A46" s="38" t="s">
        <v>447</v>
      </c>
    </row>
    <row r="47" spans="1:43" x14ac:dyDescent="0.2">
      <c r="A47" s="38" t="s">
        <v>448</v>
      </c>
    </row>
    <row r="48" spans="1:43" x14ac:dyDescent="0.2">
      <c r="A48" s="38" t="s">
        <v>449</v>
      </c>
    </row>
    <row r="49" spans="1:1" x14ac:dyDescent="0.2">
      <c r="A49" s="38" t="s">
        <v>556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F33:F35 F11:F31 L11:L31 L33:L35">
    <cfRule type="cellIs" dxfId="7" priority="1" stopIfTrue="1" operator="lessThan">
      <formula>0</formula>
    </cfRule>
  </conditionalFormatting>
  <pageMargins left="0.86" right="0.75" top="1" bottom="1" header="0.5" footer="0.5"/>
  <pageSetup scale="75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opLeftCell="F98" workbookViewId="0">
      <selection activeCell="N3" sqref="N3:AQ36"/>
    </sheetView>
  </sheetViews>
  <sheetFormatPr defaultRowHeight="12.75" x14ac:dyDescent="0.2"/>
  <cols>
    <col min="1" max="1" width="4.5703125" customWidth="1"/>
    <col min="2" max="2" width="10.5703125" customWidth="1"/>
    <col min="3" max="3" width="7.42578125" customWidth="1"/>
    <col min="4" max="4" width="10.7109375" customWidth="1"/>
    <col min="5" max="5" width="5.28515625" customWidth="1"/>
    <col min="8" max="8" width="12.140625" customWidth="1"/>
    <col min="9" max="9" width="44.5703125" customWidth="1"/>
    <col min="10" max="10" width="12.140625" customWidth="1"/>
    <col min="11" max="11" width="33.28515625" customWidth="1"/>
    <col min="12" max="12" width="12.8554687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105655</v>
      </c>
      <c r="E2" t="s">
        <v>1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">
      <c r="B8" s="76">
        <v>36923</v>
      </c>
      <c r="C8">
        <v>413</v>
      </c>
      <c r="D8">
        <v>52000500</v>
      </c>
      <c r="F8" t="s">
        <v>30</v>
      </c>
      <c r="H8">
        <v>100008232</v>
      </c>
      <c r="J8">
        <v>52001000</v>
      </c>
      <c r="K8" t="s">
        <v>181</v>
      </c>
      <c r="L8" s="77">
        <v>14583.5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14583.5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634.16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2307.81</v>
      </c>
    </row>
    <row r="12" spans="1:12" x14ac:dyDescent="0.2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30016000</v>
      </c>
      <c r="K12" t="s">
        <v>82</v>
      </c>
      <c r="L12" s="77">
        <v>14583.5</v>
      </c>
    </row>
    <row r="13" spans="1:12" x14ac:dyDescent="0.2">
      <c r="B13" s="76">
        <v>36950</v>
      </c>
      <c r="C13">
        <v>413</v>
      </c>
      <c r="D13">
        <v>52000500</v>
      </c>
      <c r="F13" t="s">
        <v>30</v>
      </c>
      <c r="H13">
        <v>100009100</v>
      </c>
      <c r="J13">
        <v>30016000</v>
      </c>
      <c r="K13" t="s">
        <v>82</v>
      </c>
      <c r="L13" s="77">
        <v>2307.81</v>
      </c>
    </row>
    <row r="14" spans="1:12" ht="13.5" thickBot="1" x14ac:dyDescent="0.25">
      <c r="B14" s="76">
        <v>36950</v>
      </c>
      <c r="C14">
        <v>413</v>
      </c>
      <c r="D14">
        <v>52000500</v>
      </c>
      <c r="F14" t="s">
        <v>30</v>
      </c>
      <c r="H14">
        <v>100009100</v>
      </c>
      <c r="J14">
        <v>30016000</v>
      </c>
      <c r="K14" t="s">
        <v>82</v>
      </c>
      <c r="L14" s="77">
        <v>739.08</v>
      </c>
    </row>
    <row r="15" spans="1:12" ht="13.5" thickBot="1" x14ac:dyDescent="0.25">
      <c r="B15" t="s">
        <v>88</v>
      </c>
      <c r="D15">
        <v>52000500</v>
      </c>
      <c r="L15" s="78">
        <v>49739.360000000001</v>
      </c>
    </row>
    <row r="16" spans="1:12" x14ac:dyDescent="0.2">
      <c r="B16" s="76">
        <v>36937</v>
      </c>
      <c r="C16">
        <v>413</v>
      </c>
      <c r="D16">
        <v>52001000</v>
      </c>
      <c r="F16" t="s">
        <v>89</v>
      </c>
      <c r="H16">
        <v>100007243</v>
      </c>
      <c r="J16">
        <v>30016000</v>
      </c>
      <c r="K16" t="s">
        <v>82</v>
      </c>
      <c r="L16" s="77">
        <v>220.33</v>
      </c>
    </row>
    <row r="17" spans="2:12" x14ac:dyDescent="0.2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437.51</v>
      </c>
    </row>
    <row r="18" spans="2:12" x14ac:dyDescent="0.2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164.29</v>
      </c>
    </row>
    <row r="19" spans="2:12" x14ac:dyDescent="0.2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213.01</v>
      </c>
    </row>
    <row r="20" spans="2:12" x14ac:dyDescent="0.2">
      <c r="B20" s="76">
        <v>36923</v>
      </c>
      <c r="C20">
        <v>413</v>
      </c>
      <c r="D20">
        <v>52001000</v>
      </c>
      <c r="F20" t="s">
        <v>89</v>
      </c>
      <c r="H20">
        <v>100008232</v>
      </c>
      <c r="J20">
        <v>52001000</v>
      </c>
      <c r="K20" t="s">
        <v>181</v>
      </c>
      <c r="L20" s="77">
        <v>437.51</v>
      </c>
    </row>
    <row r="21" spans="2:12" x14ac:dyDescent="0.2">
      <c r="B21" s="76">
        <v>36923</v>
      </c>
      <c r="C21">
        <v>413</v>
      </c>
      <c r="D21">
        <v>52001000</v>
      </c>
      <c r="F21" t="s">
        <v>89</v>
      </c>
      <c r="H21">
        <v>100008232</v>
      </c>
      <c r="J21">
        <v>52001000</v>
      </c>
      <c r="K21" t="s">
        <v>181</v>
      </c>
      <c r="L21" s="77">
        <v>220.33</v>
      </c>
    </row>
    <row r="22" spans="2:12" x14ac:dyDescent="0.2">
      <c r="B22" s="76">
        <v>36923</v>
      </c>
      <c r="C22">
        <v>413</v>
      </c>
      <c r="D22">
        <v>52001000</v>
      </c>
      <c r="F22" t="s">
        <v>89</v>
      </c>
      <c r="H22">
        <v>100008232</v>
      </c>
      <c r="J22">
        <v>52001000</v>
      </c>
      <c r="K22" t="s">
        <v>181</v>
      </c>
      <c r="L22" s="77">
        <v>212.5</v>
      </c>
    </row>
    <row r="23" spans="2:12" x14ac:dyDescent="0.2">
      <c r="B23" s="76">
        <v>36923</v>
      </c>
      <c r="C23">
        <v>413</v>
      </c>
      <c r="D23">
        <v>52001000</v>
      </c>
      <c r="F23" t="s">
        <v>89</v>
      </c>
      <c r="H23">
        <v>100008232</v>
      </c>
      <c r="J23">
        <v>52001000</v>
      </c>
      <c r="K23" t="s">
        <v>181</v>
      </c>
      <c r="L23" s="77">
        <v>2559.4</v>
      </c>
    </row>
    <row r="24" spans="2:12" x14ac:dyDescent="0.2">
      <c r="B24" s="76">
        <v>36950</v>
      </c>
      <c r="C24">
        <v>413</v>
      </c>
      <c r="D24">
        <v>52001000</v>
      </c>
      <c r="F24" t="s">
        <v>89</v>
      </c>
      <c r="H24">
        <v>100009100</v>
      </c>
      <c r="J24">
        <v>30016000</v>
      </c>
      <c r="K24" t="s">
        <v>82</v>
      </c>
      <c r="L24" s="77">
        <v>437.51</v>
      </c>
    </row>
    <row r="25" spans="2:12" x14ac:dyDescent="0.2">
      <c r="B25" s="76">
        <v>36950</v>
      </c>
      <c r="C25">
        <v>413</v>
      </c>
      <c r="D25">
        <v>52001000</v>
      </c>
      <c r="F25" t="s">
        <v>89</v>
      </c>
      <c r="H25">
        <v>100009100</v>
      </c>
      <c r="J25">
        <v>30016000</v>
      </c>
      <c r="K25" t="s">
        <v>82</v>
      </c>
      <c r="L25" s="77">
        <v>220.33</v>
      </c>
    </row>
    <row r="26" spans="2:12" x14ac:dyDescent="0.2">
      <c r="B26" s="76">
        <v>36950</v>
      </c>
      <c r="C26">
        <v>413</v>
      </c>
      <c r="D26">
        <v>52001000</v>
      </c>
      <c r="F26" t="s">
        <v>89</v>
      </c>
      <c r="H26">
        <v>100009100</v>
      </c>
      <c r="J26">
        <v>30016000</v>
      </c>
      <c r="K26" t="s">
        <v>82</v>
      </c>
      <c r="L26" s="77">
        <v>69.23</v>
      </c>
    </row>
    <row r="27" spans="2:12" x14ac:dyDescent="0.2">
      <c r="B27" s="76">
        <v>36950</v>
      </c>
      <c r="C27">
        <v>413</v>
      </c>
      <c r="D27">
        <v>52001000</v>
      </c>
      <c r="F27" t="s">
        <v>89</v>
      </c>
      <c r="H27">
        <v>100009100</v>
      </c>
      <c r="J27">
        <v>30016000</v>
      </c>
      <c r="K27" t="s">
        <v>82</v>
      </c>
      <c r="L27" s="77">
        <v>164.29</v>
      </c>
    </row>
    <row r="28" spans="2:12" x14ac:dyDescent="0.2">
      <c r="B28" s="76">
        <v>36937</v>
      </c>
      <c r="C28">
        <v>413</v>
      </c>
      <c r="D28">
        <v>52001000</v>
      </c>
      <c r="F28" t="s">
        <v>89</v>
      </c>
      <c r="H28">
        <v>100007243</v>
      </c>
      <c r="J28">
        <v>30016000</v>
      </c>
      <c r="K28" t="s">
        <v>82</v>
      </c>
      <c r="L28" s="77">
        <v>69.23</v>
      </c>
    </row>
    <row r="29" spans="2:12" x14ac:dyDescent="0.2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1346.06</v>
      </c>
    </row>
    <row r="30" spans="2:12" x14ac:dyDescent="0.2">
      <c r="B30" s="76">
        <v>36937</v>
      </c>
      <c r="C30">
        <v>413</v>
      </c>
      <c r="D30">
        <v>52001000</v>
      </c>
      <c r="F30" t="s">
        <v>89</v>
      </c>
      <c r="H30">
        <v>100007243</v>
      </c>
      <c r="J30">
        <v>30016000</v>
      </c>
      <c r="K30" t="s">
        <v>82</v>
      </c>
      <c r="L30" s="77">
        <v>212.5</v>
      </c>
    </row>
    <row r="31" spans="2:12" ht="13.5" thickBot="1" x14ac:dyDescent="0.25">
      <c r="B31" s="76">
        <v>36950</v>
      </c>
      <c r="C31">
        <v>413</v>
      </c>
      <c r="D31">
        <v>52001000</v>
      </c>
      <c r="F31" t="s">
        <v>89</v>
      </c>
      <c r="H31">
        <v>100009100</v>
      </c>
      <c r="J31">
        <v>30016000</v>
      </c>
      <c r="K31" t="s">
        <v>82</v>
      </c>
      <c r="L31" s="77">
        <v>212.5</v>
      </c>
    </row>
    <row r="32" spans="2:12" ht="13.5" thickBot="1" x14ac:dyDescent="0.25">
      <c r="B32" t="s">
        <v>88</v>
      </c>
      <c r="D32">
        <v>52001000</v>
      </c>
      <c r="L32" s="78">
        <v>7196.53</v>
      </c>
    </row>
    <row r="33" spans="2:12" ht="13.5" thickBot="1" x14ac:dyDescent="0.25">
      <c r="B33" s="76">
        <v>36930</v>
      </c>
      <c r="C33">
        <v>413</v>
      </c>
      <c r="D33">
        <v>52002000</v>
      </c>
      <c r="F33" t="s">
        <v>91</v>
      </c>
      <c r="H33">
        <v>100013990</v>
      </c>
      <c r="I33" t="s">
        <v>182</v>
      </c>
      <c r="J33">
        <v>20022500</v>
      </c>
      <c r="K33" t="s">
        <v>183</v>
      </c>
      <c r="L33" s="77">
        <v>130</v>
      </c>
    </row>
    <row r="34" spans="2:12" ht="13.5" thickBot="1" x14ac:dyDescent="0.25">
      <c r="B34" t="s">
        <v>88</v>
      </c>
      <c r="D34">
        <v>52002000</v>
      </c>
      <c r="L34" s="78">
        <v>130</v>
      </c>
    </row>
    <row r="35" spans="2:12" x14ac:dyDescent="0.2">
      <c r="B35" s="76">
        <v>36930</v>
      </c>
      <c r="C35">
        <v>413</v>
      </c>
      <c r="D35">
        <v>52003000</v>
      </c>
      <c r="F35" t="s">
        <v>93</v>
      </c>
      <c r="H35">
        <v>100007167</v>
      </c>
      <c r="I35" t="s">
        <v>184</v>
      </c>
      <c r="J35">
        <v>6000008916</v>
      </c>
      <c r="K35" t="s">
        <v>185</v>
      </c>
      <c r="L35" s="77">
        <v>1008</v>
      </c>
    </row>
    <row r="36" spans="2:12" ht="13.5" thickBot="1" x14ac:dyDescent="0.25">
      <c r="B36" s="76">
        <v>36945</v>
      </c>
      <c r="C36">
        <v>413</v>
      </c>
      <c r="D36">
        <v>52003000</v>
      </c>
      <c r="F36" t="s">
        <v>93</v>
      </c>
      <c r="H36">
        <v>100009385</v>
      </c>
      <c r="I36" t="s">
        <v>184</v>
      </c>
      <c r="J36">
        <v>6000008916</v>
      </c>
      <c r="K36" t="s">
        <v>185</v>
      </c>
      <c r="L36" s="77">
        <v>336</v>
      </c>
    </row>
    <row r="37" spans="2:12" ht="13.5" thickBot="1" x14ac:dyDescent="0.25">
      <c r="B37" t="s">
        <v>88</v>
      </c>
      <c r="D37">
        <v>52003000</v>
      </c>
      <c r="L37" s="78">
        <v>1344</v>
      </c>
    </row>
    <row r="38" spans="2:12" x14ac:dyDescent="0.2">
      <c r="B38" s="76">
        <v>36945</v>
      </c>
      <c r="C38">
        <v>413</v>
      </c>
      <c r="D38">
        <v>52003500</v>
      </c>
      <c r="F38" t="s">
        <v>96</v>
      </c>
      <c r="H38">
        <v>100009385</v>
      </c>
      <c r="I38" t="s">
        <v>94</v>
      </c>
      <c r="J38">
        <v>6000008916</v>
      </c>
      <c r="K38" t="s">
        <v>185</v>
      </c>
      <c r="L38" s="77">
        <v>133.01</v>
      </c>
    </row>
    <row r="39" spans="2:12" x14ac:dyDescent="0.2">
      <c r="B39" s="76">
        <v>36930</v>
      </c>
      <c r="C39">
        <v>413</v>
      </c>
      <c r="D39">
        <v>52003500</v>
      </c>
      <c r="F39" t="s">
        <v>96</v>
      </c>
      <c r="H39">
        <v>100007167</v>
      </c>
      <c r="I39" t="s">
        <v>94</v>
      </c>
      <c r="J39">
        <v>6000008916</v>
      </c>
      <c r="K39" t="s">
        <v>185</v>
      </c>
      <c r="L39" s="77">
        <v>196.93</v>
      </c>
    </row>
    <row r="40" spans="2:12" ht="13.5" thickBot="1" x14ac:dyDescent="0.25">
      <c r="B40" s="76">
        <v>36930</v>
      </c>
      <c r="C40">
        <v>413</v>
      </c>
      <c r="D40">
        <v>52003500</v>
      </c>
      <c r="F40" t="s">
        <v>96</v>
      </c>
      <c r="H40">
        <v>100007167</v>
      </c>
      <c r="I40" t="s">
        <v>94</v>
      </c>
      <c r="J40">
        <v>6000008916</v>
      </c>
      <c r="K40" t="s">
        <v>185</v>
      </c>
      <c r="L40" s="77">
        <v>459.12</v>
      </c>
    </row>
    <row r="41" spans="2:12" ht="13.5" thickBot="1" x14ac:dyDescent="0.25">
      <c r="B41" t="s">
        <v>88</v>
      </c>
      <c r="D41">
        <v>52003500</v>
      </c>
      <c r="L41" s="78">
        <v>789.06</v>
      </c>
    </row>
    <row r="42" spans="2:12" ht="13.5" thickBot="1" x14ac:dyDescent="0.25">
      <c r="B42" s="76">
        <v>36930</v>
      </c>
      <c r="C42">
        <v>413</v>
      </c>
      <c r="D42">
        <v>52004000</v>
      </c>
      <c r="F42" t="s">
        <v>151</v>
      </c>
      <c r="H42">
        <v>100007181</v>
      </c>
      <c r="J42">
        <v>5000068656</v>
      </c>
      <c r="K42" t="s">
        <v>186</v>
      </c>
      <c r="L42" s="77">
        <v>3415.5</v>
      </c>
    </row>
    <row r="43" spans="2:12" ht="13.5" thickBot="1" x14ac:dyDescent="0.25">
      <c r="B43" t="s">
        <v>88</v>
      </c>
      <c r="D43">
        <v>52004000</v>
      </c>
      <c r="L43" s="78">
        <v>3415.5</v>
      </c>
    </row>
    <row r="44" spans="2:12" x14ac:dyDescent="0.2">
      <c r="B44" s="76">
        <v>36945</v>
      </c>
      <c r="C44">
        <v>413</v>
      </c>
      <c r="D44">
        <v>52004500</v>
      </c>
      <c r="F44" t="s">
        <v>98</v>
      </c>
      <c r="H44">
        <v>100009385</v>
      </c>
      <c r="I44" t="s">
        <v>187</v>
      </c>
      <c r="J44">
        <v>6000008916</v>
      </c>
      <c r="K44" t="s">
        <v>185</v>
      </c>
      <c r="L44" s="77">
        <v>6645.32</v>
      </c>
    </row>
    <row r="45" spans="2:12" ht="13.5" thickBot="1" x14ac:dyDescent="0.25">
      <c r="B45" s="76">
        <v>36930</v>
      </c>
      <c r="C45">
        <v>413</v>
      </c>
      <c r="D45">
        <v>52004500</v>
      </c>
      <c r="F45" t="s">
        <v>98</v>
      </c>
      <c r="H45">
        <v>100007167</v>
      </c>
      <c r="I45" t="s">
        <v>188</v>
      </c>
      <c r="J45">
        <v>6000008916</v>
      </c>
      <c r="K45" t="s">
        <v>185</v>
      </c>
      <c r="L45" s="77">
        <v>13457.34</v>
      </c>
    </row>
    <row r="46" spans="2:12" ht="13.5" thickBot="1" x14ac:dyDescent="0.25">
      <c r="B46" t="s">
        <v>88</v>
      </c>
      <c r="D46">
        <v>52004500</v>
      </c>
      <c r="L46" s="78">
        <v>20102.66</v>
      </c>
    </row>
    <row r="47" spans="2:12" ht="13.5" thickBot="1" x14ac:dyDescent="0.25">
      <c r="B47" s="76">
        <v>36924</v>
      </c>
      <c r="C47">
        <v>413</v>
      </c>
      <c r="D47">
        <v>52500500</v>
      </c>
      <c r="F47" t="s">
        <v>189</v>
      </c>
      <c r="H47">
        <v>100005651</v>
      </c>
      <c r="J47">
        <v>5000002239</v>
      </c>
      <c r="K47" t="s">
        <v>190</v>
      </c>
      <c r="L47" s="77">
        <v>102.04</v>
      </c>
    </row>
    <row r="48" spans="2:12" ht="13.5" thickBot="1" x14ac:dyDescent="0.25">
      <c r="B48" t="s">
        <v>88</v>
      </c>
      <c r="D48">
        <v>52500500</v>
      </c>
      <c r="L48" s="78">
        <v>102.04</v>
      </c>
    </row>
    <row r="49" spans="2:12" x14ac:dyDescent="0.2">
      <c r="B49" s="76">
        <v>36950</v>
      </c>
      <c r="C49">
        <v>413</v>
      </c>
      <c r="D49">
        <v>52502000</v>
      </c>
      <c r="F49" t="s">
        <v>45</v>
      </c>
      <c r="H49">
        <v>100015837</v>
      </c>
      <c r="I49" t="s">
        <v>104</v>
      </c>
      <c r="J49">
        <v>20023000</v>
      </c>
      <c r="K49" t="s">
        <v>83</v>
      </c>
      <c r="L49" s="77">
        <v>32.17</v>
      </c>
    </row>
    <row r="50" spans="2:12" x14ac:dyDescent="0.2">
      <c r="B50" s="76">
        <v>36950</v>
      </c>
      <c r="C50">
        <v>413</v>
      </c>
      <c r="D50">
        <v>52502000</v>
      </c>
      <c r="F50" t="s">
        <v>45</v>
      </c>
      <c r="H50">
        <v>100015838</v>
      </c>
      <c r="I50" t="s">
        <v>102</v>
      </c>
      <c r="J50">
        <v>20023000</v>
      </c>
      <c r="K50" t="s">
        <v>83</v>
      </c>
      <c r="L50" s="77">
        <v>256.06</v>
      </c>
    </row>
    <row r="51" spans="2:12" x14ac:dyDescent="0.2">
      <c r="B51" s="76">
        <v>36950</v>
      </c>
      <c r="C51">
        <v>413</v>
      </c>
      <c r="D51">
        <v>52502000</v>
      </c>
      <c r="F51" t="s">
        <v>45</v>
      </c>
      <c r="H51">
        <v>100015839</v>
      </c>
      <c r="I51" t="s">
        <v>105</v>
      </c>
      <c r="J51">
        <v>20023000</v>
      </c>
      <c r="K51" t="s">
        <v>83</v>
      </c>
      <c r="L51" s="77">
        <v>1457.15</v>
      </c>
    </row>
    <row r="52" spans="2:12" x14ac:dyDescent="0.2">
      <c r="B52" s="76">
        <v>36923</v>
      </c>
      <c r="C52">
        <v>413</v>
      </c>
      <c r="D52">
        <v>52502000</v>
      </c>
      <c r="F52" t="s">
        <v>45</v>
      </c>
      <c r="H52">
        <v>100013361</v>
      </c>
      <c r="I52" t="s">
        <v>102</v>
      </c>
      <c r="J52">
        <v>20023000</v>
      </c>
      <c r="K52" t="s">
        <v>83</v>
      </c>
      <c r="L52" s="77">
        <v>224.49</v>
      </c>
    </row>
    <row r="53" spans="2:12" x14ac:dyDescent="0.2">
      <c r="B53" s="76">
        <v>36923</v>
      </c>
      <c r="C53">
        <v>413</v>
      </c>
      <c r="D53">
        <v>52502000</v>
      </c>
      <c r="F53" t="s">
        <v>45</v>
      </c>
      <c r="H53">
        <v>100013838</v>
      </c>
      <c r="I53" t="s">
        <v>104</v>
      </c>
      <c r="J53">
        <v>20023000</v>
      </c>
      <c r="K53" t="s">
        <v>83</v>
      </c>
      <c r="L53" s="77">
        <v>35.81</v>
      </c>
    </row>
    <row r="54" spans="2:12" ht="13.5" thickBot="1" x14ac:dyDescent="0.25">
      <c r="B54" s="76">
        <v>36923</v>
      </c>
      <c r="C54">
        <v>413</v>
      </c>
      <c r="D54">
        <v>52502000</v>
      </c>
      <c r="F54" t="s">
        <v>45</v>
      </c>
      <c r="H54">
        <v>100013950</v>
      </c>
      <c r="I54" t="s">
        <v>102</v>
      </c>
      <c r="J54">
        <v>20023000</v>
      </c>
      <c r="K54" t="s">
        <v>83</v>
      </c>
      <c r="L54" s="77">
        <v>4.49</v>
      </c>
    </row>
    <row r="55" spans="2:12" ht="13.5" thickBot="1" x14ac:dyDescent="0.25">
      <c r="B55" t="s">
        <v>88</v>
      </c>
      <c r="D55">
        <v>52502000</v>
      </c>
      <c r="L55" s="78">
        <v>2010.17</v>
      </c>
    </row>
    <row r="56" spans="2:12" ht="13.5" thickBot="1" x14ac:dyDescent="0.25">
      <c r="B56" s="76">
        <v>36923</v>
      </c>
      <c r="C56">
        <v>413</v>
      </c>
      <c r="D56">
        <v>52502500</v>
      </c>
      <c r="F56" t="s">
        <v>46</v>
      </c>
      <c r="H56">
        <v>100005285</v>
      </c>
      <c r="I56" t="s">
        <v>106</v>
      </c>
      <c r="J56">
        <v>20023000</v>
      </c>
      <c r="K56" t="s">
        <v>83</v>
      </c>
      <c r="L56" s="77">
        <v>155066.91</v>
      </c>
    </row>
    <row r="57" spans="2:12" ht="13.5" thickBot="1" x14ac:dyDescent="0.25">
      <c r="B57" t="s">
        <v>88</v>
      </c>
      <c r="D57">
        <v>52502500</v>
      </c>
      <c r="L57" s="78">
        <v>155066.91</v>
      </c>
    </row>
    <row r="58" spans="2:12" x14ac:dyDescent="0.2">
      <c r="B58" s="76">
        <v>36931</v>
      </c>
      <c r="C58">
        <v>413</v>
      </c>
      <c r="D58">
        <v>52503500</v>
      </c>
      <c r="F58" t="s">
        <v>107</v>
      </c>
      <c r="H58">
        <v>100007604</v>
      </c>
      <c r="I58" t="s">
        <v>191</v>
      </c>
      <c r="J58">
        <v>5000002328</v>
      </c>
      <c r="K58" t="s">
        <v>109</v>
      </c>
      <c r="L58" s="77">
        <v>99.64</v>
      </c>
    </row>
    <row r="59" spans="2:12" x14ac:dyDescent="0.2">
      <c r="B59" s="76">
        <v>36930</v>
      </c>
      <c r="C59">
        <v>413</v>
      </c>
      <c r="D59">
        <v>52503500</v>
      </c>
      <c r="F59" t="s">
        <v>107</v>
      </c>
      <c r="H59">
        <v>100007167</v>
      </c>
      <c r="I59" t="s">
        <v>192</v>
      </c>
      <c r="J59">
        <v>6000008916</v>
      </c>
      <c r="K59" t="s">
        <v>185</v>
      </c>
      <c r="L59" s="77">
        <v>25.93</v>
      </c>
    </row>
    <row r="60" spans="2:12" x14ac:dyDescent="0.2">
      <c r="B60" s="76">
        <v>36930</v>
      </c>
      <c r="C60">
        <v>413</v>
      </c>
      <c r="D60">
        <v>52503500</v>
      </c>
      <c r="F60" t="s">
        <v>107</v>
      </c>
      <c r="H60">
        <v>100007039</v>
      </c>
      <c r="J60">
        <v>5000005861</v>
      </c>
      <c r="K60" t="s">
        <v>193</v>
      </c>
      <c r="L60" s="77">
        <v>41.21</v>
      </c>
    </row>
    <row r="61" spans="2:12" x14ac:dyDescent="0.2">
      <c r="B61" s="76">
        <v>36923</v>
      </c>
      <c r="C61">
        <v>413</v>
      </c>
      <c r="D61">
        <v>52503500</v>
      </c>
      <c r="F61" t="s">
        <v>107</v>
      </c>
      <c r="H61">
        <v>100010494</v>
      </c>
      <c r="I61" t="s">
        <v>102</v>
      </c>
      <c r="J61">
        <v>20023000</v>
      </c>
      <c r="K61" t="s">
        <v>83</v>
      </c>
      <c r="L61" s="77">
        <v>-4.49</v>
      </c>
    </row>
    <row r="62" spans="2:12" ht="13.5" thickBot="1" x14ac:dyDescent="0.25">
      <c r="B62" s="76">
        <v>36923</v>
      </c>
      <c r="C62">
        <v>413</v>
      </c>
      <c r="D62">
        <v>52503500</v>
      </c>
      <c r="F62" t="s">
        <v>107</v>
      </c>
      <c r="H62">
        <v>100010395</v>
      </c>
      <c r="I62" t="s">
        <v>102</v>
      </c>
      <c r="J62">
        <v>20023000</v>
      </c>
      <c r="K62" t="s">
        <v>83</v>
      </c>
      <c r="L62" s="77">
        <v>-224.49</v>
      </c>
    </row>
    <row r="63" spans="2:12" ht="13.5" thickBot="1" x14ac:dyDescent="0.25">
      <c r="B63" t="s">
        <v>88</v>
      </c>
      <c r="D63">
        <v>52503500</v>
      </c>
      <c r="L63" s="78">
        <v>-62.2</v>
      </c>
    </row>
    <row r="64" spans="2:12" ht="13.5" thickBot="1" x14ac:dyDescent="0.25">
      <c r="B64" s="76">
        <v>36928</v>
      </c>
      <c r="C64">
        <v>413</v>
      </c>
      <c r="D64">
        <v>52507500</v>
      </c>
      <c r="F64" t="s">
        <v>114</v>
      </c>
      <c r="H64">
        <v>100006047</v>
      </c>
      <c r="J64">
        <v>5000000923</v>
      </c>
      <c r="K64" t="s">
        <v>115</v>
      </c>
      <c r="L64" s="77">
        <v>-168</v>
      </c>
    </row>
    <row r="65" spans="2:12" ht="13.5" thickBot="1" x14ac:dyDescent="0.25">
      <c r="B65" t="s">
        <v>88</v>
      </c>
      <c r="D65">
        <v>52507500</v>
      </c>
      <c r="L65" s="78">
        <v>-168</v>
      </c>
    </row>
    <row r="66" spans="2:12" ht="13.5" thickBot="1" x14ac:dyDescent="0.25">
      <c r="B66" s="76">
        <v>36931</v>
      </c>
      <c r="C66">
        <v>413</v>
      </c>
      <c r="D66">
        <v>52508000</v>
      </c>
      <c r="F66" t="s">
        <v>116</v>
      </c>
      <c r="H66">
        <v>100003623</v>
      </c>
      <c r="I66" t="s">
        <v>194</v>
      </c>
      <c r="J66">
        <v>20023000</v>
      </c>
      <c r="K66" t="s">
        <v>83</v>
      </c>
      <c r="L66" s="77">
        <v>119.84</v>
      </c>
    </row>
    <row r="67" spans="2:12" ht="13.5" thickBot="1" x14ac:dyDescent="0.25">
      <c r="B67" t="s">
        <v>88</v>
      </c>
      <c r="D67">
        <v>52508000</v>
      </c>
      <c r="L67" s="78">
        <v>119.84</v>
      </c>
    </row>
    <row r="68" spans="2:12" x14ac:dyDescent="0.2">
      <c r="B68" s="76">
        <v>36938</v>
      </c>
      <c r="C68">
        <v>413</v>
      </c>
      <c r="D68">
        <v>52508100</v>
      </c>
      <c r="F68" t="s">
        <v>169</v>
      </c>
      <c r="H68">
        <v>100008723</v>
      </c>
      <c r="J68">
        <v>5000006479</v>
      </c>
      <c r="K68" t="s">
        <v>195</v>
      </c>
      <c r="L68" s="77">
        <v>11.57</v>
      </c>
    </row>
    <row r="69" spans="2:12" x14ac:dyDescent="0.2">
      <c r="B69" s="76">
        <v>36938</v>
      </c>
      <c r="C69">
        <v>413</v>
      </c>
      <c r="D69">
        <v>52508100</v>
      </c>
      <c r="F69" t="s">
        <v>169</v>
      </c>
      <c r="H69">
        <v>100008722</v>
      </c>
      <c r="J69">
        <v>5000006479</v>
      </c>
      <c r="K69" t="s">
        <v>195</v>
      </c>
      <c r="L69" s="77">
        <v>11.57</v>
      </c>
    </row>
    <row r="70" spans="2:12" x14ac:dyDescent="0.2">
      <c r="B70" s="76">
        <v>36938</v>
      </c>
      <c r="C70">
        <v>413</v>
      </c>
      <c r="D70">
        <v>52508100</v>
      </c>
      <c r="F70" t="s">
        <v>169</v>
      </c>
      <c r="H70">
        <v>100008721</v>
      </c>
      <c r="J70">
        <v>5000006479</v>
      </c>
      <c r="K70" t="s">
        <v>195</v>
      </c>
      <c r="L70" s="77">
        <v>14.07</v>
      </c>
    </row>
    <row r="71" spans="2:12" ht="13.5" thickBot="1" x14ac:dyDescent="0.25">
      <c r="B71" s="76">
        <v>36938</v>
      </c>
      <c r="C71">
        <v>413</v>
      </c>
      <c r="D71">
        <v>52508100</v>
      </c>
      <c r="F71" t="s">
        <v>169</v>
      </c>
      <c r="H71">
        <v>100008720</v>
      </c>
      <c r="J71">
        <v>5000006479</v>
      </c>
      <c r="K71" t="s">
        <v>195</v>
      </c>
      <c r="L71" s="77">
        <v>11.57</v>
      </c>
    </row>
    <row r="72" spans="2:12" ht="13.5" thickBot="1" x14ac:dyDescent="0.25">
      <c r="B72" t="s">
        <v>88</v>
      </c>
      <c r="D72">
        <v>52508100</v>
      </c>
      <c r="L72" s="78">
        <v>48.78</v>
      </c>
    </row>
    <row r="73" spans="2:12" ht="13.5" thickBot="1" x14ac:dyDescent="0.25">
      <c r="B73" s="76">
        <v>36930</v>
      </c>
      <c r="C73">
        <v>413</v>
      </c>
      <c r="D73">
        <v>52508500</v>
      </c>
      <c r="F73" t="s">
        <v>121</v>
      </c>
      <c r="H73">
        <v>100013854</v>
      </c>
      <c r="I73" t="s">
        <v>196</v>
      </c>
      <c r="J73">
        <v>20022500</v>
      </c>
      <c r="K73" t="s">
        <v>183</v>
      </c>
      <c r="L73" s="77">
        <v>509.15</v>
      </c>
    </row>
    <row r="74" spans="2:12" ht="13.5" thickBot="1" x14ac:dyDescent="0.25">
      <c r="B74" t="s">
        <v>88</v>
      </c>
      <c r="D74">
        <v>52508500</v>
      </c>
      <c r="L74" s="78">
        <v>509.15</v>
      </c>
    </row>
    <row r="75" spans="2:12" ht="13.5" thickBot="1" x14ac:dyDescent="0.25">
      <c r="B75" s="76">
        <v>36949</v>
      </c>
      <c r="C75">
        <v>413</v>
      </c>
      <c r="D75">
        <v>53500500</v>
      </c>
      <c r="F75" t="s">
        <v>172</v>
      </c>
      <c r="H75">
        <v>100009662</v>
      </c>
      <c r="J75">
        <v>5000006500</v>
      </c>
      <c r="K75" t="s">
        <v>197</v>
      </c>
      <c r="L75" s="77">
        <v>1504.68</v>
      </c>
    </row>
    <row r="76" spans="2:12" ht="13.5" thickBot="1" x14ac:dyDescent="0.25">
      <c r="B76" t="s">
        <v>88</v>
      </c>
      <c r="D76">
        <v>53500500</v>
      </c>
      <c r="L76" s="78">
        <v>1504.68</v>
      </c>
    </row>
    <row r="77" spans="2:12" x14ac:dyDescent="0.2">
      <c r="B77" s="76">
        <v>36924</v>
      </c>
      <c r="C77">
        <v>413</v>
      </c>
      <c r="D77">
        <v>53600000</v>
      </c>
      <c r="F77" t="s">
        <v>122</v>
      </c>
      <c r="H77">
        <v>100005562</v>
      </c>
      <c r="I77" t="s">
        <v>124</v>
      </c>
      <c r="J77">
        <v>5000060175</v>
      </c>
      <c r="K77" t="s">
        <v>125</v>
      </c>
      <c r="L77" s="77">
        <v>182.04</v>
      </c>
    </row>
    <row r="78" spans="2:12" ht="13.5" thickBot="1" x14ac:dyDescent="0.25">
      <c r="B78" s="76">
        <v>36945</v>
      </c>
      <c r="C78">
        <v>413</v>
      </c>
      <c r="D78">
        <v>53600000</v>
      </c>
      <c r="F78" t="s">
        <v>122</v>
      </c>
      <c r="H78">
        <v>100009340</v>
      </c>
      <c r="J78">
        <v>5000003183</v>
      </c>
      <c r="K78" t="s">
        <v>123</v>
      </c>
      <c r="L78" s="77">
        <v>82.37</v>
      </c>
    </row>
    <row r="79" spans="2:12" ht="13.5" thickBot="1" x14ac:dyDescent="0.25">
      <c r="B79" t="s">
        <v>88</v>
      </c>
      <c r="D79">
        <v>53600000</v>
      </c>
      <c r="L79" s="78">
        <v>264.41000000000003</v>
      </c>
    </row>
    <row r="80" spans="2:12" ht="13.5" thickBot="1" x14ac:dyDescent="0.25">
      <c r="B80" s="76">
        <v>36923</v>
      </c>
      <c r="C80">
        <v>413</v>
      </c>
      <c r="D80">
        <v>53900000</v>
      </c>
      <c r="F80" t="s">
        <v>126</v>
      </c>
      <c r="H80">
        <v>100010475</v>
      </c>
      <c r="I80" t="s">
        <v>104</v>
      </c>
      <c r="J80">
        <v>20023000</v>
      </c>
      <c r="K80" t="s">
        <v>83</v>
      </c>
      <c r="L80" s="77">
        <v>-35.81</v>
      </c>
    </row>
    <row r="81" spans="2:12" ht="13.5" thickBot="1" x14ac:dyDescent="0.25">
      <c r="B81" t="s">
        <v>88</v>
      </c>
      <c r="D81">
        <v>53900000</v>
      </c>
      <c r="L81" s="78">
        <v>-35.81</v>
      </c>
    </row>
    <row r="82" spans="2:12" x14ac:dyDescent="0.2">
      <c r="B82" s="76">
        <v>36923</v>
      </c>
      <c r="C82">
        <v>413</v>
      </c>
      <c r="D82">
        <v>59003000</v>
      </c>
      <c r="F82" t="s">
        <v>127</v>
      </c>
      <c r="H82">
        <v>100008232</v>
      </c>
      <c r="J82">
        <v>52001000</v>
      </c>
      <c r="K82" t="s">
        <v>181</v>
      </c>
      <c r="L82" s="77">
        <v>216.82</v>
      </c>
    </row>
    <row r="83" spans="2:12" x14ac:dyDescent="0.2">
      <c r="B83" s="76">
        <v>36923</v>
      </c>
      <c r="C83">
        <v>413</v>
      </c>
      <c r="D83">
        <v>59003000</v>
      </c>
      <c r="F83" t="s">
        <v>127</v>
      </c>
      <c r="H83">
        <v>100008231</v>
      </c>
      <c r="J83">
        <v>20022500</v>
      </c>
      <c r="K83" t="s">
        <v>183</v>
      </c>
      <c r="L83" s="77">
        <v>4057.69</v>
      </c>
    </row>
    <row r="84" spans="2:12" x14ac:dyDescent="0.2">
      <c r="B84" s="76">
        <v>36923</v>
      </c>
      <c r="C84">
        <v>413</v>
      </c>
      <c r="D84">
        <v>59003000</v>
      </c>
      <c r="F84" t="s">
        <v>127</v>
      </c>
      <c r="H84">
        <v>100008231</v>
      </c>
      <c r="J84">
        <v>20022500</v>
      </c>
      <c r="K84" t="s">
        <v>183</v>
      </c>
      <c r="L84" s="77">
        <v>2537.5</v>
      </c>
    </row>
    <row r="85" spans="2:12" x14ac:dyDescent="0.2">
      <c r="B85" s="76">
        <v>36928</v>
      </c>
      <c r="C85">
        <v>413</v>
      </c>
      <c r="D85">
        <v>59003000</v>
      </c>
      <c r="F85" t="s">
        <v>127</v>
      </c>
      <c r="H85">
        <v>100005980</v>
      </c>
      <c r="J85">
        <v>52000500</v>
      </c>
      <c r="K85" t="s">
        <v>30</v>
      </c>
      <c r="L85" s="77">
        <v>11721.01</v>
      </c>
    </row>
    <row r="86" spans="2:12" x14ac:dyDescent="0.2">
      <c r="B86" s="76">
        <v>36927</v>
      </c>
      <c r="C86">
        <v>413</v>
      </c>
      <c r="D86">
        <v>59003000</v>
      </c>
      <c r="F86" t="s">
        <v>127</v>
      </c>
      <c r="H86">
        <v>100003832</v>
      </c>
      <c r="J86">
        <v>52000500</v>
      </c>
      <c r="K86" t="s">
        <v>30</v>
      </c>
      <c r="L86" s="77">
        <v>5800</v>
      </c>
    </row>
    <row r="87" spans="2:12" x14ac:dyDescent="0.2">
      <c r="B87" s="76">
        <v>36927</v>
      </c>
      <c r="C87">
        <v>413</v>
      </c>
      <c r="D87">
        <v>59003000</v>
      </c>
      <c r="F87" t="s">
        <v>127</v>
      </c>
      <c r="H87">
        <v>100003832</v>
      </c>
      <c r="J87">
        <v>52000500</v>
      </c>
      <c r="K87" t="s">
        <v>30</v>
      </c>
      <c r="L87" s="77">
        <v>108.75</v>
      </c>
    </row>
    <row r="88" spans="2:12" x14ac:dyDescent="0.2">
      <c r="B88" s="76">
        <v>36927</v>
      </c>
      <c r="C88">
        <v>413</v>
      </c>
      <c r="D88">
        <v>59003000</v>
      </c>
      <c r="F88" t="s">
        <v>127</v>
      </c>
      <c r="H88">
        <v>100003832</v>
      </c>
      <c r="J88">
        <v>52000500</v>
      </c>
      <c r="K88" t="s">
        <v>30</v>
      </c>
      <c r="L88" s="77">
        <v>465</v>
      </c>
    </row>
    <row r="89" spans="2:12" x14ac:dyDescent="0.2">
      <c r="B89" s="76">
        <v>36950</v>
      </c>
      <c r="C89">
        <v>413</v>
      </c>
      <c r="D89">
        <v>59003000</v>
      </c>
      <c r="F89" t="s">
        <v>127</v>
      </c>
      <c r="H89">
        <v>100009100</v>
      </c>
      <c r="J89">
        <v>30016000</v>
      </c>
      <c r="K89" t="s">
        <v>82</v>
      </c>
      <c r="L89" s="77">
        <v>216.82</v>
      </c>
    </row>
    <row r="90" spans="2:12" x14ac:dyDescent="0.2">
      <c r="B90" s="76">
        <v>36950</v>
      </c>
      <c r="C90">
        <v>413</v>
      </c>
      <c r="D90">
        <v>59003000</v>
      </c>
      <c r="F90" t="s">
        <v>127</v>
      </c>
      <c r="H90">
        <v>100009100</v>
      </c>
      <c r="J90">
        <v>30016000</v>
      </c>
      <c r="K90" t="s">
        <v>82</v>
      </c>
      <c r="L90" s="77">
        <v>191.99</v>
      </c>
    </row>
    <row r="91" spans="2:12" x14ac:dyDescent="0.2">
      <c r="B91" s="76">
        <v>36950</v>
      </c>
      <c r="C91">
        <v>413</v>
      </c>
      <c r="D91">
        <v>59003000</v>
      </c>
      <c r="F91" t="s">
        <v>127</v>
      </c>
      <c r="H91">
        <v>100009100</v>
      </c>
      <c r="J91">
        <v>30016000</v>
      </c>
      <c r="K91" t="s">
        <v>82</v>
      </c>
      <c r="L91" s="77">
        <v>44.9</v>
      </c>
    </row>
    <row r="92" spans="2:12" x14ac:dyDescent="0.2">
      <c r="B92" s="76">
        <v>36923</v>
      </c>
      <c r="C92">
        <v>413</v>
      </c>
      <c r="D92">
        <v>59003000</v>
      </c>
      <c r="F92" t="s">
        <v>127</v>
      </c>
      <c r="H92">
        <v>100005428</v>
      </c>
      <c r="J92">
        <v>20023000</v>
      </c>
      <c r="K92" t="s">
        <v>83</v>
      </c>
      <c r="L92" s="77">
        <v>8826.8799999999992</v>
      </c>
    </row>
    <row r="93" spans="2:12" x14ac:dyDescent="0.2">
      <c r="B93" s="76">
        <v>36937</v>
      </c>
      <c r="C93">
        <v>413</v>
      </c>
      <c r="D93">
        <v>59003000</v>
      </c>
      <c r="F93" t="s">
        <v>127</v>
      </c>
      <c r="H93">
        <v>100007243</v>
      </c>
      <c r="J93">
        <v>30016000</v>
      </c>
      <c r="K93" t="s">
        <v>82</v>
      </c>
      <c r="L93" s="77">
        <v>185.49</v>
      </c>
    </row>
    <row r="94" spans="2:12" x14ac:dyDescent="0.2">
      <c r="B94" s="76">
        <v>36937</v>
      </c>
      <c r="C94">
        <v>413</v>
      </c>
      <c r="D94">
        <v>59003000</v>
      </c>
      <c r="F94" t="s">
        <v>127</v>
      </c>
      <c r="H94">
        <v>100007243</v>
      </c>
      <c r="J94">
        <v>30016000</v>
      </c>
      <c r="K94" t="s">
        <v>82</v>
      </c>
      <c r="L94" s="77">
        <v>43.38</v>
      </c>
    </row>
    <row r="95" spans="2:12" ht="13.5" thickBot="1" x14ac:dyDescent="0.25">
      <c r="B95" s="76">
        <v>36937</v>
      </c>
      <c r="C95">
        <v>413</v>
      </c>
      <c r="D95">
        <v>59003000</v>
      </c>
      <c r="F95" t="s">
        <v>127</v>
      </c>
      <c r="H95">
        <v>100007243</v>
      </c>
      <c r="J95">
        <v>30016000</v>
      </c>
      <c r="K95" t="s">
        <v>82</v>
      </c>
      <c r="L95" s="77">
        <v>216.83</v>
      </c>
    </row>
    <row r="96" spans="2:12" ht="13.5" thickBot="1" x14ac:dyDescent="0.25">
      <c r="B96" t="s">
        <v>88</v>
      </c>
      <c r="D96">
        <v>59003000</v>
      </c>
      <c r="L96" s="78">
        <v>34633.06</v>
      </c>
    </row>
    <row r="97" spans="2:12" ht="13.5" thickBot="1" x14ac:dyDescent="0.25">
      <c r="B97" s="76">
        <v>36927</v>
      </c>
      <c r="C97">
        <v>413</v>
      </c>
      <c r="D97">
        <v>59003100</v>
      </c>
      <c r="F97" t="s">
        <v>128</v>
      </c>
      <c r="H97">
        <v>100003832</v>
      </c>
      <c r="J97">
        <v>52000500</v>
      </c>
      <c r="K97" t="s">
        <v>30</v>
      </c>
      <c r="L97" s="77">
        <v>14.72</v>
      </c>
    </row>
    <row r="98" spans="2:12" ht="13.5" thickBot="1" x14ac:dyDescent="0.25">
      <c r="B98" t="s">
        <v>88</v>
      </c>
      <c r="D98">
        <v>59003100</v>
      </c>
      <c r="L98" s="78">
        <v>14.72</v>
      </c>
    </row>
    <row r="99" spans="2:12" ht="13.5" thickBot="1" x14ac:dyDescent="0.25">
      <c r="B99" s="76">
        <v>36927</v>
      </c>
      <c r="C99">
        <v>413</v>
      </c>
      <c r="D99">
        <v>59003200</v>
      </c>
      <c r="F99" t="s">
        <v>129</v>
      </c>
      <c r="H99">
        <v>100003832</v>
      </c>
      <c r="J99">
        <v>52000500</v>
      </c>
      <c r="K99" t="s">
        <v>30</v>
      </c>
      <c r="L99" s="77">
        <v>17.850000000000001</v>
      </c>
    </row>
    <row r="100" spans="2:12" ht="13.5" thickBot="1" x14ac:dyDescent="0.25">
      <c r="B100" t="s">
        <v>88</v>
      </c>
      <c r="D100">
        <v>59003200</v>
      </c>
      <c r="L100" s="78">
        <v>17.850000000000001</v>
      </c>
    </row>
    <row r="101" spans="2:12" ht="13.5" thickBot="1" x14ac:dyDescent="0.25">
      <c r="B101" s="76">
        <v>36927</v>
      </c>
      <c r="C101">
        <v>413</v>
      </c>
      <c r="D101">
        <v>59099900</v>
      </c>
      <c r="F101" t="s">
        <v>130</v>
      </c>
      <c r="H101">
        <v>100003832</v>
      </c>
      <c r="J101">
        <v>52000500</v>
      </c>
      <c r="K101" t="s">
        <v>30</v>
      </c>
      <c r="L101" s="77">
        <v>3.57</v>
      </c>
    </row>
    <row r="102" spans="2:12" ht="13.5" thickBot="1" x14ac:dyDescent="0.25">
      <c r="B102" t="s">
        <v>88</v>
      </c>
      <c r="D102">
        <v>59099900</v>
      </c>
      <c r="L102" s="78">
        <v>3.57</v>
      </c>
    </row>
    <row r="103" spans="2:12" ht="13.5" thickBot="1" x14ac:dyDescent="0.25">
      <c r="B103" s="76">
        <v>36950</v>
      </c>
      <c r="C103">
        <v>413</v>
      </c>
      <c r="D103">
        <v>80002400</v>
      </c>
      <c r="F103" t="s">
        <v>198</v>
      </c>
      <c r="I103" t="s">
        <v>199</v>
      </c>
      <c r="L103" s="77">
        <v>23167</v>
      </c>
    </row>
    <row r="104" spans="2:12" ht="13.5" thickBot="1" x14ac:dyDescent="0.25">
      <c r="B104" t="s">
        <v>88</v>
      </c>
      <c r="D104">
        <v>80002400</v>
      </c>
      <c r="L104" s="78">
        <v>23167</v>
      </c>
    </row>
    <row r="105" spans="2:12" ht="13.5" thickBot="1" x14ac:dyDescent="0.25">
      <c r="B105" s="76">
        <v>36950</v>
      </c>
      <c r="C105">
        <v>413</v>
      </c>
      <c r="D105">
        <v>80003800</v>
      </c>
      <c r="F105" t="s">
        <v>200</v>
      </c>
      <c r="I105" t="s">
        <v>201</v>
      </c>
      <c r="L105" s="77">
        <v>26606.9</v>
      </c>
    </row>
    <row r="106" spans="2:12" ht="13.5" thickBot="1" x14ac:dyDescent="0.25">
      <c r="B106" t="s">
        <v>88</v>
      </c>
      <c r="D106">
        <v>80003800</v>
      </c>
      <c r="L106" s="78">
        <v>26606.9</v>
      </c>
    </row>
    <row r="107" spans="2:12" ht="13.5" thickBot="1" x14ac:dyDescent="0.25">
      <c r="B107" s="76">
        <v>36950</v>
      </c>
      <c r="C107">
        <v>413</v>
      </c>
      <c r="D107">
        <v>80004000</v>
      </c>
      <c r="F107" t="s">
        <v>202</v>
      </c>
      <c r="I107" t="s">
        <v>203</v>
      </c>
      <c r="L107" s="77">
        <v>82500</v>
      </c>
    </row>
    <row r="108" spans="2:12" ht="13.5" thickBot="1" x14ac:dyDescent="0.25">
      <c r="B108" t="s">
        <v>88</v>
      </c>
      <c r="D108">
        <v>80004000</v>
      </c>
      <c r="L108" s="78">
        <v>82500</v>
      </c>
    </row>
    <row r="109" spans="2:12" ht="13.5" thickBot="1" x14ac:dyDescent="0.25">
      <c r="B109" s="76">
        <v>36950</v>
      </c>
      <c r="C109">
        <v>413</v>
      </c>
      <c r="D109">
        <v>80004100</v>
      </c>
      <c r="F109" t="s">
        <v>204</v>
      </c>
      <c r="I109" t="s">
        <v>205</v>
      </c>
      <c r="L109" s="77">
        <v>6333</v>
      </c>
    </row>
    <row r="110" spans="2:12" ht="13.5" thickBot="1" x14ac:dyDescent="0.25">
      <c r="B110" t="s">
        <v>88</v>
      </c>
      <c r="D110">
        <v>80004100</v>
      </c>
      <c r="L110" s="78">
        <v>6333</v>
      </c>
    </row>
    <row r="111" spans="2:12" ht="13.5" thickBot="1" x14ac:dyDescent="0.25">
      <c r="B111" s="76">
        <v>36950</v>
      </c>
      <c r="C111">
        <v>413</v>
      </c>
      <c r="D111">
        <v>80013000</v>
      </c>
      <c r="F111" t="s">
        <v>206</v>
      </c>
      <c r="I111" t="s">
        <v>207</v>
      </c>
      <c r="L111" s="77">
        <v>18083</v>
      </c>
    </row>
    <row r="112" spans="2:12" ht="13.5" thickBot="1" x14ac:dyDescent="0.25">
      <c r="B112" t="s">
        <v>88</v>
      </c>
      <c r="D112">
        <v>80013000</v>
      </c>
      <c r="L112" s="78">
        <v>18083</v>
      </c>
    </row>
    <row r="113" spans="2:12" x14ac:dyDescent="0.2">
      <c r="B113" s="76">
        <v>36950</v>
      </c>
      <c r="C113">
        <v>413</v>
      </c>
      <c r="D113">
        <v>80020019</v>
      </c>
      <c r="F113" t="s">
        <v>208</v>
      </c>
      <c r="I113" t="s">
        <v>209</v>
      </c>
      <c r="L113" s="77">
        <v>29561.79</v>
      </c>
    </row>
    <row r="114" spans="2:12" x14ac:dyDescent="0.2">
      <c r="B114" s="76">
        <v>36950</v>
      </c>
      <c r="C114">
        <v>413</v>
      </c>
      <c r="D114">
        <v>80020019</v>
      </c>
      <c r="F114" t="s">
        <v>208</v>
      </c>
      <c r="I114" t="s">
        <v>210</v>
      </c>
      <c r="L114" s="77">
        <v>85577.14</v>
      </c>
    </row>
    <row r="115" spans="2:12" x14ac:dyDescent="0.2">
      <c r="B115" s="76">
        <v>36950</v>
      </c>
      <c r="C115">
        <v>413</v>
      </c>
      <c r="D115">
        <v>80020019</v>
      </c>
      <c r="F115" t="s">
        <v>208</v>
      </c>
      <c r="I115" t="s">
        <v>211</v>
      </c>
      <c r="L115" s="77">
        <v>76681.33</v>
      </c>
    </row>
    <row r="116" spans="2:12" ht="13.5" thickBot="1" x14ac:dyDescent="0.25">
      <c r="B116" s="76">
        <v>36950</v>
      </c>
      <c r="C116">
        <v>413</v>
      </c>
      <c r="D116">
        <v>80020019</v>
      </c>
      <c r="F116" t="s">
        <v>208</v>
      </c>
      <c r="I116" t="s">
        <v>212</v>
      </c>
      <c r="L116" s="77">
        <v>26841.87</v>
      </c>
    </row>
    <row r="117" spans="2:12" ht="13.5" thickBot="1" x14ac:dyDescent="0.25">
      <c r="B117" t="s">
        <v>88</v>
      </c>
      <c r="D117">
        <v>80020019</v>
      </c>
      <c r="L117" s="78">
        <v>218662.13</v>
      </c>
    </row>
    <row r="118" spans="2:12" ht="13.5" thickBot="1" x14ac:dyDescent="0.25">
      <c r="B118" s="76">
        <v>36950</v>
      </c>
      <c r="C118">
        <v>413</v>
      </c>
      <c r="D118">
        <v>80020360</v>
      </c>
      <c r="F118" t="s">
        <v>213</v>
      </c>
      <c r="I118" t="s">
        <v>214</v>
      </c>
      <c r="L118" s="77">
        <v>260.49</v>
      </c>
    </row>
    <row r="119" spans="2:12" ht="13.5" thickBot="1" x14ac:dyDescent="0.25">
      <c r="B119" t="s">
        <v>88</v>
      </c>
      <c r="D119">
        <v>80020360</v>
      </c>
      <c r="L119" s="78">
        <v>260.49</v>
      </c>
    </row>
    <row r="120" spans="2:12" x14ac:dyDescent="0.2">
      <c r="B120" s="76">
        <v>36950</v>
      </c>
      <c r="C120">
        <v>413</v>
      </c>
      <c r="D120">
        <v>80020401</v>
      </c>
      <c r="F120" t="s">
        <v>135</v>
      </c>
      <c r="I120" t="s">
        <v>215</v>
      </c>
      <c r="L120" s="77">
        <v>-2830.93</v>
      </c>
    </row>
    <row r="121" spans="2:12" x14ac:dyDescent="0.2">
      <c r="B121" s="76">
        <v>36950</v>
      </c>
      <c r="C121">
        <v>413</v>
      </c>
      <c r="D121">
        <v>80020401</v>
      </c>
      <c r="F121" t="s">
        <v>135</v>
      </c>
      <c r="I121" t="s">
        <v>215</v>
      </c>
      <c r="L121" s="77">
        <v>-1415.46</v>
      </c>
    </row>
    <row r="122" spans="2:12" x14ac:dyDescent="0.2">
      <c r="B122" s="76">
        <v>36950</v>
      </c>
      <c r="C122">
        <v>413</v>
      </c>
      <c r="D122">
        <v>80020401</v>
      </c>
      <c r="F122" t="s">
        <v>135</v>
      </c>
      <c r="I122" t="s">
        <v>215</v>
      </c>
      <c r="L122" s="77">
        <v>-2830.93</v>
      </c>
    </row>
    <row r="123" spans="2:12" ht="13.5" thickBot="1" x14ac:dyDescent="0.25">
      <c r="B123" s="76">
        <v>36950</v>
      </c>
      <c r="C123">
        <v>413</v>
      </c>
      <c r="D123">
        <v>80020401</v>
      </c>
      <c r="F123" t="s">
        <v>135</v>
      </c>
      <c r="I123" t="s">
        <v>215</v>
      </c>
      <c r="L123" s="77">
        <v>-1415.46</v>
      </c>
    </row>
    <row r="124" spans="2:12" ht="13.5" thickBot="1" x14ac:dyDescent="0.25">
      <c r="B124" t="s">
        <v>88</v>
      </c>
      <c r="D124">
        <v>80020401</v>
      </c>
      <c r="L124" s="78">
        <v>-8492.7800000000007</v>
      </c>
    </row>
    <row r="125" spans="2:12" x14ac:dyDescent="0.2">
      <c r="B125" s="76">
        <v>36950</v>
      </c>
      <c r="C125">
        <v>413</v>
      </c>
      <c r="D125">
        <v>82100018</v>
      </c>
      <c r="F125" t="s">
        <v>216</v>
      </c>
      <c r="H125">
        <v>2579383</v>
      </c>
      <c r="L125" s="77">
        <v>385.04</v>
      </c>
    </row>
    <row r="126" spans="2:12" x14ac:dyDescent="0.2">
      <c r="B126" s="76">
        <v>36950</v>
      </c>
      <c r="C126">
        <v>413</v>
      </c>
      <c r="D126">
        <v>82100018</v>
      </c>
      <c r="F126" t="s">
        <v>216</v>
      </c>
      <c r="H126">
        <v>2579382</v>
      </c>
      <c r="L126" s="77">
        <v>385.04</v>
      </c>
    </row>
    <row r="127" spans="2:12" x14ac:dyDescent="0.2">
      <c r="B127" s="76">
        <v>36950</v>
      </c>
      <c r="C127">
        <v>413</v>
      </c>
      <c r="D127">
        <v>82100018</v>
      </c>
      <c r="F127" t="s">
        <v>216</v>
      </c>
      <c r="H127">
        <v>2579381</v>
      </c>
      <c r="L127" s="77">
        <v>385.04</v>
      </c>
    </row>
    <row r="128" spans="2:12" x14ac:dyDescent="0.2">
      <c r="B128" s="76">
        <v>36950</v>
      </c>
      <c r="C128">
        <v>413</v>
      </c>
      <c r="D128">
        <v>82100018</v>
      </c>
      <c r="F128" t="s">
        <v>216</v>
      </c>
      <c r="H128">
        <v>2579380</v>
      </c>
      <c r="L128" s="77">
        <v>385.04</v>
      </c>
    </row>
    <row r="129" spans="2:12" x14ac:dyDescent="0.2">
      <c r="B129" s="76">
        <v>36941</v>
      </c>
      <c r="C129">
        <v>413</v>
      </c>
      <c r="D129">
        <v>82100018</v>
      </c>
      <c r="F129" t="s">
        <v>216</v>
      </c>
      <c r="H129">
        <v>2457682</v>
      </c>
      <c r="L129" s="77">
        <v>385.04</v>
      </c>
    </row>
    <row r="130" spans="2:12" x14ac:dyDescent="0.2">
      <c r="B130" s="76">
        <v>36950</v>
      </c>
      <c r="C130">
        <v>413</v>
      </c>
      <c r="D130">
        <v>82100018</v>
      </c>
      <c r="F130" t="s">
        <v>216</v>
      </c>
      <c r="H130">
        <v>2579388</v>
      </c>
      <c r="L130" s="77">
        <v>385.04</v>
      </c>
    </row>
    <row r="131" spans="2:12" x14ac:dyDescent="0.2">
      <c r="B131" s="76">
        <v>36950</v>
      </c>
      <c r="C131">
        <v>413</v>
      </c>
      <c r="D131">
        <v>82100018</v>
      </c>
      <c r="F131" t="s">
        <v>216</v>
      </c>
      <c r="H131">
        <v>2579387</v>
      </c>
      <c r="L131" s="77">
        <v>385.04</v>
      </c>
    </row>
    <row r="132" spans="2:12" x14ac:dyDescent="0.2">
      <c r="B132" s="76">
        <v>36950</v>
      </c>
      <c r="C132">
        <v>413</v>
      </c>
      <c r="D132">
        <v>82100018</v>
      </c>
      <c r="F132" t="s">
        <v>216</v>
      </c>
      <c r="H132">
        <v>2579386</v>
      </c>
      <c r="L132" s="77">
        <v>385.04</v>
      </c>
    </row>
    <row r="133" spans="2:12" x14ac:dyDescent="0.2">
      <c r="B133" s="76">
        <v>36950</v>
      </c>
      <c r="C133">
        <v>413</v>
      </c>
      <c r="D133">
        <v>82100018</v>
      </c>
      <c r="F133" t="s">
        <v>216</v>
      </c>
      <c r="H133">
        <v>2579385</v>
      </c>
      <c r="L133" s="77">
        <v>385.04</v>
      </c>
    </row>
    <row r="134" spans="2:12" x14ac:dyDescent="0.2">
      <c r="B134" s="76">
        <v>36950</v>
      </c>
      <c r="C134">
        <v>413</v>
      </c>
      <c r="D134">
        <v>82100018</v>
      </c>
      <c r="F134" t="s">
        <v>216</v>
      </c>
      <c r="H134">
        <v>2579384</v>
      </c>
      <c r="L134" s="77">
        <v>385.04</v>
      </c>
    </row>
    <row r="135" spans="2:12" x14ac:dyDescent="0.2">
      <c r="B135" s="76">
        <v>36941</v>
      </c>
      <c r="C135">
        <v>413</v>
      </c>
      <c r="D135">
        <v>82100018</v>
      </c>
      <c r="F135" t="s">
        <v>216</v>
      </c>
      <c r="H135">
        <v>2457646</v>
      </c>
      <c r="L135" s="77">
        <v>385.04</v>
      </c>
    </row>
    <row r="136" spans="2:12" x14ac:dyDescent="0.2">
      <c r="B136" s="76">
        <v>36941</v>
      </c>
      <c r="C136">
        <v>413</v>
      </c>
      <c r="D136">
        <v>82100018</v>
      </c>
      <c r="F136" t="s">
        <v>216</v>
      </c>
      <c r="H136">
        <v>2457686</v>
      </c>
      <c r="L136" s="77">
        <v>385.04</v>
      </c>
    </row>
    <row r="137" spans="2:12" x14ac:dyDescent="0.2">
      <c r="B137" s="76">
        <v>36941</v>
      </c>
      <c r="C137">
        <v>413</v>
      </c>
      <c r="D137">
        <v>82100018</v>
      </c>
      <c r="F137" t="s">
        <v>216</v>
      </c>
      <c r="H137">
        <v>2457685</v>
      </c>
      <c r="L137" s="77">
        <v>385.04</v>
      </c>
    </row>
    <row r="138" spans="2:12" x14ac:dyDescent="0.2">
      <c r="B138" s="76">
        <v>36941</v>
      </c>
      <c r="C138">
        <v>413</v>
      </c>
      <c r="D138">
        <v>82100018</v>
      </c>
      <c r="F138" t="s">
        <v>216</v>
      </c>
      <c r="H138">
        <v>2457684</v>
      </c>
      <c r="L138" s="77">
        <v>385.04</v>
      </c>
    </row>
    <row r="139" spans="2:12" x14ac:dyDescent="0.2">
      <c r="B139" s="76">
        <v>36941</v>
      </c>
      <c r="C139">
        <v>413</v>
      </c>
      <c r="D139">
        <v>82100018</v>
      </c>
      <c r="F139" t="s">
        <v>216</v>
      </c>
      <c r="H139">
        <v>2457683</v>
      </c>
      <c r="L139" s="77">
        <v>385.04</v>
      </c>
    </row>
    <row r="140" spans="2:12" x14ac:dyDescent="0.2">
      <c r="B140" s="76">
        <v>36941</v>
      </c>
      <c r="C140">
        <v>413</v>
      </c>
      <c r="D140">
        <v>82100018</v>
      </c>
      <c r="F140" t="s">
        <v>216</v>
      </c>
      <c r="H140">
        <v>2457681</v>
      </c>
      <c r="L140" s="77">
        <v>385.04</v>
      </c>
    </row>
    <row r="141" spans="2:12" x14ac:dyDescent="0.2">
      <c r="B141" s="76">
        <v>36941</v>
      </c>
      <c r="C141">
        <v>413</v>
      </c>
      <c r="D141">
        <v>82100018</v>
      </c>
      <c r="F141" t="s">
        <v>216</v>
      </c>
      <c r="H141">
        <v>2457680</v>
      </c>
      <c r="L141" s="77">
        <v>385.04</v>
      </c>
    </row>
    <row r="142" spans="2:12" x14ac:dyDescent="0.2">
      <c r="B142" s="76">
        <v>36941</v>
      </c>
      <c r="C142">
        <v>413</v>
      </c>
      <c r="D142">
        <v>82100018</v>
      </c>
      <c r="F142" t="s">
        <v>216</v>
      </c>
      <c r="H142">
        <v>2457679</v>
      </c>
      <c r="L142" s="77">
        <v>385.04</v>
      </c>
    </row>
    <row r="143" spans="2:12" x14ac:dyDescent="0.2">
      <c r="B143" s="76">
        <v>36941</v>
      </c>
      <c r="C143">
        <v>413</v>
      </c>
      <c r="D143">
        <v>82100018</v>
      </c>
      <c r="F143" t="s">
        <v>216</v>
      </c>
      <c r="H143">
        <v>2457648</v>
      </c>
      <c r="L143" s="77">
        <v>385.04</v>
      </c>
    </row>
    <row r="144" spans="2:12" ht="13.5" thickBot="1" x14ac:dyDescent="0.25">
      <c r="B144" s="76">
        <v>36941</v>
      </c>
      <c r="C144">
        <v>413</v>
      </c>
      <c r="D144">
        <v>82100018</v>
      </c>
      <c r="F144" t="s">
        <v>216</v>
      </c>
      <c r="H144">
        <v>2457647</v>
      </c>
      <c r="L144" s="77">
        <v>385.04</v>
      </c>
    </row>
    <row r="145" spans="2:12" ht="13.5" thickBot="1" x14ac:dyDescent="0.25">
      <c r="B145" t="s">
        <v>88</v>
      </c>
      <c r="D145">
        <v>82100018</v>
      </c>
      <c r="L145" s="78">
        <v>7700.8</v>
      </c>
    </row>
    <row r="146" spans="2:12" x14ac:dyDescent="0.2">
      <c r="B146" s="76">
        <v>36950</v>
      </c>
      <c r="C146">
        <v>413</v>
      </c>
      <c r="D146">
        <v>82109999</v>
      </c>
      <c r="F146" t="s">
        <v>217</v>
      </c>
      <c r="I146" t="s">
        <v>218</v>
      </c>
      <c r="L146" s="77">
        <v>-112</v>
      </c>
    </row>
    <row r="147" spans="2:12" x14ac:dyDescent="0.2">
      <c r="B147" s="76">
        <v>36950</v>
      </c>
      <c r="C147">
        <v>413</v>
      </c>
      <c r="D147">
        <v>82109999</v>
      </c>
      <c r="F147" t="s">
        <v>217</v>
      </c>
      <c r="I147" t="s">
        <v>218</v>
      </c>
      <c r="L147" s="77">
        <v>-899</v>
      </c>
    </row>
    <row r="148" spans="2:12" ht="13.5" thickBot="1" x14ac:dyDescent="0.25">
      <c r="B148" s="76">
        <v>36942</v>
      </c>
      <c r="C148">
        <v>413</v>
      </c>
      <c r="D148">
        <v>82109999</v>
      </c>
      <c r="F148" t="s">
        <v>217</v>
      </c>
      <c r="I148" t="s">
        <v>218</v>
      </c>
      <c r="L148" s="77">
        <v>-1781</v>
      </c>
    </row>
    <row r="149" spans="2:12" ht="13.5" thickBot="1" x14ac:dyDescent="0.25">
      <c r="B149" t="s">
        <v>88</v>
      </c>
      <c r="D149">
        <v>82109999</v>
      </c>
      <c r="L149" s="78">
        <v>-2792</v>
      </c>
    </row>
    <row r="150" spans="2:12" x14ac:dyDescent="0.2">
      <c r="L150" s="77"/>
    </row>
    <row r="151" spans="2:12" ht="13.5" thickBot="1" x14ac:dyDescent="0.25">
      <c r="L151" s="77"/>
    </row>
    <row r="152" spans="2:12" ht="13.5" thickBot="1" x14ac:dyDescent="0.25">
      <c r="B152" t="s">
        <v>142</v>
      </c>
      <c r="L152" s="78">
        <v>648774.81999999995</v>
      </c>
    </row>
    <row r="153" spans="2:12" x14ac:dyDescent="0.2">
      <c r="L153" s="77"/>
    </row>
    <row r="154" spans="2:12" x14ac:dyDescent="0.2">
      <c r="L154" s="77"/>
    </row>
    <row r="155" spans="2:12" x14ac:dyDescent="0.2">
      <c r="L155" s="77"/>
    </row>
    <row r="156" spans="2:12" x14ac:dyDescent="0.2">
      <c r="L156" s="77"/>
    </row>
    <row r="157" spans="2:12" x14ac:dyDescent="0.2">
      <c r="L157" s="77"/>
    </row>
    <row r="158" spans="2:12" x14ac:dyDescent="0.2">
      <c r="L158" s="77"/>
    </row>
    <row r="159" spans="2:12" x14ac:dyDescent="0.2">
      <c r="L159" s="77"/>
    </row>
    <row r="160" spans="2:12" x14ac:dyDescent="0.2">
      <c r="L160" s="77"/>
    </row>
    <row r="161" spans="12:12" x14ac:dyDescent="0.2">
      <c r="L161" s="77"/>
    </row>
    <row r="162" spans="12:12" x14ac:dyDescent="0.2">
      <c r="L162" s="77"/>
    </row>
    <row r="163" spans="12:12" x14ac:dyDescent="0.2">
      <c r="L163" s="77"/>
    </row>
    <row r="164" spans="12:12" x14ac:dyDescent="0.2">
      <c r="L164" s="77"/>
    </row>
    <row r="165" spans="12:12" x14ac:dyDescent="0.2">
      <c r="L165" s="77"/>
    </row>
    <row r="166" spans="12:12" x14ac:dyDescent="0.2">
      <c r="L166" s="77"/>
    </row>
    <row r="167" spans="12:12" x14ac:dyDescent="0.2">
      <c r="L167" s="77"/>
    </row>
    <row r="168" spans="12:12" x14ac:dyDescent="0.2">
      <c r="L168" s="77"/>
    </row>
    <row r="169" spans="12:12" x14ac:dyDescent="0.2">
      <c r="L169" s="77"/>
    </row>
    <row r="170" spans="12:12" x14ac:dyDescent="0.2">
      <c r="L170" s="77"/>
    </row>
    <row r="171" spans="12:12" x14ac:dyDescent="0.2">
      <c r="L171" s="77"/>
    </row>
    <row r="172" spans="12:12" x14ac:dyDescent="0.2">
      <c r="L172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N3" sqref="N3:AQ36"/>
    </sheetView>
  </sheetViews>
  <sheetFormatPr defaultRowHeight="12.75" x14ac:dyDescent="0.2"/>
  <cols>
    <col min="1" max="1" width="22" customWidth="1"/>
    <col min="3" max="3" width="23.28515625" customWidth="1"/>
  </cols>
  <sheetData>
    <row r="1" spans="1:4" x14ac:dyDescent="0.2">
      <c r="A1" s="82"/>
      <c r="B1" s="82" t="s">
        <v>4</v>
      </c>
      <c r="C1" s="82"/>
      <c r="D1" s="82"/>
    </row>
    <row r="2" spans="1:4" x14ac:dyDescent="0.2">
      <c r="A2" s="82"/>
      <c r="B2" s="82" t="s">
        <v>443</v>
      </c>
      <c r="C2" s="82"/>
      <c r="D2" s="82"/>
    </row>
    <row r="3" spans="1:4" x14ac:dyDescent="0.2">
      <c r="A3" s="82"/>
      <c r="B3" s="82" t="s">
        <v>417</v>
      </c>
      <c r="C3" s="82"/>
      <c r="D3" s="82"/>
    </row>
    <row r="4" spans="1:4" x14ac:dyDescent="0.2">
      <c r="A4" s="82"/>
      <c r="B4" s="82"/>
      <c r="C4" s="82"/>
      <c r="D4" s="82"/>
    </row>
    <row r="5" spans="1:4" x14ac:dyDescent="0.2">
      <c r="A5" s="83" t="s">
        <v>418</v>
      </c>
      <c r="B5" s="83" t="s">
        <v>419</v>
      </c>
      <c r="C5" s="83"/>
      <c r="D5" s="83" t="s">
        <v>420</v>
      </c>
    </row>
    <row r="7" spans="1:4" x14ac:dyDescent="0.2">
      <c r="A7" t="s">
        <v>441</v>
      </c>
      <c r="B7" t="s">
        <v>3</v>
      </c>
      <c r="C7" t="s">
        <v>403</v>
      </c>
      <c r="D7">
        <v>1</v>
      </c>
    </row>
    <row r="8" spans="1:4" x14ac:dyDescent="0.2">
      <c r="A8" t="s">
        <v>442</v>
      </c>
      <c r="B8" t="s">
        <v>3</v>
      </c>
      <c r="C8" t="s">
        <v>438</v>
      </c>
      <c r="D8">
        <v>1</v>
      </c>
    </row>
    <row r="9" spans="1:4" ht="13.5" thickBot="1" x14ac:dyDescent="0.25">
      <c r="D9" s="90">
        <f>SUM(D7:D8)</f>
        <v>2</v>
      </c>
    </row>
    <row r="10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9</vt:i4>
      </vt:variant>
    </vt:vector>
  </HeadingPairs>
  <TitlesOfParts>
    <vt:vector size="38" baseType="lpstr">
      <vt:lpstr>105653</vt:lpstr>
      <vt:lpstr>Detail - 105653</vt:lpstr>
      <vt:lpstr>HC - 105653</vt:lpstr>
      <vt:lpstr>105654</vt:lpstr>
      <vt:lpstr>Detail - 105654</vt:lpstr>
      <vt:lpstr>HC - 105654</vt:lpstr>
      <vt:lpstr>105655</vt:lpstr>
      <vt:lpstr>Detail - 105655</vt:lpstr>
      <vt:lpstr>HC - 105655</vt:lpstr>
      <vt:lpstr>105656</vt:lpstr>
      <vt:lpstr>Detail - 105656</vt:lpstr>
      <vt:lpstr>HC - 105656</vt:lpstr>
      <vt:lpstr>105657</vt:lpstr>
      <vt:lpstr>Detail - 105657</vt:lpstr>
      <vt:lpstr>HC - 105657</vt:lpstr>
      <vt:lpstr>105658</vt:lpstr>
      <vt:lpstr>Detail - 105658</vt:lpstr>
      <vt:lpstr>HC - 105658</vt:lpstr>
      <vt:lpstr>105659</vt:lpstr>
      <vt:lpstr>Detail - 105659</vt:lpstr>
      <vt:lpstr>HC - 105659</vt:lpstr>
      <vt:lpstr>105660</vt:lpstr>
      <vt:lpstr>Detail - 105660</vt:lpstr>
      <vt:lpstr>HC - 105660</vt:lpstr>
      <vt:lpstr>107061</vt:lpstr>
      <vt:lpstr>Detail - 107061</vt:lpstr>
      <vt:lpstr>HC -107061</vt:lpstr>
      <vt:lpstr>Consolidated</vt:lpstr>
      <vt:lpstr>Sheet3</vt:lpstr>
      <vt:lpstr>'Detail - 105653'!Print_Titles</vt:lpstr>
      <vt:lpstr>'Detail - 105654'!Print_Titles</vt:lpstr>
      <vt:lpstr>'Detail - 105655'!Print_Titles</vt:lpstr>
      <vt:lpstr>'Detail - 105656'!Print_Titles</vt:lpstr>
      <vt:lpstr>'Detail - 105657'!Print_Titles</vt:lpstr>
      <vt:lpstr>'Detail - 105658'!Print_Titles</vt:lpstr>
      <vt:lpstr>'Detail - 105659'!Print_Titles</vt:lpstr>
      <vt:lpstr>'Detail - 105660'!Print_Titles</vt:lpstr>
      <vt:lpstr>'Detail - 107061'!Print_Titles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Jan Havlíček</cp:lastModifiedBy>
  <cp:lastPrinted>2001-03-22T22:00:47Z</cp:lastPrinted>
  <dcterms:created xsi:type="dcterms:W3CDTF">2001-03-19T15:03:25Z</dcterms:created>
  <dcterms:modified xsi:type="dcterms:W3CDTF">2023-09-11T23:39:59Z</dcterms:modified>
</cp:coreProperties>
</file>