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BECEFC-A833-4CBE-8E55-0AA459D56300}" xr6:coauthVersionLast="47" xr6:coauthVersionMax="47" xr10:uidLastSave="{00000000-0000-0000-0000-000000000000}"/>
  <bookViews>
    <workbookView xWindow="-120" yWindow="-120" windowWidth="38640" windowHeight="15720" tabRatio="924" firstSheet="3" activeTab="9"/>
  </bookViews>
  <sheets>
    <sheet name="Summary" sheetId="1" r:id="rId1"/>
    <sheet name="Employee Agreements" sheetId="3" r:id="rId2"/>
    <sheet name="Consultant Agreement" sheetId="2" r:id="rId3"/>
    <sheet name="Lease Agreement" sheetId="7" r:id="rId4"/>
    <sheet name="Empolyees @ Riverside" sheetId="4" r:id="rId5"/>
    <sheet name="Employees @ Newport" sheetId="12" r:id="rId6"/>
    <sheet name="Financial Statments" sheetId="11" r:id="rId7"/>
    <sheet name="Ratio Analysis" sheetId="8" r:id="rId8"/>
    <sheet name="Unrecorded Liabilities" sheetId="9" r:id="rId9"/>
    <sheet name="AP Aging" sheetId="13" r:id="rId10"/>
  </sheets>
  <definedNames>
    <definedName name="_xlnm.Print_Titles" localSheetId="9">'AP Aging'!$1:$4</definedName>
  </definedNames>
  <calcPr calcId="0" fullCalcOnLoad="1"/>
</workbook>
</file>

<file path=xl/calcChain.xml><?xml version="1.0" encoding="utf-8"?>
<calcChain xmlns="http://schemas.openxmlformats.org/spreadsheetml/2006/main">
  <c r="I225" i="13" l="1"/>
  <c r="C232" i="13"/>
  <c r="E232" i="13"/>
  <c r="G232" i="13"/>
  <c r="I232" i="13"/>
  <c r="K232" i="13"/>
  <c r="K237" i="13"/>
  <c r="B10" i="11"/>
  <c r="B21" i="11"/>
  <c r="B26" i="11"/>
  <c r="B37" i="11"/>
  <c r="B44" i="11"/>
  <c r="B50" i="11"/>
  <c r="B52" i="11"/>
  <c r="B58" i="11"/>
  <c r="B60" i="11"/>
  <c r="B62" i="11"/>
  <c r="B78" i="11"/>
  <c r="D4" i="8"/>
  <c r="F5" i="8"/>
  <c r="D10" i="8"/>
  <c r="F10" i="8"/>
  <c r="D22" i="8"/>
  <c r="D26" i="8"/>
  <c r="D27" i="8"/>
  <c r="F27" i="8"/>
  <c r="D33" i="8"/>
  <c r="D42" i="8"/>
  <c r="D48" i="8"/>
  <c r="D25" i="9"/>
</calcChain>
</file>

<file path=xl/sharedStrings.xml><?xml version="1.0" encoding="utf-8"?>
<sst xmlns="http://schemas.openxmlformats.org/spreadsheetml/2006/main" count="753" uniqueCount="630">
  <si>
    <t>Issues related to CanFibre:</t>
  </si>
  <si>
    <t>Possibly have a $25,200 security deposit with S. Calif. Gas Co that the Company may be able to get reimbursed</t>
  </si>
  <si>
    <t>Management</t>
  </si>
  <si>
    <t>Last Name</t>
  </si>
  <si>
    <t>First Name</t>
  </si>
  <si>
    <t xml:space="preserve">SSN </t>
  </si>
  <si>
    <t>Salary</t>
  </si>
  <si>
    <t>Employment Agreement?  (Yes/No)</t>
  </si>
  <si>
    <t>Management /   Non-Management</t>
  </si>
  <si>
    <t>DOB</t>
  </si>
  <si>
    <t>DOH</t>
  </si>
  <si>
    <t>Location</t>
  </si>
  <si>
    <t>Wilson</t>
  </si>
  <si>
    <t>Ken</t>
  </si>
  <si>
    <t>522-84-1669</t>
  </si>
  <si>
    <t>Riverside</t>
  </si>
  <si>
    <t>Wolf</t>
  </si>
  <si>
    <t>Stuart</t>
  </si>
  <si>
    <t>566-88-4895</t>
  </si>
  <si>
    <t xml:space="preserve"> </t>
  </si>
  <si>
    <t>Baker</t>
  </si>
  <si>
    <t>Darryl</t>
  </si>
  <si>
    <t>561-47-4530</t>
  </si>
  <si>
    <t xml:space="preserve">McKenzie </t>
  </si>
  <si>
    <t>Patrick</t>
  </si>
  <si>
    <t>610-06-7025</t>
  </si>
  <si>
    <t xml:space="preserve">Green </t>
  </si>
  <si>
    <t>Lewis</t>
  </si>
  <si>
    <t>261-27-2807</t>
  </si>
  <si>
    <t>Farado</t>
  </si>
  <si>
    <t>Carlos</t>
  </si>
  <si>
    <t>557-43-2493</t>
  </si>
  <si>
    <t>Bivans</t>
  </si>
  <si>
    <t>Michael</t>
  </si>
  <si>
    <t>489-78-8989</t>
  </si>
  <si>
    <t>Roque</t>
  </si>
  <si>
    <t>John</t>
  </si>
  <si>
    <t>573-13-5363</t>
  </si>
  <si>
    <t>Cox</t>
  </si>
  <si>
    <t>Mickey</t>
  </si>
  <si>
    <t>5655-25-7417</t>
  </si>
  <si>
    <t xml:space="preserve">Franzo </t>
  </si>
  <si>
    <t>Richard</t>
  </si>
  <si>
    <t>568-85-4777</t>
  </si>
  <si>
    <t xml:space="preserve">Massey </t>
  </si>
  <si>
    <t>452-96-1911</t>
  </si>
  <si>
    <t>Snyder</t>
  </si>
  <si>
    <t>David</t>
  </si>
  <si>
    <t>546-33-7379</t>
  </si>
  <si>
    <t>Arm</t>
  </si>
  <si>
    <t>119-50-3209</t>
  </si>
  <si>
    <t>Carroll</t>
  </si>
  <si>
    <t>547-27-8777</t>
  </si>
  <si>
    <t>Clifton</t>
  </si>
  <si>
    <t>Anthony</t>
  </si>
  <si>
    <t>565-21-8280</t>
  </si>
  <si>
    <t>Orozco</t>
  </si>
  <si>
    <t>Gerardo</t>
  </si>
  <si>
    <t>551-71-3290</t>
  </si>
  <si>
    <t>Palmer</t>
  </si>
  <si>
    <t>Demerian</t>
  </si>
  <si>
    <t>194-66-3316</t>
  </si>
  <si>
    <t>Quintana</t>
  </si>
  <si>
    <t xml:space="preserve">Vincent </t>
  </si>
  <si>
    <t>618-09-8151</t>
  </si>
  <si>
    <t>Sosa</t>
  </si>
  <si>
    <t>Larry</t>
  </si>
  <si>
    <t>550-45-0655</t>
  </si>
  <si>
    <t>Stevens</t>
  </si>
  <si>
    <t>Bradely</t>
  </si>
  <si>
    <t>309-74-7429</t>
  </si>
  <si>
    <t xml:space="preserve">Underwood </t>
  </si>
  <si>
    <t>Doug</t>
  </si>
  <si>
    <t>384-52-3611</t>
  </si>
  <si>
    <t>Dickerson</t>
  </si>
  <si>
    <t>Debora</t>
  </si>
  <si>
    <t>559-47-5320</t>
  </si>
  <si>
    <t xml:space="preserve">Acomb </t>
  </si>
  <si>
    <t>571-41-9073</t>
  </si>
  <si>
    <t>DeGidio</t>
  </si>
  <si>
    <t>Nichole</t>
  </si>
  <si>
    <t>566-65-9474</t>
  </si>
  <si>
    <t>Butler</t>
  </si>
  <si>
    <t>Sharon</t>
  </si>
  <si>
    <t>564-96-6817</t>
  </si>
  <si>
    <t>McMullen</t>
  </si>
  <si>
    <t>Carig</t>
  </si>
  <si>
    <t>554-27-7355</t>
  </si>
  <si>
    <t xml:space="preserve">Acevedo </t>
  </si>
  <si>
    <t>Roberta</t>
  </si>
  <si>
    <t>557-179887</t>
  </si>
  <si>
    <t xml:space="preserve">Andrade </t>
  </si>
  <si>
    <t>Rey</t>
  </si>
  <si>
    <t>558-61-6762</t>
  </si>
  <si>
    <t>Brown</t>
  </si>
  <si>
    <t>Stephen</t>
  </si>
  <si>
    <t>525-84-1980</t>
  </si>
  <si>
    <t>Clayton</t>
  </si>
  <si>
    <t>Kevin</t>
  </si>
  <si>
    <t>614-03-0707</t>
  </si>
  <si>
    <t>Hernandez</t>
  </si>
  <si>
    <t>Daniel</t>
  </si>
  <si>
    <t>547-02-0671</t>
  </si>
  <si>
    <t>Holmes</t>
  </si>
  <si>
    <t>Laura</t>
  </si>
  <si>
    <t>550-13-8949</t>
  </si>
  <si>
    <t>McDonald</t>
  </si>
  <si>
    <t>077-58-7978</t>
  </si>
  <si>
    <t>Montgomery</t>
  </si>
  <si>
    <t>James</t>
  </si>
  <si>
    <t>565-41-1986</t>
  </si>
  <si>
    <t>Rose</t>
  </si>
  <si>
    <t>Warren</t>
  </si>
  <si>
    <t>506-96-5560</t>
  </si>
  <si>
    <t xml:space="preserve">Renteria </t>
  </si>
  <si>
    <t>Joel</t>
  </si>
  <si>
    <t>553-51-2034</t>
  </si>
  <si>
    <t>Barrios</t>
  </si>
  <si>
    <t>Julio</t>
  </si>
  <si>
    <t>558-29-3336</t>
  </si>
  <si>
    <t>Bunn</t>
  </si>
  <si>
    <t>Harold</t>
  </si>
  <si>
    <t>554-39-5616</t>
  </si>
  <si>
    <t xml:space="preserve">Ellis </t>
  </si>
  <si>
    <t>436-634266</t>
  </si>
  <si>
    <t>Garay</t>
  </si>
  <si>
    <t>Nimrod</t>
  </si>
  <si>
    <t>584-29-3153</t>
  </si>
  <si>
    <t>Gilbert</t>
  </si>
  <si>
    <t>Charles</t>
  </si>
  <si>
    <t>547-33-9676</t>
  </si>
  <si>
    <t xml:space="preserve">Gutierrez </t>
  </si>
  <si>
    <t>Jose</t>
  </si>
  <si>
    <t>546-27-4572</t>
  </si>
  <si>
    <t>Jasso</t>
  </si>
  <si>
    <t>Dennis</t>
  </si>
  <si>
    <t>563-27-0298</t>
  </si>
  <si>
    <t>Logan</t>
  </si>
  <si>
    <t>Rachelle</t>
  </si>
  <si>
    <t>568-15-3586</t>
  </si>
  <si>
    <t>Mondragon</t>
  </si>
  <si>
    <t>560-55-2251</t>
  </si>
  <si>
    <t>Myers</t>
  </si>
  <si>
    <t>Luis</t>
  </si>
  <si>
    <t>553-31-2797</t>
  </si>
  <si>
    <t>Perez</t>
  </si>
  <si>
    <t>Cirilo</t>
  </si>
  <si>
    <t>626-28-0686</t>
  </si>
  <si>
    <t>Phillips</t>
  </si>
  <si>
    <t>Yaunki</t>
  </si>
  <si>
    <t>563-27-0492</t>
  </si>
  <si>
    <t>Rayborn</t>
  </si>
  <si>
    <t>Henry</t>
  </si>
  <si>
    <t>564-45-8699</t>
  </si>
  <si>
    <t>Richardson</t>
  </si>
  <si>
    <t>Jacob</t>
  </si>
  <si>
    <t>553-75-8257</t>
  </si>
  <si>
    <t>Stelling</t>
  </si>
  <si>
    <t>Evan</t>
  </si>
  <si>
    <t>519-17-9989</t>
  </si>
  <si>
    <t xml:space="preserve">Tapia </t>
  </si>
  <si>
    <t>Marcos</t>
  </si>
  <si>
    <t>546-63-6764</t>
  </si>
  <si>
    <t>Zaldivar</t>
  </si>
  <si>
    <t>567-41-8727</t>
  </si>
  <si>
    <t>130-74-4294</t>
  </si>
  <si>
    <t>Mudrovich</t>
  </si>
  <si>
    <t>309-66-3131</t>
  </si>
  <si>
    <t>Non-Management</t>
  </si>
  <si>
    <t>Name of Company</t>
  </si>
  <si>
    <t>Relationship to Kafus Industries Ltd.</t>
  </si>
  <si>
    <t>Company's Parent Companies</t>
  </si>
  <si>
    <t>List of Company's Subsidiaries</t>
  </si>
  <si>
    <t>Ownership (public/private, % by owner)</t>
  </si>
  <si>
    <t>Cash Flow/ Revenue Obligations (without equity ownership) to Management, Consultants, etc.</t>
  </si>
  <si>
    <t>Primary Business</t>
  </si>
  <si>
    <t>Business Purpose of Location</t>
  </si>
  <si>
    <t>Number of employees at Location</t>
  </si>
  <si>
    <t>Location Owned or Leased?</t>
  </si>
  <si>
    <t>Monthly Lease or Mortgage Payment</t>
  </si>
  <si>
    <t>Total Employees in This Entity</t>
  </si>
  <si>
    <t>Other known liabilities</t>
  </si>
  <si>
    <t xml:space="preserve">Company Name </t>
  </si>
  <si>
    <t>Consultant Company</t>
  </si>
  <si>
    <t>Consultant</t>
  </si>
  <si>
    <t>Start Date</t>
  </si>
  <si>
    <t>Payment Terms</t>
  </si>
  <si>
    <t>Compensation</t>
  </si>
  <si>
    <t>Terms</t>
  </si>
  <si>
    <t>Expiration Date</t>
  </si>
  <si>
    <t>Breakage Fees</t>
  </si>
  <si>
    <t>Services</t>
  </si>
  <si>
    <t xml:space="preserve">Signed </t>
  </si>
  <si>
    <t>monthly</t>
  </si>
  <si>
    <t>-</t>
  </si>
  <si>
    <t>Y</t>
  </si>
  <si>
    <t>CanFibre Riverside MDF</t>
  </si>
  <si>
    <t>Doug Reid</t>
  </si>
  <si>
    <t>90 days following the Commencement Date</t>
  </si>
  <si>
    <t>To Assist in developing additional sales of Specialty MDF for CanFibre primarily in eastern US and Canada.</t>
  </si>
  <si>
    <r>
      <t xml:space="preserve"> A) </t>
    </r>
    <r>
      <rPr>
        <sz val="8"/>
        <rFont val="Arial"/>
        <family val="2"/>
      </rPr>
      <t xml:space="preserve">The monthly fee to $4,200 to reflect 3 of 5 days per week devoted to CanFibre sales effort; In the event both parties agree in writing, this agreement can be extended to a full-time, 5 days a week and a monthly fee of $7,000. </t>
    </r>
    <r>
      <rPr>
        <b/>
        <sz val="8"/>
        <rFont val="Arial"/>
        <family val="2"/>
      </rPr>
      <t>B)</t>
    </r>
    <r>
      <rPr>
        <sz val="8"/>
        <rFont val="Arial"/>
        <family val="2"/>
      </rPr>
      <t xml:space="preserve"> Sales commission as earned and as described in Attachment 2 </t>
    </r>
    <r>
      <rPr>
        <b/>
        <sz val="8"/>
        <rFont val="Arial"/>
        <family val="2"/>
      </rPr>
      <t>C)</t>
    </r>
    <r>
      <rPr>
        <sz val="8"/>
        <rFont val="Arial"/>
        <family val="2"/>
      </rPr>
      <t xml:space="preserve"> Travel Expenses </t>
    </r>
  </si>
  <si>
    <t>Employee Agreements</t>
  </si>
  <si>
    <t>None per information that has been provided.</t>
  </si>
  <si>
    <t>Company</t>
  </si>
  <si>
    <t>Office Location</t>
  </si>
  <si>
    <t xml:space="preserve">Address </t>
  </si>
  <si>
    <t>Lease Terms</t>
  </si>
  <si>
    <t>Ending Date</t>
  </si>
  <si>
    <t>Rent</t>
  </si>
  <si>
    <t>Breakage Fee</t>
  </si>
  <si>
    <t>Other Obligations</t>
  </si>
  <si>
    <t>None Property is owned by Riverside</t>
  </si>
  <si>
    <t>RIVERSIDE OFFICE LEASES SUMMARY</t>
  </si>
  <si>
    <t>CanFibre of Riverside, Inc.</t>
  </si>
  <si>
    <t>Subsidiary through CanFibre, US, Inc.</t>
  </si>
  <si>
    <t>None</t>
  </si>
  <si>
    <t xml:space="preserve">CanFibre US </t>
  </si>
  <si>
    <t>100% owned by CanFibre US</t>
  </si>
  <si>
    <t>Private</t>
  </si>
  <si>
    <t>1451 Quail St Suite 101                   Newport Beach, CA 92660</t>
  </si>
  <si>
    <t>Office</t>
  </si>
  <si>
    <t>leased</t>
  </si>
  <si>
    <t>1755 Brown Ave                                            Riverside CA 92509</t>
  </si>
  <si>
    <t>Plant</t>
  </si>
  <si>
    <t>see above</t>
  </si>
  <si>
    <t>owned</t>
  </si>
  <si>
    <t>1.The plant is not yet producing Allgreen, its highest grade product</t>
  </si>
  <si>
    <t>2.Mgmt feels still 6 months away from completing development stage</t>
  </si>
  <si>
    <t>3.There are a number of capital projects that need to be completed to achieve production goals</t>
  </si>
  <si>
    <t>4.Borden is the only wax supplier</t>
  </si>
  <si>
    <t>5.The plant is working with vendors whose equipment did not meet claims during the environmental testing</t>
  </si>
  <si>
    <t>6.Currently 50% of sales is concentrated in 3 customers</t>
  </si>
  <si>
    <t>7.Chris Carl supposedly does not have an employment contract</t>
  </si>
  <si>
    <t xml:space="preserve">8.Noted approximately $85,000 in unrecorded liabilities at 3/31/00.  </t>
  </si>
  <si>
    <t>9.The accounting procedures are in process of being implemented  (employee expense reports, inventory costing, etc)</t>
  </si>
  <si>
    <t>10.The inventory standard cost for finished goods and WIP have not been updated since originally being calculated</t>
  </si>
  <si>
    <t>11.The computer hardware, software, and furniture and fixtures are not being amortized per direction from corp.</t>
  </si>
  <si>
    <t>12.Corp. declared a $50,000 dividend during the first quarter of 2000.</t>
  </si>
  <si>
    <t xml:space="preserve">13.I am having difficulty tying the support schedules for accumulated depreciation to the financial statements.  </t>
  </si>
  <si>
    <t>14.Not clear on budgeting process for CanFibre</t>
  </si>
  <si>
    <t>Quick Ratio</t>
  </si>
  <si>
    <t>Current Assets - Inventory</t>
  </si>
  <si>
    <t>Current Liabilites</t>
  </si>
  <si>
    <t>Rate of Return on Asset</t>
  </si>
  <si>
    <t xml:space="preserve">Net Income </t>
  </si>
  <si>
    <t>Total Assets</t>
  </si>
  <si>
    <t>Intercompany Payables</t>
  </si>
  <si>
    <t>CanFibre US</t>
  </si>
  <si>
    <t>Cameron Strategic</t>
  </si>
  <si>
    <t>Kenaf Industries of South Texas</t>
  </si>
  <si>
    <t>Other</t>
  </si>
  <si>
    <t>Kafus  Environmental Industries</t>
  </si>
  <si>
    <t>Kafus US Environmental</t>
  </si>
  <si>
    <t>New Total Assets</t>
  </si>
  <si>
    <t>Debt to Equity</t>
  </si>
  <si>
    <t>Total Debt</t>
  </si>
  <si>
    <t>Equity</t>
  </si>
  <si>
    <t>I</t>
  </si>
  <si>
    <t>Debt</t>
  </si>
  <si>
    <t>Long Term Indebtedness</t>
  </si>
  <si>
    <t>Accrued Interest Payable</t>
  </si>
  <si>
    <t>Bond Payable</t>
  </si>
  <si>
    <t>Current Note Payable</t>
  </si>
  <si>
    <t>New Total Debt</t>
  </si>
  <si>
    <t>Redeemable Preference Shares</t>
  </si>
  <si>
    <t>Non Redeemable Preference Shares</t>
  </si>
  <si>
    <t>Non Controlling Interest</t>
  </si>
  <si>
    <t>Common Shares</t>
  </si>
  <si>
    <t xml:space="preserve">Deficit </t>
  </si>
  <si>
    <t>Cumualtive Tranaslation Adjustment</t>
  </si>
  <si>
    <t>Procedures:  Obtained check register for 4/00 - 6/13/00.  Made selections and agreed to supporting invoices and check stubs.  Traced items into A/P listing as of 3/31/00 to determine if properly recorded.</t>
  </si>
  <si>
    <t>Purpose:  To search for unrecorded liabilities</t>
  </si>
  <si>
    <t>The following are items not listed in A/P at 3/31/00</t>
  </si>
  <si>
    <t>Vendor</t>
  </si>
  <si>
    <t>Inv #</t>
  </si>
  <si>
    <t>Inv Date</t>
  </si>
  <si>
    <t>Inv Amt</t>
  </si>
  <si>
    <t>Order Date</t>
  </si>
  <si>
    <t>Ch #</t>
  </si>
  <si>
    <t>Ch Date</t>
  </si>
  <si>
    <t>Ch Amt</t>
  </si>
  <si>
    <t>Kaman</t>
  </si>
  <si>
    <t>B651251</t>
  </si>
  <si>
    <t>B650861</t>
  </si>
  <si>
    <t>B650778</t>
  </si>
  <si>
    <t>B650669</t>
  </si>
  <si>
    <t>B650471</t>
  </si>
  <si>
    <t>B650405</t>
  </si>
  <si>
    <t>B650041</t>
  </si>
  <si>
    <t>B649872</t>
  </si>
  <si>
    <t>B649826</t>
  </si>
  <si>
    <t>fax copy</t>
  </si>
  <si>
    <t>B648982</t>
  </si>
  <si>
    <t>United Pumping Svc</t>
  </si>
  <si>
    <t>Hunt, Guillot, &amp; Assoc.</t>
  </si>
  <si>
    <t>bill thru 2/29/00</t>
  </si>
  <si>
    <t>Community Action EAP</t>
  </si>
  <si>
    <t>Harlan Machinery Co</t>
  </si>
  <si>
    <t>wk end 3/25 OT</t>
  </si>
  <si>
    <t>Select Personnel Services</t>
  </si>
  <si>
    <t>wk end 3/26</t>
  </si>
  <si>
    <t>West Salem Machinery</t>
  </si>
  <si>
    <t>Western Pneumatics</t>
  </si>
  <si>
    <t>0027954-IN</t>
  </si>
  <si>
    <t>The following represents full pmt on invoice balance recorded as $83,453.64 in A/P.  Invoice had hand note that said difference was additional amount.</t>
  </si>
  <si>
    <t>Enron North America</t>
  </si>
  <si>
    <t>Delivery period 2/00</t>
  </si>
  <si>
    <t>The following represents item in payments that support was not attached</t>
  </si>
  <si>
    <t>Nimrod Garay</t>
  </si>
  <si>
    <t>checking</t>
  </si>
  <si>
    <t>found</t>
  </si>
  <si>
    <t>Borden</t>
  </si>
  <si>
    <t>The following represents amounts pd in one check with no backup attached and a note that said void</t>
  </si>
  <si>
    <t>The following represents pmt on remaining invoice balance of $120,000 at 3/31/00 for a DAF Clarifier that was $150,000 total</t>
  </si>
  <si>
    <t>Poseidon</t>
  </si>
  <si>
    <t>Quote on</t>
  </si>
  <si>
    <t>The following represents items not in A/P that probably should not be</t>
  </si>
  <si>
    <t>Cal Trol</t>
  </si>
  <si>
    <t>Quote000331HIPP</t>
  </si>
  <si>
    <t>dp $67,000</t>
  </si>
  <si>
    <t>Mileage reimburse</t>
  </si>
  <si>
    <t>also see item above</t>
  </si>
  <si>
    <t>The following represents items to check in accrued charges</t>
  </si>
  <si>
    <t>for freight bill shipped 3/22/00</t>
  </si>
  <si>
    <t>for freight bill shipped 3/16/00</t>
  </si>
  <si>
    <t>for OT, freight,misc hrdwre on invoices dated 3/31/00</t>
  </si>
  <si>
    <t>OMNI International</t>
  </si>
  <si>
    <t>work performed 3/27 - 4/2</t>
  </si>
  <si>
    <t>Financial Statements</t>
  </si>
  <si>
    <t>Cash</t>
  </si>
  <si>
    <t>Account Receivable</t>
  </si>
  <si>
    <t>Prepaids</t>
  </si>
  <si>
    <t>Inventory</t>
  </si>
  <si>
    <t>Total Current Assests</t>
  </si>
  <si>
    <t>ASSETS</t>
  </si>
  <si>
    <t>Due from CanFibre Group consolidated:</t>
  </si>
  <si>
    <t>CanFibre Group</t>
  </si>
  <si>
    <t>Capital Assets</t>
  </si>
  <si>
    <t>Land</t>
  </si>
  <si>
    <t>Building - construction in progress</t>
  </si>
  <si>
    <t>Equipment - construction in progress</t>
  </si>
  <si>
    <t>Other assets</t>
  </si>
  <si>
    <t>Deferred Financing costs</t>
  </si>
  <si>
    <t>TOTAL ASSETS</t>
  </si>
  <si>
    <t>Total Capital Assets</t>
  </si>
  <si>
    <t>LIABILITIES AND SHAREHOLDERS' EQUITY</t>
  </si>
  <si>
    <t>Accounts Payable</t>
  </si>
  <si>
    <t>Construction Payable</t>
  </si>
  <si>
    <t>Other Current Payable</t>
  </si>
  <si>
    <t>Total Current Payble</t>
  </si>
  <si>
    <t>Curent Notes Payable</t>
  </si>
  <si>
    <t>Long Term Liablilities</t>
  </si>
  <si>
    <t>Current Liabilities</t>
  </si>
  <si>
    <t>Bonds Payable</t>
  </si>
  <si>
    <t>Total Long Term Liabilities</t>
  </si>
  <si>
    <t xml:space="preserve">Due to </t>
  </si>
  <si>
    <t>Kafus Environmental Industries</t>
  </si>
  <si>
    <t>Kafus US Environmental Industries</t>
  </si>
  <si>
    <t>Other related Parties</t>
  </si>
  <si>
    <t>Total</t>
  </si>
  <si>
    <t>TOTAL LIABILITES</t>
  </si>
  <si>
    <t>EQUITY</t>
  </si>
  <si>
    <t>Deficit</t>
  </si>
  <si>
    <t>Total Equity</t>
  </si>
  <si>
    <t>TOTAL LIABILITIES AND SHAREHOLDERS' EQUITY</t>
  </si>
  <si>
    <t>Restricted Cash</t>
  </si>
  <si>
    <t>Check</t>
  </si>
  <si>
    <t>STATEMENT OF OPERATIONS</t>
  </si>
  <si>
    <t>Interest Income</t>
  </si>
  <si>
    <t>Management Fee</t>
  </si>
  <si>
    <t>Expenses</t>
  </si>
  <si>
    <t>Revenue</t>
  </si>
  <si>
    <t>Amortization Technology and license rights</t>
  </si>
  <si>
    <t>Consulting</t>
  </si>
  <si>
    <t xml:space="preserve">Interest Payable </t>
  </si>
  <si>
    <t>Amortization of of deferred financing cost</t>
  </si>
  <si>
    <t xml:space="preserve">Office and general </t>
  </si>
  <si>
    <t>Professional Fees</t>
  </si>
  <si>
    <t>Salaries and Benefits</t>
  </si>
  <si>
    <t>TOTAL NET INCOME (LOSS)</t>
  </si>
  <si>
    <t>Hollo</t>
  </si>
  <si>
    <t>Rich</t>
  </si>
  <si>
    <t>524-92-2317</t>
  </si>
  <si>
    <t>Project Coordinator</t>
  </si>
  <si>
    <t>New Port</t>
  </si>
  <si>
    <t>Lavold</t>
  </si>
  <si>
    <t xml:space="preserve">Garry </t>
  </si>
  <si>
    <t>619-54-8468</t>
  </si>
  <si>
    <t>Senior Vice President</t>
  </si>
  <si>
    <t xml:space="preserve">Stewart </t>
  </si>
  <si>
    <t>Darla</t>
  </si>
  <si>
    <t>551-25-3260</t>
  </si>
  <si>
    <t>Tavoda</t>
  </si>
  <si>
    <t>547-41-4282</t>
  </si>
  <si>
    <t>Manager of Engineering and Construction</t>
  </si>
  <si>
    <t>Tennier</t>
  </si>
  <si>
    <t>612-13-6868</t>
  </si>
  <si>
    <t>Paper Process Manager</t>
  </si>
  <si>
    <t>Tinker</t>
  </si>
  <si>
    <t>544-60-6923</t>
  </si>
  <si>
    <t>Plant Director of Riverside MDF Mill</t>
  </si>
  <si>
    <t>As of 6/21/200</t>
  </si>
  <si>
    <t>0 Days</t>
  </si>
  <si>
    <t>10 Days</t>
  </si>
  <si>
    <t>15 Days</t>
  </si>
  <si>
    <t>30 days</t>
  </si>
  <si>
    <t>Action Communication</t>
  </si>
  <si>
    <t>Alkzo Nobel Courting, Inc.</t>
  </si>
  <si>
    <t>Business News Publishing</t>
  </si>
  <si>
    <t>CDN</t>
  </si>
  <si>
    <t xml:space="preserve">Chartwell Communications </t>
  </si>
  <si>
    <t>Chemical Transfer</t>
  </si>
  <si>
    <t>Derrick Corporation</t>
  </si>
  <si>
    <t>Daniel Hernandez</t>
  </si>
  <si>
    <t>Jack Stepmount</t>
  </si>
  <si>
    <t>Riley Corporation Sales</t>
  </si>
  <si>
    <t>Riverside Mission Florist</t>
  </si>
  <si>
    <t>Rubidoux Community Service</t>
  </si>
  <si>
    <t>Talbot Ins &amp; Financial Service</t>
  </si>
  <si>
    <t xml:space="preserve">US Safety &amp; Supply Company </t>
  </si>
  <si>
    <t>Western Hydro</t>
  </si>
  <si>
    <t>John Wilson</t>
  </si>
  <si>
    <t>Wood &amp; Wood Productions</t>
  </si>
  <si>
    <t>Advance Data Products</t>
  </si>
  <si>
    <t>Aggregate Machinery Specialty</t>
  </si>
  <si>
    <t>Allaince Engineering</t>
  </si>
  <si>
    <t>Arlington Hearing Aid Center</t>
  </si>
  <si>
    <t>Bakersfield Pipe &amp; Supply</t>
  </si>
  <si>
    <t>Basin Valve &amp; Co</t>
  </si>
  <si>
    <t>Brook Field</t>
  </si>
  <si>
    <t>Brown Co</t>
  </si>
  <si>
    <t>CDK Contracting Company</t>
  </si>
  <si>
    <t>Chromalox</t>
  </si>
  <si>
    <t>Collins Spray Equipment</t>
  </si>
  <si>
    <t>Commercial Door Company</t>
  </si>
  <si>
    <t>Continental Conveyor Ltd</t>
  </si>
  <si>
    <t>Corporate Business Furniture</t>
  </si>
  <si>
    <t>J Dieffenbacher Gmbh &amp; Co</t>
  </si>
  <si>
    <t>Brian Downs P.E.</t>
  </si>
  <si>
    <t>Duncan Brothers</t>
  </si>
  <si>
    <t>Globe</t>
  </si>
  <si>
    <t xml:space="preserve">GTS Energy </t>
  </si>
  <si>
    <t>Harlan Machinery Company</t>
  </si>
  <si>
    <t>Harborview Electric Ltd</t>
  </si>
  <si>
    <t>Henry Arras Welding</t>
  </si>
  <si>
    <t>Hipp Engineering</t>
  </si>
  <si>
    <t>Hunt Guillot &amp; Associates</t>
  </si>
  <si>
    <t>Inland Bobcat Inc.</t>
  </si>
  <si>
    <t>Jim Cappello Associates</t>
  </si>
  <si>
    <t>Johnson Peltier</t>
  </si>
  <si>
    <t>KCT Consultant Inc.</t>
  </si>
  <si>
    <t>KH Metals &amp; Supply</t>
  </si>
  <si>
    <t>K-Tron Americas Inc.</t>
  </si>
  <si>
    <t>Metal Clad Insulation Corp.</t>
  </si>
  <si>
    <t>M.S. Industrial Sheet Metal</t>
  </si>
  <si>
    <t>Omega Engineering Inc.</t>
  </si>
  <si>
    <t xml:space="preserve">Omni International </t>
  </si>
  <si>
    <t>Pacific Engineering</t>
  </si>
  <si>
    <t>Sage Software Inc.</t>
  </si>
  <si>
    <t>Sarec Systems Inc.</t>
  </si>
  <si>
    <t>Specialty Assembly</t>
  </si>
  <si>
    <t>Steel Refiber LLC</t>
  </si>
  <si>
    <t>True Full &amp; Accurate</t>
  </si>
  <si>
    <t>Thayer Scale - Hydro</t>
  </si>
  <si>
    <t>Thompson Mechanical Corp.</t>
  </si>
  <si>
    <t>Western P</t>
  </si>
  <si>
    <t xml:space="preserve">Brithinree Electric </t>
  </si>
  <si>
    <t>McMaster Carr</t>
  </si>
  <si>
    <t>Royal Wholesale Electric</t>
  </si>
  <si>
    <t>South West Controls</t>
  </si>
  <si>
    <t>Thompson Industrial Supply</t>
  </si>
  <si>
    <t>Argo Recycling</t>
  </si>
  <si>
    <t>Artesin Sawdust Products</t>
  </si>
  <si>
    <t>Borden Chemical Inc.</t>
  </si>
  <si>
    <t>B. P. John Hauling</t>
  </si>
  <si>
    <t>California Bio-Mass</t>
  </si>
  <si>
    <t>Community Recycling &amp; Resources</t>
  </si>
  <si>
    <t>CST Organic Recycling</t>
  </si>
  <si>
    <t>DMF Trucking</t>
  </si>
  <si>
    <t>Forest Wood Fiber Products</t>
  </si>
  <si>
    <t>Highland Lumber Sales</t>
  </si>
  <si>
    <t>Industrial Finishes</t>
  </si>
  <si>
    <t>Inland Pacific Resources</t>
  </si>
  <si>
    <t>Joe Kunz Co.</t>
  </si>
  <si>
    <t>McDonald Packaging</t>
  </si>
  <si>
    <t>Pallets &amp; Accessories</t>
  </si>
  <si>
    <t>Pico Riverside Pallet</t>
  </si>
  <si>
    <t>Recycled Wood Products</t>
  </si>
  <si>
    <t>River Ranch Recycling</t>
  </si>
  <si>
    <t>Signals</t>
  </si>
  <si>
    <t>Southern California Products</t>
  </si>
  <si>
    <t>Sunset Fibers Industries</t>
  </si>
  <si>
    <t>U.S. Brox Department</t>
  </si>
  <si>
    <t>Viramontes Express</t>
  </si>
  <si>
    <t>Accountemps</t>
  </si>
  <si>
    <t>Abe Metal Supply</t>
  </si>
  <si>
    <t>Advantage Business Forms</t>
  </si>
  <si>
    <t>Asbury Environmental Services</t>
  </si>
  <si>
    <t>A.Pumps</t>
  </si>
  <si>
    <t>Air Liquide</t>
  </si>
  <si>
    <t>Air Kinetics</t>
  </si>
  <si>
    <t>Air and Surface Courier</t>
  </si>
  <si>
    <t>Albert Research Counsil</t>
  </si>
  <si>
    <t>Allwaste of Southern CA</t>
  </si>
  <si>
    <t>American Lock and Smith</t>
  </si>
  <si>
    <t>Andrew Transport</t>
  </si>
  <si>
    <t>Architects &amp; Engineers</t>
  </si>
  <si>
    <t>AT&amp;T Wireless Services</t>
  </si>
  <si>
    <t>Bake Tanks, Inc.</t>
  </si>
  <si>
    <t>Mixpro c/o BW</t>
  </si>
  <si>
    <t>Bear Forest</t>
  </si>
  <si>
    <t>Benz Engineering</t>
  </si>
  <si>
    <t>Best Temporary Services</t>
  </si>
  <si>
    <t>BH Tank Works Inc.</t>
  </si>
  <si>
    <t>Bonnet Irrigation</t>
  </si>
  <si>
    <t>Burgess Manning</t>
  </si>
  <si>
    <t>Calif Chamber of Commerce</t>
  </si>
  <si>
    <t>California Pacific Label</t>
  </si>
  <si>
    <t>Cal Water</t>
  </si>
  <si>
    <t>Chem Pro Laboratory</t>
  </si>
  <si>
    <t>Citizens Transportation</t>
  </si>
  <si>
    <t>Clayton Environmental</t>
  </si>
  <si>
    <t>CM Machine</t>
  </si>
  <si>
    <t>Coast to Coast</t>
  </si>
  <si>
    <t>Composite Panel Association</t>
  </si>
  <si>
    <t>Com Scr Co.</t>
  </si>
  <si>
    <t>Commercial Protective Services</t>
  </si>
  <si>
    <t>DMG Enterprise</t>
  </si>
  <si>
    <t>Durametal</t>
  </si>
  <si>
    <t>Eagle Road Services Tires</t>
  </si>
  <si>
    <t>Eclipse</t>
  </si>
  <si>
    <t>Elliot, Lewis, Lieber &amp; Associates</t>
  </si>
  <si>
    <t>EMED Co.</t>
  </si>
  <si>
    <t>Empire Oil</t>
  </si>
  <si>
    <t>Enron North America Corp</t>
  </si>
  <si>
    <t>Enron Power Marketing Inc.</t>
  </si>
  <si>
    <t>ES Babock and Sons, Inc.</t>
  </si>
  <si>
    <t>FedEx</t>
  </si>
  <si>
    <t>Flanex</t>
  </si>
  <si>
    <t>Forest Paint Co.</t>
  </si>
  <si>
    <t>F. Canada Corp.</t>
  </si>
  <si>
    <t>G &amp; K Services</t>
  </si>
  <si>
    <t>N. Guray</t>
  </si>
  <si>
    <t>Gold Star Trucking</t>
  </si>
  <si>
    <t>W.W. Grainger</t>
  </si>
  <si>
    <t>Great Western</t>
  </si>
  <si>
    <t>Horiba Industries</t>
  </si>
  <si>
    <t>Horseman, Inc.</t>
  </si>
  <si>
    <t>Inland Valley Saw Services</t>
  </si>
  <si>
    <t>Inland Empire Composing</t>
  </si>
  <si>
    <t>Inland Drill Works</t>
  </si>
  <si>
    <t>Insuper</t>
  </si>
  <si>
    <t>J.R. Freeman</t>
  </si>
  <si>
    <t>Kens Tools</t>
  </si>
  <si>
    <t>Kimen Staffing Services</t>
  </si>
  <si>
    <t>Kinko's Inc.</t>
  </si>
  <si>
    <t>KVS Inc.</t>
  </si>
  <si>
    <t>Manuel Magoon</t>
  </si>
  <si>
    <t>Paul McDonnell - Treasure</t>
  </si>
  <si>
    <t>M. Business Systems</t>
  </si>
  <si>
    <t>Mobile H &amp; H</t>
  </si>
  <si>
    <t>MLB</t>
  </si>
  <si>
    <t>Myers Forklift Inc.</t>
  </si>
  <si>
    <t>Luis Myers</t>
  </si>
  <si>
    <t>Northern Arrow</t>
  </si>
  <si>
    <t>Office Team</t>
  </si>
  <si>
    <t>OG Supply</t>
  </si>
  <si>
    <t>Orange County Register</t>
  </si>
  <si>
    <t>Orkin Pest Control</t>
  </si>
  <si>
    <t xml:space="preserve">Pacific Bell </t>
  </si>
  <si>
    <t>Pacific Abrasive Supply</t>
  </si>
  <si>
    <t>Pan Western</t>
  </si>
  <si>
    <t>Peace Bridge Brokerage</t>
  </si>
  <si>
    <t>People Trak</t>
  </si>
  <si>
    <t>Philip St Inc.</t>
  </si>
  <si>
    <t>PBCC Pitney Bowes</t>
  </si>
  <si>
    <t>Pitney Bowes</t>
  </si>
  <si>
    <t>Poma Distribution Company</t>
  </si>
  <si>
    <t>Poma Automatic Fueling</t>
  </si>
  <si>
    <t>Prime Equipment</t>
  </si>
  <si>
    <t>Pro-Flame Gas Co.</t>
  </si>
  <si>
    <t>Progressive Machinery Inc.</t>
  </si>
  <si>
    <t>Raytek Corp.</t>
  </si>
  <si>
    <t>RDO Equipment Co.</t>
  </si>
  <si>
    <t>Redlands Plumbing Heating</t>
  </si>
  <si>
    <t>Republic Tools</t>
  </si>
  <si>
    <t>Richards and Association</t>
  </si>
  <si>
    <t>Riverside Blue Mgmt</t>
  </si>
  <si>
    <t>Roto Rooter</t>
  </si>
  <si>
    <t>Royal Plywood Corp.</t>
  </si>
  <si>
    <t>R P Landscape &amp; Irrigation</t>
  </si>
  <si>
    <t>Rutland Tool</t>
  </si>
  <si>
    <t>SAF Electric</t>
  </si>
  <si>
    <t>Saftey Kleen</t>
  </si>
  <si>
    <t>San Bernando Country Sun</t>
  </si>
  <si>
    <t>Seal Specialty Gases</t>
  </si>
  <si>
    <t>Select Personal Services</t>
  </si>
  <si>
    <t xml:space="preserve">Shepard Rentals </t>
  </si>
  <si>
    <t>Sidewalk Daily Deli</t>
  </si>
  <si>
    <t>Siegling America Inc.</t>
  </si>
  <si>
    <t>Sierra Research Inc.</t>
  </si>
  <si>
    <t xml:space="preserve">Smith Cameron Industrial </t>
  </si>
  <si>
    <t>Southern CA Gases</t>
  </si>
  <si>
    <t>Southern CA Edison</t>
  </si>
  <si>
    <t>Spirax Saren</t>
  </si>
  <si>
    <t>Sues Cleaning Janitorial</t>
  </si>
  <si>
    <t>Sunwest Printing</t>
  </si>
  <si>
    <t>Teco Corp.</t>
  </si>
  <si>
    <t>Tech Aid</t>
  </si>
  <si>
    <t xml:space="preserve">Thermal Cool </t>
  </si>
  <si>
    <t>The Press Enterprise</t>
  </si>
  <si>
    <t>Timberco Inc.</t>
  </si>
  <si>
    <t>Tower Group International</t>
  </si>
  <si>
    <t>TP Trucking</t>
  </si>
  <si>
    <t>Trico Disposal</t>
  </si>
  <si>
    <t>Tuff Weld</t>
  </si>
  <si>
    <t>Ultimate Internet Access</t>
  </si>
  <si>
    <t>Underwriters Labratories</t>
  </si>
  <si>
    <t>United Pumping Services</t>
  </si>
  <si>
    <t>UPS Customhouse</t>
  </si>
  <si>
    <t>UPS - Reddway</t>
  </si>
  <si>
    <t>US Healthworks Medical</t>
  </si>
  <si>
    <t>Valmet Fibertech Inc.</t>
  </si>
  <si>
    <t>VPS Fire Protection Services</t>
  </si>
  <si>
    <t>Viking Freight</t>
  </si>
  <si>
    <t>Vincent Corporation</t>
  </si>
  <si>
    <t>West SB Country Water Corp.</t>
  </si>
  <si>
    <t>Westwind</t>
  </si>
  <si>
    <t>Yosennie Waters</t>
  </si>
  <si>
    <t>Account Payable 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</si>
</sst>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2" fillId="0" borderId="0" xfId="0" applyFont="1" applyAlignment="1">
      <alignment horizontal="center" wrapText="1"/>
    </xf>
    <xf numFmtId="43" fontId="2" fillId="0" borderId="0" xfId="1" applyFont="1" applyAlignment="1">
      <alignment horizontal="center" wrapText="1"/>
    </xf>
    <xf numFmtId="14" fontId="3" fillId="0" borderId="0" xfId="0" applyNumberFormat="1" applyFont="1"/>
    <xf numFmtId="9" fontId="2" fillId="0" borderId="0" xfId="3" applyFont="1"/>
    <xf numFmtId="0" fontId="2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44" fontId="5" fillId="2" borderId="0" xfId="2" applyFont="1" applyFill="1" applyAlignment="1">
      <alignment horizont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44" fontId="7" fillId="0" borderId="2" xfId="2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0" fillId="3" borderId="0" xfId="0" applyFill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44" fontId="3" fillId="0" borderId="0" xfId="2" applyFont="1" applyAlignment="1">
      <alignment horizontal="center" wrapText="1"/>
    </xf>
    <xf numFmtId="44" fontId="0" fillId="4" borderId="0" xfId="2" applyFont="1" applyFill="1"/>
    <xf numFmtId="0" fontId="0" fillId="4" borderId="0" xfId="0" applyFill="1"/>
    <xf numFmtId="0" fontId="0" fillId="0" borderId="0" xfId="0" applyAlignment="1"/>
    <xf numFmtId="0" fontId="10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Border="1"/>
    <xf numFmtId="165" fontId="1" fillId="0" borderId="8" xfId="1" applyNumberFormat="1" applyBorder="1"/>
    <xf numFmtId="0" fontId="0" fillId="0" borderId="9" xfId="0" applyBorder="1"/>
    <xf numFmtId="0" fontId="0" fillId="0" borderId="0" xfId="0" applyBorder="1" applyAlignment="1">
      <alignment horizontal="center"/>
    </xf>
    <xf numFmtId="165" fontId="1" fillId="0" borderId="0" xfId="1" applyNumberFormat="1" applyBorder="1"/>
    <xf numFmtId="43" fontId="1" fillId="0" borderId="9" xfId="1" applyBorder="1"/>
    <xf numFmtId="0" fontId="2" fillId="0" borderId="10" xfId="0" applyFont="1" applyBorder="1"/>
    <xf numFmtId="0" fontId="0" fillId="0" borderId="8" xfId="0" applyBorder="1"/>
    <xf numFmtId="43" fontId="1" fillId="0" borderId="11" xfId="1" applyBorder="1"/>
    <xf numFmtId="0" fontId="0" fillId="0" borderId="5" xfId="0" applyBorder="1" applyAlignment="1">
      <alignment horizontal="center"/>
    </xf>
    <xf numFmtId="9" fontId="1" fillId="0" borderId="9" xfId="3" applyBorder="1"/>
    <xf numFmtId="0" fontId="0" fillId="0" borderId="0" xfId="0" applyBorder="1" applyAlignment="1">
      <alignment horizontal="left"/>
    </xf>
    <xf numFmtId="165" fontId="1" fillId="0" borderId="0" xfId="1" applyNumberFormat="1" applyFont="1" applyBorder="1"/>
    <xf numFmtId="165" fontId="1" fillId="0" borderId="12" xfId="1" applyNumberFormat="1" applyBorder="1"/>
    <xf numFmtId="9" fontId="1" fillId="0" borderId="11" xfId="3" applyBorder="1"/>
    <xf numFmtId="165" fontId="0" fillId="0" borderId="8" xfId="0" applyNumberFormat="1" applyBorder="1"/>
    <xf numFmtId="165" fontId="0" fillId="0" borderId="12" xfId="0" applyNumberFormat="1" applyBorder="1"/>
    <xf numFmtId="165" fontId="0" fillId="0" borderId="0" xfId="0" applyNumberFormat="1" applyBorder="1"/>
    <xf numFmtId="165" fontId="4" fillId="0" borderId="0" xfId="1" applyNumberFormat="1" applyFont="1" applyBorder="1"/>
    <xf numFmtId="0" fontId="0" fillId="0" borderId="11" xfId="0" applyBorder="1"/>
    <xf numFmtId="165" fontId="1" fillId="0" borderId="0" xfId="1" applyNumberFormat="1"/>
    <xf numFmtId="43" fontId="1" fillId="0" borderId="0" xfId="1"/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/>
    </xf>
    <xf numFmtId="0" fontId="11" fillId="0" borderId="0" xfId="0" applyFont="1"/>
    <xf numFmtId="14" fontId="0" fillId="0" borderId="0" xfId="0" applyNumberFormat="1"/>
    <xf numFmtId="0" fontId="1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43" fontId="1" fillId="0" borderId="0" xfId="1" applyFont="1" applyAlignment="1">
      <alignment vertical="top" wrapText="1"/>
    </xf>
    <xf numFmtId="43" fontId="1" fillId="0" borderId="0" xfId="1" applyFont="1"/>
    <xf numFmtId="165" fontId="0" fillId="0" borderId="0" xfId="1" applyNumberFormat="1" applyFont="1"/>
    <xf numFmtId="165" fontId="0" fillId="0" borderId="13" xfId="1" applyNumberFormat="1" applyFont="1" applyBorder="1"/>
    <xf numFmtId="14" fontId="2" fillId="0" borderId="0" xfId="0" applyNumberFormat="1" applyFont="1" applyAlignment="1">
      <alignment horizontal="center"/>
    </xf>
    <xf numFmtId="165" fontId="2" fillId="0" borderId="13" xfId="1" applyNumberFormat="1" applyFont="1" applyBorder="1"/>
    <xf numFmtId="165" fontId="3" fillId="0" borderId="13" xfId="1" applyNumberFormat="1" applyFont="1" applyBorder="1"/>
    <xf numFmtId="0" fontId="12" fillId="0" borderId="0" xfId="0" applyFont="1"/>
    <xf numFmtId="165" fontId="12" fillId="0" borderId="12" xfId="1" applyNumberFormat="1" applyFont="1" applyBorder="1"/>
    <xf numFmtId="165" fontId="2" fillId="0" borderId="0" xfId="1" applyNumberFormat="1" applyFont="1"/>
    <xf numFmtId="165" fontId="2" fillId="0" borderId="12" xfId="1" applyNumberFormat="1" applyFont="1" applyBorder="1"/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43" fontId="2" fillId="0" borderId="12" xfId="1" applyFont="1" applyBorder="1"/>
    <xf numFmtId="43" fontId="2" fillId="0" borderId="0" xfId="1" applyFont="1"/>
    <xf numFmtId="43" fontId="2" fillId="0" borderId="12" xfId="0" applyNumberFormat="1" applyFont="1" applyBorder="1"/>
    <xf numFmtId="43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9"/>
  <sheetViews>
    <sheetView topLeftCell="A13" zoomScaleNormal="100" workbookViewId="0">
      <selection activeCell="B41" sqref="B41"/>
    </sheetView>
  </sheetViews>
  <sheetFormatPr defaultRowHeight="12.75" x14ac:dyDescent="0.2"/>
  <cols>
    <col min="1" max="1" width="33.42578125" bestFit="1" customWidth="1"/>
    <col min="2" max="2" width="12.7109375" customWidth="1"/>
    <col min="3" max="3" width="14" customWidth="1"/>
    <col min="4" max="4" width="14.140625" customWidth="1"/>
    <col min="5" max="5" width="14.140625" bestFit="1" customWidth="1"/>
  </cols>
  <sheetData>
    <row r="1" spans="1:5" ht="27" customHeight="1" x14ac:dyDescent="0.2">
      <c r="A1" s="1" t="s">
        <v>169</v>
      </c>
      <c r="B1" t="s">
        <v>213</v>
      </c>
    </row>
    <row r="2" spans="1:5" ht="27" customHeight="1" x14ac:dyDescent="0.2">
      <c r="A2" s="1" t="s">
        <v>170</v>
      </c>
      <c r="B2" t="s">
        <v>214</v>
      </c>
    </row>
    <row r="3" spans="1:5" ht="27" customHeight="1" x14ac:dyDescent="0.2">
      <c r="A3" s="7" t="s">
        <v>171</v>
      </c>
      <c r="B3" t="s">
        <v>216</v>
      </c>
    </row>
    <row r="4" spans="1:5" x14ac:dyDescent="0.2">
      <c r="A4" s="1"/>
    </row>
    <row r="5" spans="1:5" ht="27" customHeight="1" x14ac:dyDescent="0.2">
      <c r="A5" s="1" t="s">
        <v>172</v>
      </c>
      <c r="B5" t="s">
        <v>215</v>
      </c>
    </row>
    <row r="6" spans="1:5" ht="27" customHeight="1" x14ac:dyDescent="0.2">
      <c r="A6" s="88" t="s">
        <v>173</v>
      </c>
      <c r="B6" t="s">
        <v>218</v>
      </c>
    </row>
    <row r="7" spans="1:5" x14ac:dyDescent="0.2">
      <c r="A7" s="88"/>
      <c r="B7" t="s">
        <v>217</v>
      </c>
    </row>
    <row r="8" spans="1:5" x14ac:dyDescent="0.2">
      <c r="A8" s="1"/>
    </row>
    <row r="9" spans="1:5" ht="40.5" customHeight="1" x14ac:dyDescent="0.2">
      <c r="A9" s="8" t="s">
        <v>174</v>
      </c>
      <c r="B9" s="28"/>
      <c r="C9" s="89"/>
      <c r="D9" s="89"/>
    </row>
    <row r="10" spans="1:5" ht="27" customHeight="1" x14ac:dyDescent="0.2">
      <c r="A10" s="8" t="s">
        <v>175</v>
      </c>
    </row>
    <row r="12" spans="1:5" s="10" customFormat="1" ht="53.25" customHeight="1" x14ac:dyDescent="0.2">
      <c r="A12" s="4" t="s">
        <v>11</v>
      </c>
      <c r="B12" s="4" t="s">
        <v>176</v>
      </c>
      <c r="C12" s="4" t="s">
        <v>177</v>
      </c>
      <c r="D12" s="4" t="s">
        <v>178</v>
      </c>
      <c r="E12" s="4" t="s">
        <v>179</v>
      </c>
    </row>
    <row r="13" spans="1:5" s="29" customFormat="1" ht="25.5" x14ac:dyDescent="0.2">
      <c r="A13" s="30" t="s">
        <v>219</v>
      </c>
      <c r="B13" s="29" t="s">
        <v>220</v>
      </c>
      <c r="C13" s="29">
        <v>56</v>
      </c>
      <c r="D13" s="29" t="s">
        <v>221</v>
      </c>
      <c r="E13" s="31">
        <v>4155</v>
      </c>
    </row>
    <row r="14" spans="1:5" ht="25.5" x14ac:dyDescent="0.2">
      <c r="A14" s="30" t="s">
        <v>222</v>
      </c>
      <c r="B14" s="11" t="s">
        <v>223</v>
      </c>
      <c r="C14" s="12" t="s">
        <v>224</v>
      </c>
      <c r="D14" t="s">
        <v>225</v>
      </c>
      <c r="E14" s="32">
        <v>0</v>
      </c>
    </row>
    <row r="16" spans="1:5" x14ac:dyDescent="0.2">
      <c r="A16" s="1" t="s">
        <v>180</v>
      </c>
      <c r="B16" s="33">
        <v>56</v>
      </c>
    </row>
    <row r="18" spans="1:10" x14ac:dyDescent="0.2">
      <c r="A18" s="1" t="s">
        <v>181</v>
      </c>
    </row>
    <row r="19" spans="1:10" x14ac:dyDescent="0.2">
      <c r="A19" s="1" t="s">
        <v>0</v>
      </c>
    </row>
    <row r="20" spans="1:10" x14ac:dyDescent="0.2">
      <c r="A20" t="s">
        <v>226</v>
      </c>
    </row>
    <row r="21" spans="1:10" x14ac:dyDescent="0.2">
      <c r="A21" t="s">
        <v>227</v>
      </c>
    </row>
    <row r="22" spans="1:10" x14ac:dyDescent="0.2">
      <c r="A22" t="s">
        <v>228</v>
      </c>
    </row>
    <row r="23" spans="1:10" x14ac:dyDescent="0.2">
      <c r="A23" t="s">
        <v>229</v>
      </c>
    </row>
    <row r="24" spans="1:10" x14ac:dyDescent="0.2">
      <c r="A24" s="9" t="s">
        <v>230</v>
      </c>
      <c r="C24" s="9"/>
      <c r="D24" s="9"/>
      <c r="E24" s="9"/>
      <c r="F24" s="9"/>
      <c r="G24" s="9"/>
      <c r="H24" s="9"/>
      <c r="I24" s="9"/>
      <c r="J24" s="9"/>
    </row>
    <row r="25" spans="1:10" x14ac:dyDescent="0.2">
      <c r="A25" s="34" t="s">
        <v>231</v>
      </c>
      <c r="C25" s="34"/>
      <c r="D25" s="34"/>
      <c r="E25" s="34"/>
      <c r="F25" s="34"/>
      <c r="G25" s="34"/>
      <c r="H25" s="34"/>
      <c r="I25" s="34"/>
      <c r="J25" s="34"/>
    </row>
    <row r="26" spans="1:10" x14ac:dyDescent="0.2">
      <c r="A26" s="34" t="s">
        <v>232</v>
      </c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34" t="s">
        <v>233</v>
      </c>
      <c r="C27" s="34"/>
      <c r="D27" s="34"/>
      <c r="E27" s="34"/>
      <c r="F27" s="34"/>
      <c r="G27" s="34"/>
      <c r="H27" s="34"/>
      <c r="I27" s="34"/>
      <c r="J27" s="34"/>
    </row>
    <row r="28" spans="1:10" x14ac:dyDescent="0.2">
      <c r="A28" s="9" t="s">
        <v>234</v>
      </c>
      <c r="C28" s="9"/>
      <c r="D28" s="9"/>
      <c r="E28" s="9"/>
      <c r="F28" s="9"/>
      <c r="G28" s="9"/>
      <c r="H28" s="9"/>
      <c r="I28" s="9"/>
      <c r="J28" s="9"/>
    </row>
    <row r="29" spans="1:10" x14ac:dyDescent="0.2">
      <c r="A29" s="9" t="s">
        <v>235</v>
      </c>
      <c r="C29" s="9"/>
      <c r="D29" s="9"/>
      <c r="E29" s="9"/>
      <c r="F29" s="9"/>
      <c r="G29" s="9"/>
      <c r="H29" s="9"/>
      <c r="I29" s="9"/>
      <c r="J29" s="9"/>
    </row>
    <row r="30" spans="1:10" x14ac:dyDescent="0.2">
      <c r="A30" s="9" t="s">
        <v>236</v>
      </c>
      <c r="C30" s="9"/>
      <c r="D30" s="9"/>
      <c r="E30" s="9"/>
      <c r="F30" s="9"/>
      <c r="G30" s="9"/>
      <c r="H30" s="9"/>
      <c r="I30" s="9"/>
      <c r="J30" s="9"/>
    </row>
    <row r="31" spans="1:10" x14ac:dyDescent="0.2">
      <c r="A31" s="34" t="s">
        <v>237</v>
      </c>
      <c r="C31" s="34"/>
      <c r="D31" s="34"/>
      <c r="E31" s="34"/>
      <c r="F31" s="34"/>
      <c r="G31" s="34"/>
      <c r="H31" s="34"/>
      <c r="I31" s="34"/>
      <c r="J31" s="34"/>
    </row>
    <row r="32" spans="1:10" x14ac:dyDescent="0.2">
      <c r="A32" s="9" t="s">
        <v>238</v>
      </c>
      <c r="C32" s="9"/>
      <c r="D32" s="9"/>
      <c r="E32" s="9"/>
      <c r="F32" s="9"/>
      <c r="G32" s="9"/>
      <c r="H32" s="9"/>
      <c r="I32" s="9"/>
      <c r="J32" s="9"/>
    </row>
    <row r="33" spans="1:10" x14ac:dyDescent="0.2">
      <c r="A33" s="34" t="s">
        <v>239</v>
      </c>
      <c r="C33" s="34"/>
      <c r="D33" s="34"/>
      <c r="E33" s="34"/>
      <c r="F33" s="34"/>
      <c r="G33" s="34"/>
      <c r="H33" s="34"/>
      <c r="I33" s="34"/>
      <c r="J33" s="34"/>
    </row>
    <row r="34" spans="1:10" x14ac:dyDescent="0.2">
      <c r="A34" s="34"/>
      <c r="C34" s="34"/>
      <c r="D34" s="34"/>
      <c r="E34" s="34"/>
      <c r="F34" s="34"/>
      <c r="G34" s="34"/>
      <c r="H34" s="34"/>
      <c r="I34" s="34"/>
      <c r="J34" s="34"/>
    </row>
    <row r="35" spans="1:10" x14ac:dyDescent="0.2">
      <c r="A35" s="34"/>
      <c r="C35" s="34"/>
      <c r="D35" s="34"/>
      <c r="E35" s="34"/>
      <c r="F35" s="34"/>
      <c r="G35" s="34"/>
      <c r="H35" s="34"/>
      <c r="I35" s="34"/>
      <c r="J35" s="34"/>
    </row>
    <row r="36" spans="1:10" x14ac:dyDescent="0.2">
      <c r="A36" s="34"/>
      <c r="C36" s="34"/>
      <c r="D36" s="34"/>
      <c r="E36" s="34"/>
      <c r="F36" s="34"/>
      <c r="G36" s="34"/>
      <c r="H36" s="34"/>
      <c r="I36" s="34"/>
      <c r="J36" s="34"/>
    </row>
    <row r="37" spans="1:10" x14ac:dyDescent="0.2">
      <c r="A37" s="34" t="s">
        <v>1</v>
      </c>
    </row>
    <row r="39" spans="1:10" x14ac:dyDescent="0.2">
      <c r="C39" s="34"/>
      <c r="D39" s="34"/>
      <c r="E39" s="34"/>
      <c r="F39" s="34"/>
      <c r="G39" s="34"/>
      <c r="H39" s="34"/>
      <c r="I39" s="34"/>
      <c r="J39" s="34"/>
    </row>
  </sheetData>
  <mergeCells count="2">
    <mergeCell ref="A6:A7"/>
    <mergeCell ref="C9:D9"/>
  </mergeCells>
  <pageMargins left="0.75" right="0.75" top="1" bottom="1" header="0.5" footer="0.5"/>
  <pageSetup scale="80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tabSelected="1" zoomScale="150" zoomScaleNormal="150" workbookViewId="0">
      <selection activeCell="A2" sqref="A2:J2"/>
    </sheetView>
  </sheetViews>
  <sheetFormatPr defaultRowHeight="12.75" x14ac:dyDescent="0.2"/>
  <cols>
    <col min="1" max="1" width="28.7109375" customWidth="1"/>
    <col min="2" max="2" width="4.42578125" customWidth="1"/>
    <col min="3" max="3" width="11.28515625" customWidth="1"/>
    <col min="4" max="4" width="4.42578125" customWidth="1"/>
    <col min="6" max="6" width="4.5703125" customWidth="1"/>
    <col min="7" max="7" width="11.7109375" bestFit="1" customWidth="1"/>
    <col min="8" max="8" width="3.7109375" customWidth="1"/>
    <col min="9" max="9" width="13.42578125" bestFit="1" customWidth="1"/>
    <col min="10" max="10" width="4.28515625" customWidth="1"/>
    <col min="11" max="11" width="13.42578125" bestFit="1" customWidth="1"/>
  </cols>
  <sheetData>
    <row r="1" spans="1:10" ht="18" x14ac:dyDescent="0.25">
      <c r="A1" s="90" t="s">
        <v>629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15.75" x14ac:dyDescent="0.25">
      <c r="A2" s="94" t="s">
        <v>401</v>
      </c>
      <c r="B2" s="94"/>
      <c r="C2" s="94"/>
      <c r="D2" s="94"/>
      <c r="E2" s="94"/>
      <c r="F2" s="94"/>
      <c r="G2" s="94"/>
      <c r="H2" s="94"/>
      <c r="I2" s="94"/>
      <c r="J2" s="94"/>
    </row>
    <row r="4" spans="1:10" s="83" customFormat="1" x14ac:dyDescent="0.2">
      <c r="A4" s="82" t="s">
        <v>273</v>
      </c>
      <c r="C4" s="82" t="s">
        <v>402</v>
      </c>
      <c r="E4" s="82" t="s">
        <v>403</v>
      </c>
      <c r="G4" s="82" t="s">
        <v>404</v>
      </c>
      <c r="I4" s="82" t="s">
        <v>405</v>
      </c>
    </row>
    <row r="5" spans="1:10" x14ac:dyDescent="0.2">
      <c r="A5" t="s">
        <v>406</v>
      </c>
      <c r="E5" s="62"/>
      <c r="F5" s="62"/>
      <c r="G5" s="62"/>
      <c r="H5" s="62"/>
      <c r="I5" s="62">
        <v>2749.75</v>
      </c>
    </row>
    <row r="6" spans="1:10" x14ac:dyDescent="0.2">
      <c r="A6" t="s">
        <v>407</v>
      </c>
      <c r="E6" s="62"/>
      <c r="F6" s="62"/>
      <c r="G6" s="62"/>
      <c r="H6" s="62"/>
      <c r="I6" s="62">
        <v>2867.9</v>
      </c>
    </row>
    <row r="7" spans="1:10" x14ac:dyDescent="0.2">
      <c r="A7" t="s">
        <v>408</v>
      </c>
      <c r="E7" s="62"/>
      <c r="F7" s="62"/>
      <c r="G7" s="62"/>
      <c r="H7" s="62"/>
      <c r="I7" s="62">
        <v>2529.4699999999998</v>
      </c>
    </row>
    <row r="8" spans="1:10" x14ac:dyDescent="0.2">
      <c r="A8" t="s">
        <v>409</v>
      </c>
      <c r="E8" s="62"/>
      <c r="F8" s="62"/>
      <c r="G8" s="62"/>
      <c r="H8" s="62"/>
      <c r="I8" s="62">
        <v>291.68</v>
      </c>
    </row>
    <row r="9" spans="1:10" x14ac:dyDescent="0.2">
      <c r="A9" t="s">
        <v>410</v>
      </c>
      <c r="E9" s="62"/>
      <c r="F9" s="62"/>
      <c r="G9" s="62"/>
      <c r="H9" s="62"/>
      <c r="I9" s="62">
        <v>3200</v>
      </c>
    </row>
    <row r="10" spans="1:10" x14ac:dyDescent="0.2">
      <c r="A10" t="s">
        <v>411</v>
      </c>
      <c r="E10" s="62"/>
      <c r="F10" s="62"/>
      <c r="G10" s="62"/>
      <c r="H10" s="62"/>
      <c r="I10" s="62">
        <v>1007.2</v>
      </c>
    </row>
    <row r="11" spans="1:10" x14ac:dyDescent="0.2">
      <c r="A11" t="s">
        <v>412</v>
      </c>
      <c r="E11" s="62"/>
      <c r="F11" s="62"/>
      <c r="G11" s="62"/>
      <c r="H11" s="62"/>
      <c r="I11" s="62">
        <v>1297.27</v>
      </c>
    </row>
    <row r="12" spans="1:10" x14ac:dyDescent="0.2">
      <c r="A12" t="s">
        <v>413</v>
      </c>
      <c r="C12">
        <v>32.07</v>
      </c>
      <c r="E12" s="62"/>
      <c r="F12" s="62"/>
      <c r="G12" s="62"/>
      <c r="H12" s="62"/>
      <c r="I12" s="62"/>
    </row>
    <row r="13" spans="1:10" x14ac:dyDescent="0.2">
      <c r="A13" t="s">
        <v>414</v>
      </c>
      <c r="E13" s="62"/>
      <c r="F13" s="62"/>
      <c r="G13" s="62"/>
      <c r="H13" s="62"/>
      <c r="I13" s="62">
        <v>3000</v>
      </c>
    </row>
    <row r="14" spans="1:10" x14ac:dyDescent="0.2">
      <c r="A14" t="s">
        <v>415</v>
      </c>
      <c r="E14" s="62"/>
      <c r="F14" s="62"/>
      <c r="G14" s="62"/>
      <c r="H14" s="62"/>
      <c r="I14" s="62">
        <v>203.19</v>
      </c>
    </row>
    <row r="15" spans="1:10" x14ac:dyDescent="0.2">
      <c r="A15" t="s">
        <v>416</v>
      </c>
      <c r="E15" s="62"/>
      <c r="F15" s="62"/>
      <c r="G15" s="62"/>
      <c r="H15" s="62"/>
      <c r="I15" s="62">
        <v>75</v>
      </c>
    </row>
    <row r="16" spans="1:10" x14ac:dyDescent="0.2">
      <c r="A16" t="s">
        <v>417</v>
      </c>
      <c r="E16" s="62"/>
      <c r="F16" s="62"/>
      <c r="G16" s="62"/>
      <c r="H16" s="62"/>
      <c r="I16" s="62">
        <v>15.03</v>
      </c>
    </row>
    <row r="17" spans="1:9" x14ac:dyDescent="0.2">
      <c r="A17" t="s">
        <v>418</v>
      </c>
      <c r="E17" s="62"/>
      <c r="F17" s="62"/>
      <c r="G17" s="62"/>
      <c r="H17" s="62"/>
      <c r="I17" s="62">
        <v>7633</v>
      </c>
    </row>
    <row r="18" spans="1:9" x14ac:dyDescent="0.2">
      <c r="A18" t="s">
        <v>419</v>
      </c>
      <c r="E18" s="62"/>
      <c r="F18" s="62"/>
      <c r="G18" s="62"/>
      <c r="H18" s="62"/>
      <c r="I18" s="62">
        <v>155.05000000000001</v>
      </c>
    </row>
    <row r="19" spans="1:9" x14ac:dyDescent="0.2">
      <c r="A19" t="s">
        <v>420</v>
      </c>
      <c r="E19" s="62"/>
      <c r="F19" s="62"/>
      <c r="G19" s="62"/>
      <c r="H19" s="62"/>
      <c r="I19" s="62">
        <v>3401.67</v>
      </c>
    </row>
    <row r="20" spans="1:9" x14ac:dyDescent="0.2">
      <c r="A20" t="s">
        <v>421</v>
      </c>
      <c r="E20" s="62"/>
      <c r="F20" s="62"/>
      <c r="G20" s="62"/>
      <c r="H20" s="62"/>
      <c r="I20" s="62">
        <v>89.9</v>
      </c>
    </row>
    <row r="21" spans="1:9" x14ac:dyDescent="0.2">
      <c r="A21" t="s">
        <v>422</v>
      </c>
      <c r="E21" s="62"/>
      <c r="F21" s="62"/>
      <c r="G21" s="62"/>
      <c r="H21" s="62"/>
      <c r="I21" s="71">
        <v>4410</v>
      </c>
    </row>
    <row r="22" spans="1:9" x14ac:dyDescent="0.2">
      <c r="A22" t="s">
        <v>423</v>
      </c>
      <c r="E22" s="62"/>
      <c r="F22" s="62"/>
      <c r="G22" s="62"/>
      <c r="H22" s="62"/>
      <c r="I22" s="62">
        <v>4430.79</v>
      </c>
    </row>
    <row r="23" spans="1:9" x14ac:dyDescent="0.2">
      <c r="A23" t="s">
        <v>424</v>
      </c>
      <c r="E23" s="62"/>
      <c r="F23" s="62"/>
      <c r="G23" s="62"/>
      <c r="H23" s="62"/>
      <c r="I23" s="62">
        <v>3771.24</v>
      </c>
    </row>
    <row r="24" spans="1:9" x14ac:dyDescent="0.2">
      <c r="A24" t="s">
        <v>425</v>
      </c>
      <c r="E24" s="62"/>
      <c r="F24" s="62"/>
      <c r="G24" s="62"/>
      <c r="H24" s="62"/>
      <c r="I24" s="62">
        <v>14944.29</v>
      </c>
    </row>
    <row r="25" spans="1:9" x14ac:dyDescent="0.2">
      <c r="A25" t="s">
        <v>426</v>
      </c>
      <c r="E25" s="62"/>
      <c r="F25" s="62"/>
      <c r="G25" s="62">
        <v>287.25</v>
      </c>
      <c r="H25" s="62"/>
      <c r="I25" s="62"/>
    </row>
    <row r="26" spans="1:9" x14ac:dyDescent="0.2">
      <c r="A26" t="s">
        <v>427</v>
      </c>
      <c r="E26" s="62"/>
      <c r="F26" s="62"/>
      <c r="G26" s="62"/>
      <c r="H26" s="62"/>
      <c r="I26" s="62">
        <v>75083.399999999994</v>
      </c>
    </row>
    <row r="27" spans="1:9" x14ac:dyDescent="0.2">
      <c r="A27" t="s">
        <v>428</v>
      </c>
      <c r="E27" s="62"/>
      <c r="F27" s="62"/>
      <c r="G27" s="62"/>
      <c r="H27" s="62"/>
      <c r="I27" s="62">
        <v>1670</v>
      </c>
    </row>
    <row r="28" spans="1:9" x14ac:dyDescent="0.2">
      <c r="A28" t="s">
        <v>429</v>
      </c>
      <c r="E28" s="62"/>
      <c r="F28" s="62"/>
      <c r="G28" s="62"/>
      <c r="H28" s="62"/>
      <c r="I28" s="62">
        <v>-1076.25</v>
      </c>
    </row>
    <row r="29" spans="1:9" x14ac:dyDescent="0.2">
      <c r="A29" t="s">
        <v>430</v>
      </c>
      <c r="E29" s="62"/>
      <c r="F29" s="62"/>
      <c r="G29" s="62"/>
      <c r="H29" s="62"/>
      <c r="I29" s="62">
        <v>105744.41</v>
      </c>
    </row>
    <row r="30" spans="1:9" x14ac:dyDescent="0.2">
      <c r="A30" t="s">
        <v>317</v>
      </c>
      <c r="E30" s="62"/>
      <c r="F30" s="62"/>
      <c r="G30" s="62"/>
      <c r="H30" s="62"/>
      <c r="I30" s="62">
        <v>51613.77</v>
      </c>
    </row>
    <row r="31" spans="1:9" x14ac:dyDescent="0.2">
      <c r="A31" t="s">
        <v>431</v>
      </c>
      <c r="E31" s="62"/>
      <c r="F31" s="62"/>
      <c r="G31" s="62"/>
      <c r="H31" s="62"/>
      <c r="I31" s="62">
        <v>99966.01</v>
      </c>
    </row>
    <row r="32" spans="1:9" x14ac:dyDescent="0.2">
      <c r="A32" t="s">
        <v>432</v>
      </c>
      <c r="E32" s="62"/>
      <c r="F32" s="62"/>
      <c r="G32" s="62"/>
      <c r="H32" s="62"/>
      <c r="I32" s="62">
        <v>6707.62</v>
      </c>
    </row>
    <row r="33" spans="1:9" x14ac:dyDescent="0.2">
      <c r="A33" t="s">
        <v>433</v>
      </c>
      <c r="E33" s="62"/>
      <c r="F33" s="62"/>
      <c r="G33" s="62"/>
      <c r="H33" s="62"/>
      <c r="I33" s="62">
        <v>5831.34</v>
      </c>
    </row>
    <row r="34" spans="1:9" x14ac:dyDescent="0.2">
      <c r="A34" t="s">
        <v>434</v>
      </c>
      <c r="E34" s="62"/>
      <c r="F34" s="62"/>
      <c r="G34" s="62"/>
      <c r="H34" s="62"/>
      <c r="I34" s="62">
        <v>10536</v>
      </c>
    </row>
    <row r="35" spans="1:9" x14ac:dyDescent="0.2">
      <c r="A35" t="s">
        <v>435</v>
      </c>
      <c r="E35" s="62"/>
      <c r="F35" s="62"/>
      <c r="G35" s="62"/>
      <c r="H35" s="62"/>
      <c r="I35" s="62">
        <v>1445</v>
      </c>
    </row>
    <row r="36" spans="1:9" x14ac:dyDescent="0.2">
      <c r="A36" t="s">
        <v>436</v>
      </c>
      <c r="E36" s="62"/>
      <c r="F36" s="62"/>
      <c r="G36" s="62"/>
      <c r="H36" s="62"/>
      <c r="I36" s="62">
        <v>11572.35</v>
      </c>
    </row>
    <row r="37" spans="1:9" x14ac:dyDescent="0.2">
      <c r="A37" t="s">
        <v>437</v>
      </c>
      <c r="E37" s="62"/>
      <c r="F37" s="62"/>
      <c r="G37" s="62"/>
      <c r="H37" s="62"/>
      <c r="I37" s="62">
        <v>8910</v>
      </c>
    </row>
    <row r="38" spans="1:9" x14ac:dyDescent="0.2">
      <c r="A38" t="s">
        <v>438</v>
      </c>
      <c r="E38" s="62"/>
      <c r="F38" s="62"/>
      <c r="G38" s="62">
        <v>5634.6</v>
      </c>
      <c r="H38" s="62"/>
      <c r="I38" s="62"/>
    </row>
    <row r="39" spans="1:9" x14ac:dyDescent="0.2">
      <c r="A39" t="s">
        <v>439</v>
      </c>
      <c r="E39" s="62"/>
      <c r="F39" s="62"/>
      <c r="G39" s="62"/>
      <c r="I39" s="62">
        <v>50126.59</v>
      </c>
    </row>
    <row r="40" spans="1:9" x14ac:dyDescent="0.2">
      <c r="A40" t="s">
        <v>440</v>
      </c>
      <c r="E40" s="62"/>
      <c r="F40" s="62"/>
      <c r="G40" s="62"/>
      <c r="H40" s="62"/>
      <c r="I40" s="62">
        <v>15301.47</v>
      </c>
    </row>
    <row r="41" spans="1:9" x14ac:dyDescent="0.2">
      <c r="A41" t="s">
        <v>441</v>
      </c>
      <c r="E41" s="62"/>
      <c r="F41" s="62"/>
      <c r="G41" s="62"/>
      <c r="H41" s="62"/>
      <c r="I41" s="62">
        <v>3017.81</v>
      </c>
    </row>
    <row r="42" spans="1:9" x14ac:dyDescent="0.2">
      <c r="A42" t="s">
        <v>442</v>
      </c>
      <c r="E42" s="62"/>
      <c r="F42" s="62"/>
      <c r="G42" s="62"/>
      <c r="H42" s="62"/>
      <c r="I42" s="62">
        <v>4938.25</v>
      </c>
    </row>
    <row r="43" spans="1:9" x14ac:dyDescent="0.2">
      <c r="A43" t="s">
        <v>443</v>
      </c>
      <c r="E43" s="62"/>
      <c r="F43" s="62"/>
      <c r="G43" s="62"/>
      <c r="H43" s="62"/>
      <c r="I43" s="62">
        <v>4423.18</v>
      </c>
    </row>
    <row r="44" spans="1:9" x14ac:dyDescent="0.2">
      <c r="A44" t="s">
        <v>444</v>
      </c>
      <c r="E44" s="62"/>
      <c r="F44" s="62"/>
      <c r="G44" s="62"/>
      <c r="H44" s="62"/>
      <c r="I44" s="62">
        <v>808.13</v>
      </c>
    </row>
    <row r="45" spans="1:9" x14ac:dyDescent="0.2">
      <c r="A45" t="s">
        <v>445</v>
      </c>
      <c r="E45" s="62"/>
      <c r="F45" s="62"/>
      <c r="G45" s="62"/>
      <c r="H45" s="62"/>
      <c r="I45" s="62">
        <v>111238.06</v>
      </c>
    </row>
    <row r="46" spans="1:9" x14ac:dyDescent="0.2">
      <c r="A46" t="s">
        <v>446</v>
      </c>
      <c r="E46" s="62"/>
      <c r="F46" s="62"/>
      <c r="G46" s="62"/>
      <c r="H46" s="62"/>
      <c r="I46" s="62">
        <v>1402.5</v>
      </c>
    </row>
    <row r="47" spans="1:9" x14ac:dyDescent="0.2">
      <c r="A47" t="s">
        <v>447</v>
      </c>
      <c r="E47" s="62"/>
      <c r="F47" s="62"/>
      <c r="G47" s="62"/>
      <c r="H47" s="62"/>
      <c r="I47" s="62">
        <v>272.25</v>
      </c>
    </row>
    <row r="48" spans="1:9" x14ac:dyDescent="0.2">
      <c r="A48" t="s">
        <v>448</v>
      </c>
      <c r="E48" s="62"/>
      <c r="F48" s="62"/>
      <c r="G48" s="62"/>
      <c r="H48" s="62"/>
      <c r="I48" s="62">
        <v>10017.459999999999</v>
      </c>
    </row>
    <row r="49" spans="1:9" x14ac:dyDescent="0.2">
      <c r="A49" t="s">
        <v>449</v>
      </c>
      <c r="E49" s="62"/>
      <c r="F49" s="62"/>
      <c r="G49" s="62"/>
      <c r="H49" s="62"/>
      <c r="I49" s="62">
        <v>253864.41</v>
      </c>
    </row>
    <row r="50" spans="1:9" x14ac:dyDescent="0.2">
      <c r="A50" t="s">
        <v>450</v>
      </c>
      <c r="E50" s="62"/>
      <c r="F50" s="62"/>
      <c r="G50" s="62"/>
      <c r="H50" s="62"/>
      <c r="I50" s="62">
        <v>9858.5300000000007</v>
      </c>
    </row>
    <row r="51" spans="1:9" x14ac:dyDescent="0.2">
      <c r="A51" t="s">
        <v>451</v>
      </c>
      <c r="E51" s="62"/>
      <c r="F51" s="62"/>
      <c r="G51" s="62"/>
      <c r="H51" s="62"/>
      <c r="I51" s="62">
        <v>1062.27</v>
      </c>
    </row>
    <row r="52" spans="1:9" x14ac:dyDescent="0.2">
      <c r="A52" t="s">
        <v>452</v>
      </c>
      <c r="E52" s="62"/>
      <c r="F52" s="62"/>
      <c r="G52" s="62"/>
      <c r="H52" s="62"/>
      <c r="I52" s="62">
        <v>975</v>
      </c>
    </row>
    <row r="53" spans="1:9" x14ac:dyDescent="0.2">
      <c r="A53" t="s">
        <v>453</v>
      </c>
      <c r="E53" s="62"/>
      <c r="F53" s="62"/>
      <c r="G53" s="62"/>
      <c r="H53" s="62"/>
      <c r="I53" s="62">
        <v>6322.94</v>
      </c>
    </row>
    <row r="54" spans="1:9" x14ac:dyDescent="0.2">
      <c r="A54" t="s">
        <v>454</v>
      </c>
      <c r="E54" s="62"/>
      <c r="F54" s="62"/>
      <c r="G54" s="62"/>
      <c r="H54" s="62"/>
      <c r="I54" s="62">
        <v>6246.27</v>
      </c>
    </row>
    <row r="55" spans="1:9" x14ac:dyDescent="0.2">
      <c r="A55" t="s">
        <v>455</v>
      </c>
      <c r="E55" s="62"/>
      <c r="F55" s="62"/>
      <c r="G55" s="62"/>
      <c r="H55" s="62"/>
      <c r="I55" s="62">
        <v>2409.4499999999998</v>
      </c>
    </row>
    <row r="56" spans="1:9" x14ac:dyDescent="0.2">
      <c r="A56" t="s">
        <v>456</v>
      </c>
      <c r="E56" s="62"/>
      <c r="F56" s="62"/>
      <c r="G56" s="62"/>
      <c r="H56" s="62"/>
      <c r="I56" s="62">
        <v>17669.150000000001</v>
      </c>
    </row>
    <row r="57" spans="1:9" x14ac:dyDescent="0.2">
      <c r="A57" t="s">
        <v>457</v>
      </c>
      <c r="E57" s="62"/>
      <c r="F57" s="62"/>
      <c r="G57" s="62"/>
      <c r="H57" s="62"/>
      <c r="I57" s="62">
        <v>10029</v>
      </c>
    </row>
    <row r="58" spans="1:9" x14ac:dyDescent="0.2">
      <c r="A58" t="s">
        <v>314</v>
      </c>
      <c r="E58" s="62"/>
      <c r="F58" s="62"/>
      <c r="G58" s="62"/>
      <c r="H58" s="62"/>
      <c r="I58" s="62">
        <v>2500</v>
      </c>
    </row>
    <row r="59" spans="1:9" x14ac:dyDescent="0.2">
      <c r="A59" t="s">
        <v>458</v>
      </c>
      <c r="E59" s="62"/>
      <c r="F59" s="62"/>
      <c r="G59" s="62"/>
      <c r="H59" s="62"/>
      <c r="I59" s="62">
        <v>363.5</v>
      </c>
    </row>
    <row r="60" spans="1:9" x14ac:dyDescent="0.2">
      <c r="A60" t="s">
        <v>459</v>
      </c>
      <c r="E60" s="62"/>
      <c r="F60" s="62"/>
      <c r="G60" s="62"/>
      <c r="H60" s="62"/>
      <c r="I60" s="62">
        <v>1722.5</v>
      </c>
    </row>
    <row r="61" spans="1:9" x14ac:dyDescent="0.2">
      <c r="A61" t="s">
        <v>460</v>
      </c>
      <c r="E61" s="62"/>
      <c r="F61" s="62"/>
      <c r="G61" s="62"/>
      <c r="H61" s="62"/>
      <c r="I61" s="62">
        <v>50745.18</v>
      </c>
    </row>
    <row r="62" spans="1:9" x14ac:dyDescent="0.2">
      <c r="A62" t="s">
        <v>461</v>
      </c>
      <c r="E62" s="62"/>
      <c r="F62" s="62"/>
      <c r="G62" s="62"/>
      <c r="H62" s="62"/>
      <c r="I62" s="62">
        <v>5230.88</v>
      </c>
    </row>
    <row r="63" spans="1:9" x14ac:dyDescent="0.2">
      <c r="A63" t="s">
        <v>462</v>
      </c>
      <c r="E63" s="62"/>
      <c r="F63" s="62"/>
      <c r="G63" s="62"/>
      <c r="H63" s="62"/>
      <c r="I63" s="62">
        <v>320.02</v>
      </c>
    </row>
    <row r="64" spans="1:9" x14ac:dyDescent="0.2">
      <c r="A64" t="s">
        <v>463</v>
      </c>
      <c r="E64" s="62"/>
      <c r="F64" s="62"/>
      <c r="G64" s="62"/>
      <c r="H64" s="62"/>
      <c r="I64" s="62">
        <v>1237.5999999999999</v>
      </c>
    </row>
    <row r="65" spans="1:9" x14ac:dyDescent="0.2">
      <c r="A65" t="s">
        <v>464</v>
      </c>
      <c r="E65" s="62"/>
      <c r="F65" s="62"/>
      <c r="G65" s="62"/>
      <c r="H65" s="62"/>
      <c r="I65" s="62">
        <v>62948.66</v>
      </c>
    </row>
    <row r="66" spans="1:9" x14ac:dyDescent="0.2">
      <c r="A66" t="s">
        <v>465</v>
      </c>
      <c r="E66" s="62"/>
      <c r="F66" s="62"/>
      <c r="G66" s="62"/>
      <c r="H66" s="62"/>
      <c r="I66" s="62">
        <v>109910.17</v>
      </c>
    </row>
    <row r="67" spans="1:9" x14ac:dyDescent="0.2">
      <c r="A67" t="s">
        <v>466</v>
      </c>
      <c r="E67" s="62"/>
      <c r="F67" s="62"/>
      <c r="G67" s="62"/>
      <c r="H67" s="62"/>
      <c r="I67" s="62">
        <v>356.86</v>
      </c>
    </row>
    <row r="68" spans="1:9" x14ac:dyDescent="0.2">
      <c r="A68" t="s">
        <v>281</v>
      </c>
      <c r="E68" s="62"/>
      <c r="F68" s="62"/>
      <c r="G68" s="62"/>
      <c r="H68" s="62"/>
      <c r="I68" s="62">
        <v>21883.279999999999</v>
      </c>
    </row>
    <row r="69" spans="1:9" x14ac:dyDescent="0.2">
      <c r="A69" t="s">
        <v>467</v>
      </c>
      <c r="E69" s="62"/>
      <c r="F69" s="62"/>
      <c r="G69" s="62"/>
      <c r="H69" s="62"/>
      <c r="I69" s="62">
        <v>4391.9799999999996</v>
      </c>
    </row>
    <row r="70" spans="1:9" x14ac:dyDescent="0.2">
      <c r="A70" t="s">
        <v>468</v>
      </c>
      <c r="E70" s="62"/>
      <c r="F70" s="62"/>
      <c r="G70" s="62"/>
      <c r="H70" s="62"/>
      <c r="I70" s="62">
        <v>29041.73</v>
      </c>
    </row>
    <row r="71" spans="1:9" x14ac:dyDescent="0.2">
      <c r="A71" t="s">
        <v>469</v>
      </c>
      <c r="E71" s="62"/>
      <c r="F71" s="62"/>
      <c r="G71" s="62"/>
      <c r="H71" s="62"/>
      <c r="I71" s="62">
        <v>1025.92</v>
      </c>
    </row>
    <row r="72" spans="1:9" x14ac:dyDescent="0.2">
      <c r="A72" t="s">
        <v>470</v>
      </c>
      <c r="E72" s="62"/>
      <c r="F72" s="62"/>
      <c r="G72" s="62"/>
      <c r="H72" s="62"/>
      <c r="I72" s="62">
        <v>34435.25</v>
      </c>
    </row>
    <row r="73" spans="1:9" x14ac:dyDescent="0.2">
      <c r="A73" t="s">
        <v>301</v>
      </c>
      <c r="E73" s="62"/>
      <c r="F73" s="62"/>
      <c r="G73" s="62"/>
      <c r="H73" s="62"/>
      <c r="I73" s="62">
        <v>17787.78</v>
      </c>
    </row>
    <row r="74" spans="1:9" x14ac:dyDescent="0.2">
      <c r="A74" t="s">
        <v>471</v>
      </c>
      <c r="E74" s="62"/>
      <c r="F74" s="62"/>
      <c r="G74" s="62"/>
      <c r="H74" s="62"/>
      <c r="I74" s="62">
        <v>7569</v>
      </c>
    </row>
    <row r="75" spans="1:9" x14ac:dyDescent="0.2">
      <c r="A75" t="s">
        <v>472</v>
      </c>
      <c r="E75" s="62"/>
      <c r="F75" s="62"/>
      <c r="G75" s="62"/>
      <c r="H75" s="62"/>
      <c r="I75" s="62">
        <v>39858.480000000003</v>
      </c>
    </row>
    <row r="76" spans="1:9" x14ac:dyDescent="0.2">
      <c r="A76" t="s">
        <v>473</v>
      </c>
      <c r="E76" s="62"/>
      <c r="F76" s="62"/>
      <c r="G76" s="62"/>
      <c r="H76" s="62"/>
      <c r="I76" s="62">
        <v>610821.75</v>
      </c>
    </row>
    <row r="77" spans="1:9" x14ac:dyDescent="0.2">
      <c r="A77" t="s">
        <v>474</v>
      </c>
      <c r="E77" s="62"/>
      <c r="F77" s="62"/>
      <c r="G77" s="62"/>
      <c r="H77" s="62"/>
      <c r="I77" s="62">
        <v>776.6</v>
      </c>
    </row>
    <row r="78" spans="1:9" x14ac:dyDescent="0.2">
      <c r="A78" t="s">
        <v>475</v>
      </c>
      <c r="E78" s="62"/>
      <c r="F78" s="62"/>
      <c r="G78" s="62"/>
      <c r="H78" s="62"/>
      <c r="I78" s="62">
        <v>410.9</v>
      </c>
    </row>
    <row r="79" spans="1:9" x14ac:dyDescent="0.2">
      <c r="A79" t="s">
        <v>476</v>
      </c>
      <c r="E79" s="62"/>
      <c r="F79" s="62"/>
      <c r="G79" s="62"/>
      <c r="H79" s="62"/>
      <c r="I79" s="62">
        <v>7682.83</v>
      </c>
    </row>
    <row r="80" spans="1:9" x14ac:dyDescent="0.2">
      <c r="A80" t="s">
        <v>477</v>
      </c>
      <c r="E80" s="62"/>
      <c r="F80" s="62"/>
      <c r="G80" s="62"/>
      <c r="H80" s="62"/>
      <c r="I80" s="62">
        <v>6124.4</v>
      </c>
    </row>
    <row r="81" spans="1:9" x14ac:dyDescent="0.2">
      <c r="A81" t="s">
        <v>478</v>
      </c>
      <c r="E81" s="62"/>
      <c r="F81" s="62"/>
      <c r="G81" s="62">
        <v>10178.200000000001</v>
      </c>
      <c r="H81" s="62"/>
      <c r="I81" s="62"/>
    </row>
    <row r="82" spans="1:9" x14ac:dyDescent="0.2">
      <c r="A82" t="s">
        <v>479</v>
      </c>
      <c r="E82" s="62"/>
      <c r="F82" s="62"/>
      <c r="G82" s="62"/>
      <c r="H82" s="62"/>
      <c r="I82" s="62">
        <v>11465.23</v>
      </c>
    </row>
    <row r="83" spans="1:9" x14ac:dyDescent="0.2">
      <c r="A83" t="s">
        <v>480</v>
      </c>
      <c r="E83" s="62"/>
      <c r="F83" s="62"/>
      <c r="G83" s="62"/>
      <c r="H83" s="62"/>
      <c r="I83" s="62">
        <v>3770.5</v>
      </c>
    </row>
    <row r="84" spans="1:9" x14ac:dyDescent="0.2">
      <c r="A84" t="s">
        <v>481</v>
      </c>
      <c r="E84" s="62"/>
      <c r="F84" s="62"/>
      <c r="G84" s="62"/>
      <c r="H84" s="62"/>
      <c r="I84" s="62">
        <v>31226.799999999999</v>
      </c>
    </row>
    <row r="85" spans="1:9" x14ac:dyDescent="0.2">
      <c r="A85" t="s">
        <v>482</v>
      </c>
      <c r="E85" s="62"/>
      <c r="F85" s="62"/>
      <c r="G85" s="62"/>
      <c r="H85" s="62"/>
      <c r="I85" s="62">
        <v>7090.44</v>
      </c>
    </row>
    <row r="86" spans="1:9" x14ac:dyDescent="0.2">
      <c r="A86" t="s">
        <v>483</v>
      </c>
      <c r="E86" s="62"/>
      <c r="F86" s="62"/>
      <c r="G86" s="62"/>
      <c r="H86" s="62"/>
      <c r="I86" s="62">
        <v>17582.53</v>
      </c>
    </row>
    <row r="87" spans="1:9" x14ac:dyDescent="0.2">
      <c r="A87" t="s">
        <v>484</v>
      </c>
      <c r="E87" s="62"/>
      <c r="F87" s="62"/>
      <c r="G87" s="62"/>
      <c r="H87" s="62"/>
      <c r="I87" s="62">
        <v>20008.02</v>
      </c>
    </row>
    <row r="88" spans="1:9" x14ac:dyDescent="0.2">
      <c r="A88" t="s">
        <v>485</v>
      </c>
      <c r="E88" s="62"/>
      <c r="F88" s="62"/>
      <c r="G88" s="62"/>
      <c r="H88" s="62"/>
      <c r="I88" s="62">
        <v>2614.8000000000002</v>
      </c>
    </row>
    <row r="89" spans="1:9" x14ac:dyDescent="0.2">
      <c r="A89" t="s">
        <v>486</v>
      </c>
      <c r="E89" s="62"/>
      <c r="F89" s="62"/>
      <c r="G89" s="62"/>
      <c r="H89" s="62"/>
      <c r="I89" s="62">
        <v>2579.04</v>
      </c>
    </row>
    <row r="90" spans="1:9" x14ac:dyDescent="0.2">
      <c r="A90" t="s">
        <v>487</v>
      </c>
      <c r="E90" s="62"/>
      <c r="F90" s="62"/>
      <c r="G90" s="62"/>
      <c r="H90" s="62"/>
      <c r="I90" s="62">
        <v>21614.45</v>
      </c>
    </row>
    <row r="91" spans="1:9" x14ac:dyDescent="0.2">
      <c r="A91" t="s">
        <v>488</v>
      </c>
      <c r="E91" s="62"/>
      <c r="F91" s="62"/>
      <c r="G91" s="62"/>
      <c r="H91" s="62"/>
      <c r="I91" s="62">
        <v>8716.6</v>
      </c>
    </row>
    <row r="92" spans="1:9" x14ac:dyDescent="0.2">
      <c r="A92" t="s">
        <v>489</v>
      </c>
      <c r="E92" s="62"/>
      <c r="F92" s="62"/>
      <c r="G92" s="62"/>
      <c r="H92" s="62"/>
      <c r="I92" s="62">
        <v>6081.66</v>
      </c>
    </row>
    <row r="93" spans="1:9" x14ac:dyDescent="0.2">
      <c r="A93" t="s">
        <v>490</v>
      </c>
      <c r="E93" s="62"/>
      <c r="F93" s="62"/>
      <c r="G93" s="62"/>
      <c r="H93" s="62"/>
      <c r="I93" s="62">
        <v>8138</v>
      </c>
    </row>
    <row r="94" spans="1:9" x14ac:dyDescent="0.2">
      <c r="A94" t="s">
        <v>491</v>
      </c>
      <c r="E94" s="62"/>
      <c r="F94" s="62"/>
      <c r="G94" s="62"/>
      <c r="H94" s="62"/>
      <c r="I94" s="62">
        <v>44393.15</v>
      </c>
    </row>
    <row r="95" spans="1:9" x14ac:dyDescent="0.2">
      <c r="A95" t="s">
        <v>492</v>
      </c>
      <c r="E95" s="62"/>
      <c r="F95" s="62"/>
      <c r="G95" s="62"/>
      <c r="H95" s="62"/>
      <c r="I95" s="62">
        <v>83840</v>
      </c>
    </row>
    <row r="96" spans="1:9" x14ac:dyDescent="0.2">
      <c r="A96" t="s">
        <v>493</v>
      </c>
      <c r="E96" s="62"/>
      <c r="F96" s="62"/>
      <c r="G96" s="62"/>
      <c r="H96" s="62"/>
      <c r="I96" s="62">
        <v>9.4</v>
      </c>
    </row>
    <row r="97" spans="1:9" x14ac:dyDescent="0.2">
      <c r="A97" t="s">
        <v>494</v>
      </c>
      <c r="E97" s="62"/>
      <c r="F97" s="62"/>
      <c r="G97" s="62">
        <v>5810.14</v>
      </c>
      <c r="H97" s="62"/>
      <c r="I97" s="62"/>
    </row>
    <row r="98" spans="1:9" x14ac:dyDescent="0.2">
      <c r="A98" t="s">
        <v>495</v>
      </c>
      <c r="E98" s="62"/>
      <c r="F98" s="62"/>
      <c r="G98" s="62"/>
      <c r="H98" s="62"/>
      <c r="I98" s="62">
        <v>9276.32</v>
      </c>
    </row>
    <row r="99" spans="1:9" x14ac:dyDescent="0.2">
      <c r="A99" t="s">
        <v>496</v>
      </c>
      <c r="E99" s="62"/>
      <c r="F99" s="62"/>
      <c r="G99" s="62"/>
      <c r="H99" s="62"/>
      <c r="I99" s="62">
        <v>1490.18</v>
      </c>
    </row>
    <row r="100" spans="1:9" x14ac:dyDescent="0.2">
      <c r="A100" t="s">
        <v>497</v>
      </c>
      <c r="E100" s="62"/>
      <c r="F100" s="62"/>
      <c r="G100" s="62"/>
      <c r="H100" s="62"/>
      <c r="I100" s="62">
        <v>194</v>
      </c>
    </row>
    <row r="101" spans="1:9" x14ac:dyDescent="0.2">
      <c r="A101" t="s">
        <v>498</v>
      </c>
      <c r="E101" s="62"/>
      <c r="F101" s="62"/>
      <c r="G101" s="62"/>
      <c r="H101" s="62"/>
      <c r="I101" s="62">
        <v>26101.5</v>
      </c>
    </row>
    <row r="102" spans="1:9" x14ac:dyDescent="0.2">
      <c r="A102" t="s">
        <v>499</v>
      </c>
      <c r="E102" s="62"/>
      <c r="F102" s="62"/>
      <c r="G102" s="62"/>
      <c r="H102" s="62"/>
      <c r="I102" s="62">
        <v>1412.32</v>
      </c>
    </row>
    <row r="103" spans="1:9" x14ac:dyDescent="0.2">
      <c r="A103" t="s">
        <v>500</v>
      </c>
      <c r="E103" s="62"/>
      <c r="F103" s="62"/>
      <c r="G103" s="62"/>
      <c r="H103" s="62"/>
      <c r="I103" s="62">
        <v>56654.94</v>
      </c>
    </row>
    <row r="104" spans="1:9" x14ac:dyDescent="0.2">
      <c r="A104" t="s">
        <v>501</v>
      </c>
      <c r="E104" s="62"/>
      <c r="F104" s="62"/>
      <c r="G104" s="62"/>
      <c r="H104" s="62"/>
      <c r="I104" s="62">
        <v>38746.79</v>
      </c>
    </row>
    <row r="105" spans="1:9" x14ac:dyDescent="0.2">
      <c r="A105" t="s">
        <v>502</v>
      </c>
      <c r="E105" s="62"/>
      <c r="F105" s="62"/>
      <c r="G105" s="62"/>
      <c r="H105" s="62"/>
      <c r="I105" s="62">
        <v>-3207</v>
      </c>
    </row>
    <row r="106" spans="1:9" x14ac:dyDescent="0.2">
      <c r="A106" t="s">
        <v>503</v>
      </c>
      <c r="E106" s="62"/>
      <c r="F106" s="62"/>
      <c r="G106" s="62"/>
      <c r="H106" s="62"/>
      <c r="I106" s="62">
        <v>28702.95</v>
      </c>
    </row>
    <row r="107" spans="1:9" x14ac:dyDescent="0.2">
      <c r="A107" t="s">
        <v>504</v>
      </c>
      <c r="E107" s="62"/>
      <c r="F107" s="62"/>
      <c r="G107" s="62"/>
      <c r="H107" s="62"/>
      <c r="I107" s="62">
        <v>507.63</v>
      </c>
    </row>
    <row r="108" spans="1:9" x14ac:dyDescent="0.2">
      <c r="A108" t="s">
        <v>505</v>
      </c>
      <c r="E108" s="62"/>
      <c r="F108" s="62"/>
      <c r="G108" s="62"/>
      <c r="H108" s="62"/>
      <c r="I108" s="62">
        <v>17206.79</v>
      </c>
    </row>
    <row r="109" spans="1:9" x14ac:dyDescent="0.2">
      <c r="A109" t="s">
        <v>506</v>
      </c>
      <c r="E109" s="62"/>
      <c r="F109" s="62"/>
      <c r="G109" s="62"/>
      <c r="H109" s="62"/>
      <c r="I109" s="62">
        <v>1850</v>
      </c>
    </row>
    <row r="110" spans="1:9" x14ac:dyDescent="0.2">
      <c r="A110" t="s">
        <v>507</v>
      </c>
      <c r="E110" s="62">
        <v>383.9</v>
      </c>
      <c r="F110" s="62"/>
      <c r="G110" s="62"/>
      <c r="H110" s="62"/>
      <c r="I110" s="62">
        <v>0</v>
      </c>
    </row>
    <row r="111" spans="1:9" x14ac:dyDescent="0.2">
      <c r="A111" t="s">
        <v>508</v>
      </c>
      <c r="E111" s="62"/>
      <c r="F111" s="62"/>
      <c r="G111" s="62"/>
      <c r="H111" s="62"/>
      <c r="I111" s="62">
        <v>16732.62</v>
      </c>
    </row>
    <row r="112" spans="1:9" x14ac:dyDescent="0.2">
      <c r="A112" t="s">
        <v>509</v>
      </c>
      <c r="E112" s="62"/>
      <c r="F112" s="62"/>
      <c r="G112" s="62"/>
      <c r="H112" s="62"/>
      <c r="I112" s="62">
        <v>10675.77</v>
      </c>
    </row>
    <row r="113" spans="1:9" x14ac:dyDescent="0.2">
      <c r="A113" t="s">
        <v>510</v>
      </c>
      <c r="E113" s="62"/>
      <c r="F113" s="62"/>
      <c r="G113" s="62"/>
      <c r="H113" s="62"/>
      <c r="I113" s="62">
        <v>1684.49</v>
      </c>
    </row>
    <row r="114" spans="1:9" x14ac:dyDescent="0.2">
      <c r="A114" t="s">
        <v>511</v>
      </c>
      <c r="E114" s="62"/>
      <c r="F114" s="62"/>
      <c r="G114" s="62"/>
      <c r="H114" s="62"/>
      <c r="I114" s="62">
        <v>65.77</v>
      </c>
    </row>
    <row r="115" spans="1:9" x14ac:dyDescent="0.2">
      <c r="A115" t="s">
        <v>512</v>
      </c>
      <c r="E115" s="62"/>
      <c r="F115" s="62"/>
      <c r="G115" s="62"/>
      <c r="H115" s="62"/>
      <c r="I115" s="62">
        <v>163925.96</v>
      </c>
    </row>
    <row r="116" spans="1:9" x14ac:dyDescent="0.2">
      <c r="A116" t="s">
        <v>513</v>
      </c>
      <c r="E116" s="62"/>
      <c r="F116" s="62"/>
      <c r="G116" s="62"/>
      <c r="H116" s="62"/>
      <c r="I116" s="62">
        <v>15165.81</v>
      </c>
    </row>
    <row r="117" spans="1:9" x14ac:dyDescent="0.2">
      <c r="A117" t="s">
        <v>514</v>
      </c>
      <c r="E117" s="62"/>
      <c r="F117" s="62"/>
      <c r="G117" s="62"/>
      <c r="H117" s="62"/>
      <c r="I117" s="62">
        <v>3.82</v>
      </c>
    </row>
    <row r="118" spans="1:9" x14ac:dyDescent="0.2">
      <c r="A118" t="s">
        <v>515</v>
      </c>
      <c r="E118" s="62"/>
      <c r="F118" s="62"/>
      <c r="G118" s="62"/>
      <c r="H118" s="62"/>
      <c r="I118" s="62">
        <v>9250</v>
      </c>
    </row>
    <row r="119" spans="1:9" x14ac:dyDescent="0.2">
      <c r="A119" t="s">
        <v>516</v>
      </c>
      <c r="E119" s="62"/>
      <c r="F119" s="62"/>
      <c r="G119" s="62"/>
      <c r="H119" s="62"/>
      <c r="I119" s="62">
        <v>207.08</v>
      </c>
    </row>
    <row r="120" spans="1:9" x14ac:dyDescent="0.2">
      <c r="A120" t="s">
        <v>517</v>
      </c>
      <c r="E120" s="62"/>
      <c r="F120" s="62"/>
      <c r="G120" s="62"/>
      <c r="H120" s="62"/>
      <c r="I120" s="62">
        <v>423.4</v>
      </c>
    </row>
    <row r="121" spans="1:9" x14ac:dyDescent="0.2">
      <c r="A121" t="s">
        <v>518</v>
      </c>
      <c r="E121" s="62"/>
      <c r="F121" s="62"/>
      <c r="G121" s="62"/>
      <c r="H121" s="62"/>
      <c r="I121" s="62">
        <v>484.88</v>
      </c>
    </row>
    <row r="122" spans="1:9" x14ac:dyDescent="0.2">
      <c r="A122" t="s">
        <v>519</v>
      </c>
      <c r="E122" s="62"/>
      <c r="F122" s="62"/>
      <c r="G122" s="62"/>
      <c r="H122" s="62"/>
      <c r="I122" s="62">
        <v>2107.11</v>
      </c>
    </row>
    <row r="123" spans="1:9" x14ac:dyDescent="0.2">
      <c r="A123" t="s">
        <v>520</v>
      </c>
      <c r="E123" s="62"/>
      <c r="F123" s="62"/>
      <c r="G123" s="62">
        <v>535</v>
      </c>
      <c r="H123" s="62"/>
      <c r="I123" s="62">
        <v>0</v>
      </c>
    </row>
    <row r="124" spans="1:9" x14ac:dyDescent="0.2">
      <c r="A124" t="s">
        <v>521</v>
      </c>
      <c r="E124" s="62"/>
      <c r="F124" s="62"/>
      <c r="G124" s="62"/>
      <c r="H124" s="62"/>
      <c r="I124" s="62">
        <v>1545</v>
      </c>
    </row>
    <row r="125" spans="1:9" x14ac:dyDescent="0.2">
      <c r="A125" t="s">
        <v>522</v>
      </c>
      <c r="E125" s="62"/>
      <c r="F125" s="62"/>
      <c r="G125" s="62"/>
      <c r="H125" s="62"/>
      <c r="I125" s="62">
        <v>15281.5</v>
      </c>
    </row>
    <row r="126" spans="1:9" x14ac:dyDescent="0.2">
      <c r="A126" t="s">
        <v>523</v>
      </c>
      <c r="E126" s="62"/>
      <c r="F126" s="62"/>
      <c r="G126" s="62"/>
      <c r="H126" s="62"/>
      <c r="I126" s="62">
        <v>733.92</v>
      </c>
    </row>
    <row r="127" spans="1:9" x14ac:dyDescent="0.2">
      <c r="A127" t="s">
        <v>524</v>
      </c>
      <c r="E127" s="62"/>
      <c r="F127" s="62"/>
      <c r="G127" s="62"/>
      <c r="H127" s="62"/>
      <c r="I127" s="62">
        <v>480</v>
      </c>
    </row>
    <row r="128" spans="1:9" x14ac:dyDescent="0.2">
      <c r="A128" t="s">
        <v>525</v>
      </c>
      <c r="E128" s="62"/>
      <c r="F128" s="62"/>
      <c r="G128" s="62"/>
      <c r="H128" s="62"/>
      <c r="I128" s="62">
        <v>2510.73</v>
      </c>
    </row>
    <row r="129" spans="1:9" x14ac:dyDescent="0.2">
      <c r="A129" t="s">
        <v>526</v>
      </c>
      <c r="E129" s="62"/>
      <c r="F129" s="62"/>
      <c r="G129" s="62"/>
      <c r="H129" s="62"/>
      <c r="I129" s="62">
        <v>23967.06</v>
      </c>
    </row>
    <row r="130" spans="1:9" x14ac:dyDescent="0.2">
      <c r="A130" t="s">
        <v>527</v>
      </c>
      <c r="E130" s="62"/>
      <c r="F130" s="62"/>
      <c r="G130" s="62"/>
      <c r="H130" s="62"/>
      <c r="I130" s="62">
        <v>762.44</v>
      </c>
    </row>
    <row r="131" spans="1:9" x14ac:dyDescent="0.2">
      <c r="A131" t="s">
        <v>528</v>
      </c>
      <c r="E131" s="62"/>
      <c r="F131" s="62"/>
      <c r="G131" s="62"/>
      <c r="H131" s="62"/>
      <c r="I131" s="62">
        <v>7450</v>
      </c>
    </row>
    <row r="132" spans="1:9" x14ac:dyDescent="0.2">
      <c r="A132" t="s">
        <v>529</v>
      </c>
      <c r="E132" s="62"/>
      <c r="F132" s="62"/>
      <c r="G132" s="62"/>
      <c r="H132" s="62"/>
      <c r="I132" s="62">
        <v>1853.01</v>
      </c>
    </row>
    <row r="133" spans="1:9" x14ac:dyDescent="0.2">
      <c r="A133" t="s">
        <v>530</v>
      </c>
      <c r="E133" s="62"/>
      <c r="F133" s="62"/>
      <c r="G133" s="62"/>
      <c r="H133" s="62"/>
      <c r="I133" s="62">
        <v>9568.7999999999993</v>
      </c>
    </row>
    <row r="134" spans="1:9" x14ac:dyDescent="0.2">
      <c r="A134" t="s">
        <v>531</v>
      </c>
      <c r="E134" s="62"/>
      <c r="F134" s="62"/>
      <c r="G134" s="62"/>
      <c r="H134" s="62"/>
      <c r="I134" s="62">
        <v>6610</v>
      </c>
    </row>
    <row r="135" spans="1:9" x14ac:dyDescent="0.2">
      <c r="A135" t="s">
        <v>532</v>
      </c>
      <c r="I135" s="62">
        <v>285.39</v>
      </c>
    </row>
    <row r="136" spans="1:9" x14ac:dyDescent="0.2">
      <c r="A136" t="s">
        <v>533</v>
      </c>
      <c r="I136" s="62">
        <v>4042.36</v>
      </c>
    </row>
    <row r="137" spans="1:9" x14ac:dyDescent="0.2">
      <c r="A137" t="s">
        <v>534</v>
      </c>
      <c r="I137" s="62">
        <v>211313.31</v>
      </c>
    </row>
    <row r="138" spans="1:9" x14ac:dyDescent="0.2">
      <c r="A138" t="s">
        <v>535</v>
      </c>
      <c r="I138" s="62">
        <v>290691.34999999998</v>
      </c>
    </row>
    <row r="139" spans="1:9" x14ac:dyDescent="0.2">
      <c r="A139" t="s">
        <v>536</v>
      </c>
      <c r="C139" s="62"/>
      <c r="D139" s="62"/>
      <c r="E139" s="62"/>
      <c r="F139" s="62"/>
      <c r="G139" s="62"/>
      <c r="H139" s="62"/>
      <c r="I139" s="62">
        <v>2112</v>
      </c>
    </row>
    <row r="140" spans="1:9" x14ac:dyDescent="0.2">
      <c r="A140" t="s">
        <v>537</v>
      </c>
      <c r="C140" s="62"/>
      <c r="D140" s="62"/>
      <c r="E140" s="62"/>
      <c r="F140" s="62"/>
      <c r="G140" s="62">
        <v>10088.59</v>
      </c>
      <c r="H140" s="62"/>
      <c r="I140" s="62"/>
    </row>
    <row r="141" spans="1:9" x14ac:dyDescent="0.2">
      <c r="A141" t="s">
        <v>538</v>
      </c>
      <c r="C141" s="62"/>
      <c r="D141" s="62"/>
      <c r="E141" s="62"/>
      <c r="F141" s="62"/>
      <c r="G141" s="62"/>
      <c r="H141" s="62"/>
      <c r="I141" s="62">
        <v>2601.6</v>
      </c>
    </row>
    <row r="142" spans="1:9" x14ac:dyDescent="0.2">
      <c r="A142" t="s">
        <v>539</v>
      </c>
      <c r="C142" s="62"/>
      <c r="D142" s="62"/>
      <c r="E142" s="62"/>
      <c r="F142" s="62"/>
      <c r="G142" s="62"/>
      <c r="H142" s="62"/>
      <c r="I142" s="62">
        <v>-500</v>
      </c>
    </row>
    <row r="143" spans="1:9" x14ac:dyDescent="0.2">
      <c r="A143" t="s">
        <v>540</v>
      </c>
      <c r="C143" s="62"/>
      <c r="D143" s="62"/>
      <c r="E143" s="62"/>
      <c r="F143" s="62"/>
      <c r="G143" s="62"/>
      <c r="H143" s="62"/>
      <c r="I143" s="62">
        <v>4500</v>
      </c>
    </row>
    <row r="144" spans="1:9" x14ac:dyDescent="0.2">
      <c r="A144" t="s">
        <v>541</v>
      </c>
      <c r="C144" s="62"/>
      <c r="D144" s="62"/>
      <c r="E144" s="62"/>
      <c r="F144" s="62"/>
      <c r="G144" s="62"/>
      <c r="H144" s="62"/>
      <c r="I144" s="62">
        <v>2957.39</v>
      </c>
    </row>
    <row r="145" spans="1:9" x14ac:dyDescent="0.2">
      <c r="A145" t="s">
        <v>542</v>
      </c>
      <c r="C145" s="62">
        <v>56.23</v>
      </c>
      <c r="D145" s="62"/>
      <c r="E145" s="62"/>
      <c r="F145" s="62"/>
      <c r="G145" s="62"/>
      <c r="H145" s="62"/>
      <c r="I145" s="62"/>
    </row>
    <row r="146" spans="1:9" x14ac:dyDescent="0.2">
      <c r="A146" t="s">
        <v>543</v>
      </c>
      <c r="C146" s="62"/>
      <c r="D146" s="62"/>
      <c r="E146" s="62"/>
      <c r="F146" s="62"/>
      <c r="G146" s="62">
        <v>7065</v>
      </c>
      <c r="H146" s="62"/>
      <c r="I146" s="62"/>
    </row>
    <row r="147" spans="1:9" x14ac:dyDescent="0.2">
      <c r="A147" t="s">
        <v>544</v>
      </c>
      <c r="C147" s="62"/>
      <c r="D147" s="62"/>
      <c r="E147" s="62"/>
      <c r="F147" s="62"/>
      <c r="G147" s="62"/>
      <c r="H147" s="62"/>
      <c r="I147" s="62">
        <v>18803.740000000002</v>
      </c>
    </row>
    <row r="148" spans="1:9" x14ac:dyDescent="0.2">
      <c r="A148" t="s">
        <v>545</v>
      </c>
      <c r="C148" s="62"/>
      <c r="D148" s="62"/>
      <c r="E148" s="62"/>
      <c r="F148" s="62"/>
      <c r="G148" s="62"/>
      <c r="H148" s="62"/>
      <c r="I148" s="62">
        <v>2325</v>
      </c>
    </row>
    <row r="149" spans="1:9" x14ac:dyDescent="0.2">
      <c r="A149" t="s">
        <v>546</v>
      </c>
      <c r="C149" s="62"/>
      <c r="D149" s="62"/>
      <c r="E149" s="62"/>
      <c r="F149" s="62"/>
      <c r="G149" s="62"/>
      <c r="H149" s="62"/>
      <c r="I149" s="62">
        <v>902.38</v>
      </c>
    </row>
    <row r="150" spans="1:9" x14ac:dyDescent="0.2">
      <c r="A150" t="s">
        <v>547</v>
      </c>
      <c r="C150" s="62"/>
      <c r="D150" s="62"/>
      <c r="E150" s="62"/>
      <c r="F150" s="62"/>
      <c r="G150" s="62"/>
      <c r="H150" s="62"/>
      <c r="I150" s="62">
        <v>466.19</v>
      </c>
    </row>
    <row r="151" spans="1:9" x14ac:dyDescent="0.2">
      <c r="A151" t="s">
        <v>548</v>
      </c>
      <c r="C151" s="62"/>
      <c r="D151" s="62"/>
      <c r="E151" s="62"/>
      <c r="F151" s="62"/>
      <c r="G151" s="62"/>
      <c r="H151" s="62"/>
      <c r="I151" s="62">
        <v>1916.53</v>
      </c>
    </row>
    <row r="152" spans="1:9" x14ac:dyDescent="0.2">
      <c r="A152" t="s">
        <v>549</v>
      </c>
      <c r="C152" s="62"/>
      <c r="D152" s="62"/>
      <c r="E152" s="62"/>
      <c r="F152" s="62"/>
      <c r="G152" s="62"/>
      <c r="H152" s="62"/>
      <c r="I152" s="62">
        <v>9769.9</v>
      </c>
    </row>
    <row r="153" spans="1:9" x14ac:dyDescent="0.2">
      <c r="A153" t="s">
        <v>550</v>
      </c>
      <c r="C153" s="62"/>
      <c r="D153" s="62"/>
      <c r="E153" s="62"/>
      <c r="F153" s="62"/>
      <c r="G153" s="62"/>
      <c r="H153" s="62"/>
      <c r="I153" s="62">
        <v>339.3</v>
      </c>
    </row>
    <row r="154" spans="1:9" x14ac:dyDescent="0.2">
      <c r="A154" t="s">
        <v>551</v>
      </c>
      <c r="C154" s="62"/>
      <c r="D154" s="62"/>
      <c r="E154" s="62"/>
      <c r="F154" s="62"/>
      <c r="G154" s="62"/>
      <c r="H154" s="62"/>
      <c r="I154" s="62">
        <v>16368.68</v>
      </c>
    </row>
    <row r="155" spans="1:9" x14ac:dyDescent="0.2">
      <c r="A155" t="s">
        <v>552</v>
      </c>
      <c r="C155" s="62"/>
      <c r="D155" s="62"/>
      <c r="E155" s="62"/>
      <c r="F155" s="62"/>
      <c r="G155" s="62"/>
      <c r="H155" s="62"/>
      <c r="I155" s="62">
        <v>2196.86</v>
      </c>
    </row>
    <row r="156" spans="1:9" x14ac:dyDescent="0.2">
      <c r="A156" t="s">
        <v>553</v>
      </c>
      <c r="C156" s="62"/>
      <c r="D156" s="62"/>
      <c r="E156" s="62"/>
      <c r="F156" s="62"/>
      <c r="G156" s="62"/>
      <c r="H156" s="62"/>
      <c r="I156" s="62">
        <v>1037.04</v>
      </c>
    </row>
    <row r="157" spans="1:9" x14ac:dyDescent="0.2">
      <c r="A157" t="s">
        <v>554</v>
      </c>
      <c r="C157" s="62"/>
      <c r="D157" s="62"/>
      <c r="E157" s="62"/>
      <c r="F157" s="62"/>
      <c r="G157" s="62">
        <v>9219.83</v>
      </c>
      <c r="H157" s="62"/>
      <c r="I157" s="62"/>
    </row>
    <row r="158" spans="1:9" x14ac:dyDescent="0.2">
      <c r="A158" t="s">
        <v>555</v>
      </c>
      <c r="C158" s="62"/>
      <c r="D158" s="62"/>
      <c r="E158" s="62"/>
      <c r="F158" s="62"/>
      <c r="G158" s="62"/>
      <c r="H158" s="62"/>
      <c r="I158" s="62">
        <v>215.5</v>
      </c>
    </row>
    <row r="159" spans="1:9" x14ac:dyDescent="0.2">
      <c r="A159" t="s">
        <v>556</v>
      </c>
      <c r="C159" s="62"/>
      <c r="D159" s="62"/>
      <c r="E159" s="62"/>
      <c r="F159" s="62"/>
      <c r="G159" s="62"/>
      <c r="H159" s="62"/>
      <c r="I159" s="62">
        <v>4394</v>
      </c>
    </row>
    <row r="160" spans="1:9" x14ac:dyDescent="0.2">
      <c r="A160" t="s">
        <v>557</v>
      </c>
      <c r="C160" s="62"/>
      <c r="D160" s="62"/>
      <c r="E160" s="62"/>
      <c r="F160" s="62"/>
      <c r="G160" s="62"/>
      <c r="H160" s="62"/>
      <c r="I160" s="62">
        <v>2425.41</v>
      </c>
    </row>
    <row r="161" spans="1:9" x14ac:dyDescent="0.2">
      <c r="A161" t="s">
        <v>558</v>
      </c>
      <c r="C161" s="62"/>
      <c r="D161" s="62"/>
      <c r="E161" s="62"/>
      <c r="F161" s="62"/>
      <c r="G161" s="62"/>
      <c r="H161" s="62"/>
      <c r="I161" s="62">
        <v>154765.95000000001</v>
      </c>
    </row>
    <row r="162" spans="1:9" x14ac:dyDescent="0.2">
      <c r="A162" t="s">
        <v>559</v>
      </c>
      <c r="C162" s="62"/>
      <c r="D162" s="62"/>
      <c r="E162" s="62"/>
      <c r="F162" s="62"/>
      <c r="G162" s="62"/>
      <c r="H162" s="62"/>
      <c r="I162" s="62">
        <v>621.5</v>
      </c>
    </row>
    <row r="163" spans="1:9" x14ac:dyDescent="0.2">
      <c r="A163" t="s">
        <v>560</v>
      </c>
      <c r="C163" s="62"/>
      <c r="D163" s="62"/>
      <c r="E163" s="62"/>
      <c r="F163" s="62"/>
      <c r="G163" s="62"/>
      <c r="H163" s="62"/>
      <c r="I163" s="62">
        <v>3014.44</v>
      </c>
    </row>
    <row r="164" spans="1:9" x14ac:dyDescent="0.2">
      <c r="A164" t="s">
        <v>561</v>
      </c>
      <c r="C164" s="62"/>
      <c r="D164" s="62"/>
      <c r="E164" s="62"/>
      <c r="F164" s="62"/>
      <c r="G164" s="62"/>
      <c r="H164" s="62"/>
      <c r="I164" s="62">
        <v>16373.25</v>
      </c>
    </row>
    <row r="165" spans="1:9" x14ac:dyDescent="0.2">
      <c r="A165" t="s">
        <v>562</v>
      </c>
      <c r="C165" s="62"/>
      <c r="D165" s="62"/>
      <c r="E165" s="62"/>
      <c r="F165" s="62"/>
      <c r="G165" s="62"/>
      <c r="H165" s="62"/>
      <c r="I165" s="62">
        <v>4992.28</v>
      </c>
    </row>
    <row r="166" spans="1:9" x14ac:dyDescent="0.2">
      <c r="A166" t="s">
        <v>563</v>
      </c>
      <c r="C166" s="62">
        <v>100</v>
      </c>
      <c r="D166" s="62"/>
      <c r="E166" s="62"/>
      <c r="F166" s="62"/>
      <c r="G166" s="62"/>
      <c r="H166" s="62"/>
      <c r="I166" s="62"/>
    </row>
    <row r="167" spans="1:9" x14ac:dyDescent="0.2">
      <c r="A167" t="s">
        <v>564</v>
      </c>
      <c r="C167" s="62"/>
      <c r="D167" s="62"/>
      <c r="E167" s="62"/>
      <c r="F167" s="62"/>
      <c r="G167" s="62">
        <v>883.92</v>
      </c>
      <c r="H167" s="62"/>
      <c r="I167" s="62"/>
    </row>
    <row r="168" spans="1:9" x14ac:dyDescent="0.2">
      <c r="A168" t="s">
        <v>565</v>
      </c>
      <c r="C168" s="62"/>
      <c r="D168" s="62"/>
      <c r="E168" s="62"/>
      <c r="F168" s="62"/>
      <c r="G168" s="62">
        <v>7450.22</v>
      </c>
      <c r="H168" s="62"/>
      <c r="I168" s="62"/>
    </row>
    <row r="169" spans="1:9" x14ac:dyDescent="0.2">
      <c r="A169" t="s">
        <v>566</v>
      </c>
      <c r="C169" s="62"/>
      <c r="D169" s="62"/>
      <c r="E169" s="62"/>
      <c r="F169" s="62"/>
      <c r="G169" s="62"/>
      <c r="H169" s="62"/>
      <c r="I169" s="62">
        <v>6187.76</v>
      </c>
    </row>
    <row r="170" spans="1:9" x14ac:dyDescent="0.2">
      <c r="A170" t="s">
        <v>567</v>
      </c>
      <c r="C170" s="62"/>
      <c r="D170" s="62"/>
      <c r="E170" s="62"/>
      <c r="F170" s="62"/>
      <c r="G170" s="62"/>
      <c r="H170" s="62"/>
      <c r="I170" s="62">
        <v>685.25</v>
      </c>
    </row>
    <row r="171" spans="1:9" x14ac:dyDescent="0.2">
      <c r="A171" t="s">
        <v>568</v>
      </c>
      <c r="C171" s="62"/>
      <c r="D171" s="62"/>
      <c r="E171" s="62"/>
      <c r="F171" s="62"/>
      <c r="G171" s="62"/>
      <c r="H171" s="62"/>
      <c r="I171" s="62">
        <v>320</v>
      </c>
    </row>
    <row r="172" spans="1:9" x14ac:dyDescent="0.2">
      <c r="A172" t="s">
        <v>569</v>
      </c>
      <c r="C172" s="62"/>
      <c r="D172" s="62"/>
      <c r="E172" s="62"/>
      <c r="F172" s="62"/>
      <c r="G172" s="62">
        <v>2831.39</v>
      </c>
      <c r="H172" s="62"/>
      <c r="I172" s="62"/>
    </row>
    <row r="173" spans="1:9" x14ac:dyDescent="0.2">
      <c r="A173" t="s">
        <v>570</v>
      </c>
      <c r="C173" s="62"/>
      <c r="D173" s="62"/>
      <c r="E173" s="62"/>
      <c r="F173" s="62"/>
      <c r="G173" s="62"/>
      <c r="H173" s="62"/>
      <c r="I173" s="62">
        <v>2188.27</v>
      </c>
    </row>
    <row r="174" spans="1:9" x14ac:dyDescent="0.2">
      <c r="A174" t="s">
        <v>571</v>
      </c>
      <c r="C174" s="62"/>
      <c r="D174" s="62"/>
      <c r="E174" s="62"/>
      <c r="F174" s="62"/>
      <c r="G174" s="62">
        <v>1500</v>
      </c>
      <c r="H174" s="62"/>
      <c r="I174" s="62"/>
    </row>
    <row r="175" spans="1:9" x14ac:dyDescent="0.2">
      <c r="A175" t="s">
        <v>572</v>
      </c>
      <c r="C175" s="62"/>
      <c r="D175" s="62"/>
      <c r="E175" s="62"/>
      <c r="F175" s="62"/>
      <c r="G175" s="62"/>
      <c r="H175" s="62"/>
      <c r="I175" s="62">
        <v>160.57</v>
      </c>
    </row>
    <row r="176" spans="1:9" x14ac:dyDescent="0.2">
      <c r="A176" t="s">
        <v>573</v>
      </c>
      <c r="C176" s="62"/>
      <c r="D176" s="62"/>
      <c r="E176" s="62"/>
      <c r="F176" s="62"/>
      <c r="G176" s="62"/>
      <c r="H176" s="62"/>
      <c r="I176" s="62">
        <v>3008.75</v>
      </c>
    </row>
    <row r="177" spans="1:9" x14ac:dyDescent="0.2">
      <c r="A177" t="s">
        <v>574</v>
      </c>
      <c r="C177" s="62"/>
      <c r="D177" s="62"/>
      <c r="E177" s="62"/>
      <c r="F177" s="62"/>
      <c r="G177" s="62"/>
      <c r="H177" s="62"/>
      <c r="I177" s="62">
        <v>2710.72</v>
      </c>
    </row>
    <row r="178" spans="1:9" x14ac:dyDescent="0.2">
      <c r="A178" t="s">
        <v>575</v>
      </c>
      <c r="C178" s="62"/>
      <c r="D178" s="62"/>
      <c r="E178" s="62"/>
      <c r="F178" s="62"/>
      <c r="G178" s="62"/>
      <c r="H178" s="62"/>
      <c r="I178" s="62">
        <v>26.12</v>
      </c>
    </row>
    <row r="179" spans="1:9" x14ac:dyDescent="0.2">
      <c r="A179" t="s">
        <v>576</v>
      </c>
      <c r="C179" s="62"/>
      <c r="D179" s="62"/>
      <c r="E179" s="62"/>
      <c r="F179" s="62"/>
      <c r="G179" s="62"/>
      <c r="H179" s="62"/>
      <c r="I179" s="62">
        <v>37.14</v>
      </c>
    </row>
    <row r="180" spans="1:9" x14ac:dyDescent="0.2">
      <c r="A180" t="s">
        <v>577</v>
      </c>
      <c r="C180" s="62"/>
      <c r="D180" s="62"/>
      <c r="E180" s="62"/>
      <c r="F180" s="62"/>
      <c r="G180" s="62"/>
      <c r="H180" s="62"/>
      <c r="I180" s="62">
        <v>2308.31</v>
      </c>
    </row>
    <row r="181" spans="1:9" x14ac:dyDescent="0.2">
      <c r="A181" t="s">
        <v>578</v>
      </c>
      <c r="C181" s="62"/>
      <c r="D181" s="62"/>
      <c r="E181" s="62"/>
      <c r="F181" s="62"/>
      <c r="G181" s="62"/>
      <c r="H181" s="62"/>
      <c r="I181" s="62">
        <v>46.38</v>
      </c>
    </row>
    <row r="182" spans="1:9" x14ac:dyDescent="0.2">
      <c r="A182" t="s">
        <v>579</v>
      </c>
      <c r="C182" s="62"/>
      <c r="D182" s="62"/>
      <c r="E182" s="62"/>
      <c r="F182" s="62"/>
      <c r="G182" s="62"/>
      <c r="H182" s="62"/>
      <c r="I182" s="62">
        <v>33601.199999999997</v>
      </c>
    </row>
    <row r="183" spans="1:9" x14ac:dyDescent="0.2">
      <c r="A183" t="s">
        <v>580</v>
      </c>
      <c r="C183" s="62"/>
      <c r="D183" s="62"/>
      <c r="E183" s="62"/>
      <c r="F183" s="62"/>
      <c r="G183" s="62"/>
      <c r="H183" s="62"/>
      <c r="I183" s="62">
        <v>302.44</v>
      </c>
    </row>
    <row r="184" spans="1:9" x14ac:dyDescent="0.2">
      <c r="A184" t="s">
        <v>581</v>
      </c>
      <c r="C184" s="62"/>
      <c r="D184" s="62"/>
      <c r="E184" s="62"/>
      <c r="F184" s="62"/>
      <c r="G184" s="62"/>
      <c r="H184" s="62"/>
      <c r="I184" s="62">
        <v>5635.54</v>
      </c>
    </row>
    <row r="185" spans="1:9" x14ac:dyDescent="0.2">
      <c r="A185" t="s">
        <v>582</v>
      </c>
      <c r="C185" s="62"/>
      <c r="D185" s="62"/>
      <c r="E185" s="62"/>
      <c r="F185" s="62"/>
      <c r="G185" s="62"/>
      <c r="H185" s="62"/>
      <c r="I185" s="62">
        <v>432.81</v>
      </c>
    </row>
    <row r="186" spans="1:9" x14ac:dyDescent="0.2">
      <c r="A186" t="s">
        <v>583</v>
      </c>
      <c r="C186" s="62"/>
      <c r="D186" s="62"/>
      <c r="E186" s="62"/>
      <c r="F186" s="62"/>
      <c r="G186" s="62"/>
      <c r="H186" s="62"/>
      <c r="I186" s="62">
        <v>3599.37</v>
      </c>
    </row>
    <row r="187" spans="1:9" x14ac:dyDescent="0.2">
      <c r="A187" t="s">
        <v>584</v>
      </c>
      <c r="C187" s="62"/>
      <c r="D187" s="62"/>
      <c r="E187" s="62"/>
      <c r="F187" s="62"/>
      <c r="G187" s="62"/>
      <c r="H187" s="62"/>
      <c r="I187" s="62">
        <v>290</v>
      </c>
    </row>
    <row r="188" spans="1:9" x14ac:dyDescent="0.2">
      <c r="A188" t="s">
        <v>585</v>
      </c>
      <c r="C188" s="62"/>
      <c r="D188" s="62"/>
      <c r="E188" s="62"/>
      <c r="F188" s="62"/>
      <c r="G188" s="62"/>
      <c r="H188" s="62"/>
      <c r="I188" s="62">
        <v>1500</v>
      </c>
    </row>
    <row r="189" spans="1:9" x14ac:dyDescent="0.2">
      <c r="A189" t="s">
        <v>586</v>
      </c>
      <c r="C189" s="62"/>
      <c r="D189" s="62"/>
      <c r="E189" s="62"/>
      <c r="F189" s="62"/>
      <c r="G189" s="62"/>
      <c r="H189" s="62"/>
      <c r="I189" s="62">
        <v>-345</v>
      </c>
    </row>
    <row r="190" spans="1:9" x14ac:dyDescent="0.2">
      <c r="A190" t="s">
        <v>587</v>
      </c>
      <c r="C190" s="62"/>
      <c r="D190" s="62"/>
      <c r="E190" s="62"/>
      <c r="F190" s="62"/>
      <c r="G190" s="62"/>
      <c r="H190" s="62"/>
      <c r="I190" s="62">
        <v>117.92</v>
      </c>
    </row>
    <row r="191" spans="1:9" x14ac:dyDescent="0.2">
      <c r="A191" t="s">
        <v>588</v>
      </c>
      <c r="C191" s="62"/>
      <c r="D191" s="62"/>
      <c r="E191" s="62"/>
      <c r="F191" s="62"/>
      <c r="G191" s="62"/>
      <c r="H191" s="62"/>
      <c r="I191" s="62">
        <v>69.75</v>
      </c>
    </row>
    <row r="192" spans="1:9" x14ac:dyDescent="0.2">
      <c r="A192" t="s">
        <v>589</v>
      </c>
      <c r="C192" s="62"/>
      <c r="D192" s="62"/>
      <c r="E192" s="62"/>
      <c r="F192" s="62"/>
      <c r="G192" s="62"/>
      <c r="H192" s="62"/>
      <c r="I192" s="62">
        <v>1163.7</v>
      </c>
    </row>
    <row r="193" spans="1:9" x14ac:dyDescent="0.2">
      <c r="A193" t="s">
        <v>590</v>
      </c>
      <c r="C193" s="62"/>
      <c r="D193" s="62"/>
      <c r="E193" s="62"/>
      <c r="F193" s="62"/>
      <c r="G193" s="62"/>
      <c r="H193" s="62"/>
      <c r="I193" s="62">
        <v>5563.56</v>
      </c>
    </row>
    <row r="194" spans="1:9" x14ac:dyDescent="0.2">
      <c r="A194" t="s">
        <v>591</v>
      </c>
      <c r="C194" s="62"/>
      <c r="D194" s="62"/>
      <c r="E194" s="62"/>
      <c r="F194" s="62"/>
      <c r="G194" s="62"/>
      <c r="H194" s="62"/>
      <c r="I194" s="62">
        <v>2073.88</v>
      </c>
    </row>
    <row r="195" spans="1:9" x14ac:dyDescent="0.2">
      <c r="A195" t="s">
        <v>592</v>
      </c>
      <c r="C195" s="62"/>
      <c r="D195" s="62"/>
      <c r="E195" s="62"/>
      <c r="F195" s="62"/>
      <c r="G195" s="62"/>
      <c r="H195" s="62"/>
      <c r="I195" s="62">
        <v>11252.96</v>
      </c>
    </row>
    <row r="196" spans="1:9" x14ac:dyDescent="0.2">
      <c r="A196" t="s">
        <v>593</v>
      </c>
      <c r="C196" s="62"/>
      <c r="D196" s="62"/>
      <c r="E196" s="62"/>
      <c r="F196" s="62"/>
      <c r="G196" s="62"/>
      <c r="H196" s="62"/>
      <c r="I196" s="62">
        <v>5612.51</v>
      </c>
    </row>
    <row r="197" spans="1:9" x14ac:dyDescent="0.2">
      <c r="A197" t="s">
        <v>594</v>
      </c>
      <c r="C197" s="62"/>
      <c r="D197" s="62"/>
      <c r="E197" s="62"/>
      <c r="F197" s="62"/>
      <c r="G197" s="62"/>
      <c r="H197" s="62"/>
      <c r="I197" s="62">
        <v>507.64</v>
      </c>
    </row>
    <row r="198" spans="1:9" x14ac:dyDescent="0.2">
      <c r="A198" t="s">
        <v>595</v>
      </c>
      <c r="C198" s="62"/>
      <c r="D198" s="62"/>
      <c r="E198" s="62"/>
      <c r="F198" s="62"/>
      <c r="G198" s="62"/>
      <c r="H198" s="62"/>
      <c r="I198" s="62">
        <v>2592.35</v>
      </c>
    </row>
    <row r="199" spans="1:9" x14ac:dyDescent="0.2">
      <c r="A199" t="s">
        <v>596</v>
      </c>
      <c r="C199" s="62"/>
      <c r="D199" s="62"/>
      <c r="E199" s="62"/>
      <c r="F199" s="62"/>
      <c r="G199" s="62"/>
      <c r="H199" s="62"/>
      <c r="I199" s="62">
        <v>59745.51</v>
      </c>
    </row>
    <row r="200" spans="1:9" x14ac:dyDescent="0.2">
      <c r="A200" t="s">
        <v>597</v>
      </c>
      <c r="C200" s="62"/>
      <c r="D200" s="62"/>
      <c r="E200" s="62"/>
      <c r="F200" s="62"/>
      <c r="G200" s="62"/>
      <c r="H200" s="62"/>
      <c r="I200" s="62">
        <v>28108.99</v>
      </c>
    </row>
    <row r="201" spans="1:9" x14ac:dyDescent="0.2">
      <c r="A201" t="s">
        <v>598</v>
      </c>
      <c r="C201" s="62">
        <v>196.38</v>
      </c>
      <c r="D201" s="62"/>
      <c r="E201" s="62"/>
      <c r="F201" s="62"/>
      <c r="G201" s="62"/>
      <c r="H201" s="62"/>
      <c r="I201" s="62"/>
    </row>
    <row r="202" spans="1:9" x14ac:dyDescent="0.2">
      <c r="A202" t="s">
        <v>599</v>
      </c>
      <c r="C202" s="62"/>
      <c r="D202" s="62"/>
      <c r="E202" s="62"/>
      <c r="F202" s="62"/>
      <c r="G202" s="62"/>
      <c r="H202" s="62"/>
      <c r="I202" s="62">
        <v>11215.27</v>
      </c>
    </row>
    <row r="203" spans="1:9" x14ac:dyDescent="0.2">
      <c r="A203" t="s">
        <v>600</v>
      </c>
      <c r="C203" s="62"/>
      <c r="D203" s="62"/>
      <c r="E203" s="62"/>
      <c r="F203" s="62"/>
      <c r="G203" s="62"/>
      <c r="H203" s="62"/>
      <c r="I203" s="62">
        <v>8654.7199999999993</v>
      </c>
    </row>
    <row r="204" spans="1:9" x14ac:dyDescent="0.2">
      <c r="A204" t="s">
        <v>601</v>
      </c>
      <c r="C204" s="62"/>
      <c r="D204" s="62"/>
      <c r="E204" s="62"/>
      <c r="F204" s="62"/>
      <c r="G204" s="62"/>
      <c r="H204" s="62"/>
      <c r="I204" s="62">
        <v>16540.7</v>
      </c>
    </row>
    <row r="205" spans="1:9" x14ac:dyDescent="0.2">
      <c r="A205" t="s">
        <v>602</v>
      </c>
      <c r="C205" s="62"/>
      <c r="D205" s="62"/>
      <c r="E205" s="62"/>
      <c r="F205" s="62"/>
      <c r="G205" s="62"/>
      <c r="H205" s="62"/>
      <c r="I205" s="62">
        <v>25607.62</v>
      </c>
    </row>
    <row r="206" spans="1:9" x14ac:dyDescent="0.2">
      <c r="A206" t="s">
        <v>603</v>
      </c>
      <c r="C206" s="62"/>
      <c r="D206" s="62"/>
      <c r="E206" s="62"/>
      <c r="F206" s="62"/>
      <c r="G206" s="62"/>
      <c r="H206" s="62"/>
      <c r="I206" s="62">
        <v>279005.78000000003</v>
      </c>
    </row>
    <row r="207" spans="1:9" x14ac:dyDescent="0.2">
      <c r="A207" t="s">
        <v>604</v>
      </c>
      <c r="C207" s="62"/>
      <c r="D207" s="62"/>
      <c r="E207" s="62"/>
      <c r="F207" s="62"/>
      <c r="G207" s="62"/>
      <c r="H207" s="62"/>
      <c r="I207" s="62">
        <v>7282.22</v>
      </c>
    </row>
    <row r="208" spans="1:9" x14ac:dyDescent="0.2">
      <c r="A208" t="s">
        <v>605</v>
      </c>
      <c r="C208" s="62"/>
      <c r="D208" s="62"/>
      <c r="E208" s="62"/>
      <c r="F208" s="62"/>
      <c r="G208" s="62"/>
      <c r="H208" s="62"/>
      <c r="I208" s="62">
        <v>7319.3</v>
      </c>
    </row>
    <row r="209" spans="1:9" x14ac:dyDescent="0.2">
      <c r="A209" t="s">
        <v>606</v>
      </c>
      <c r="C209" s="62"/>
      <c r="D209" s="62"/>
      <c r="E209" s="62"/>
      <c r="F209" s="62"/>
      <c r="G209" s="62"/>
      <c r="H209" s="62"/>
      <c r="I209" s="62">
        <v>5810.98</v>
      </c>
    </row>
    <row r="210" spans="1:9" x14ac:dyDescent="0.2">
      <c r="A210" t="s">
        <v>607</v>
      </c>
      <c r="C210" s="62"/>
      <c r="D210" s="62"/>
      <c r="E210" s="62"/>
      <c r="F210" s="62"/>
      <c r="G210" s="62"/>
      <c r="H210" s="62"/>
      <c r="I210" s="62">
        <v>7607.7</v>
      </c>
    </row>
    <row r="211" spans="1:9" x14ac:dyDescent="0.2">
      <c r="A211" t="s">
        <v>608</v>
      </c>
      <c r="C211" s="62"/>
      <c r="D211" s="62"/>
      <c r="E211" s="62"/>
      <c r="F211" s="62"/>
      <c r="G211" s="62"/>
      <c r="H211" s="62"/>
      <c r="I211" s="62">
        <v>4250.7</v>
      </c>
    </row>
    <row r="212" spans="1:9" x14ac:dyDescent="0.2">
      <c r="A212" t="s">
        <v>609</v>
      </c>
      <c r="C212" s="62"/>
      <c r="D212" s="62"/>
      <c r="E212" s="62"/>
      <c r="F212" s="62"/>
      <c r="G212" s="62"/>
      <c r="H212" s="62"/>
      <c r="I212" s="62">
        <v>1320.98</v>
      </c>
    </row>
    <row r="213" spans="1:9" x14ac:dyDescent="0.2">
      <c r="A213" t="s">
        <v>610</v>
      </c>
      <c r="C213" s="62"/>
      <c r="D213" s="62"/>
      <c r="E213" s="62"/>
      <c r="F213" s="62"/>
      <c r="G213" s="62"/>
      <c r="H213" s="62"/>
      <c r="I213" s="62">
        <v>1440</v>
      </c>
    </row>
    <row r="214" spans="1:9" x14ac:dyDescent="0.2">
      <c r="A214" t="s">
        <v>611</v>
      </c>
      <c r="C214" s="62"/>
      <c r="D214" s="62"/>
      <c r="E214" s="62"/>
      <c r="F214" s="62"/>
      <c r="G214" s="62"/>
      <c r="H214" s="62"/>
      <c r="I214" s="62">
        <v>3720</v>
      </c>
    </row>
    <row r="215" spans="1:9" x14ac:dyDescent="0.2">
      <c r="A215" t="s">
        <v>612</v>
      </c>
      <c r="C215" s="62"/>
      <c r="D215" s="62"/>
      <c r="E215" s="62"/>
      <c r="F215" s="62"/>
      <c r="G215" s="62"/>
      <c r="H215" s="62"/>
      <c r="I215" s="62">
        <v>1413.11</v>
      </c>
    </row>
    <row r="216" spans="1:9" x14ac:dyDescent="0.2">
      <c r="A216" t="s">
        <v>613</v>
      </c>
      <c r="C216" s="62"/>
      <c r="D216" s="62"/>
      <c r="E216" s="62"/>
      <c r="F216" s="62"/>
      <c r="G216" s="62">
        <v>51497.97</v>
      </c>
      <c r="H216" s="62"/>
      <c r="I216" s="62"/>
    </row>
    <row r="217" spans="1:9" x14ac:dyDescent="0.2">
      <c r="A217" t="s">
        <v>614</v>
      </c>
      <c r="C217" s="62"/>
      <c r="D217" s="62"/>
      <c r="E217" s="62"/>
      <c r="F217" s="62"/>
      <c r="G217" s="62"/>
      <c r="H217" s="62"/>
      <c r="I217" s="62">
        <v>5304.83</v>
      </c>
    </row>
    <row r="218" spans="1:9" x14ac:dyDescent="0.2">
      <c r="A218" t="s">
        <v>615</v>
      </c>
      <c r="C218" s="62"/>
      <c r="D218" s="62"/>
      <c r="E218" s="62"/>
      <c r="F218" s="62"/>
      <c r="G218" s="62"/>
      <c r="H218" s="62"/>
      <c r="I218" s="62">
        <v>586.35</v>
      </c>
    </row>
    <row r="219" spans="1:9" x14ac:dyDescent="0.2">
      <c r="A219" t="s">
        <v>616</v>
      </c>
      <c r="C219" s="62"/>
      <c r="D219" s="62"/>
      <c r="E219" s="62"/>
      <c r="F219" s="62"/>
      <c r="G219" s="62">
        <v>26</v>
      </c>
      <c r="H219" s="62"/>
      <c r="I219" s="62"/>
    </row>
    <row r="220" spans="1:9" x14ac:dyDescent="0.2">
      <c r="A220" t="s">
        <v>617</v>
      </c>
      <c r="C220" s="62"/>
      <c r="D220" s="62"/>
      <c r="E220" s="62"/>
      <c r="F220" s="62"/>
      <c r="G220" s="62"/>
      <c r="H220" s="62"/>
      <c r="I220" s="62">
        <v>13191.4</v>
      </c>
    </row>
    <row r="221" spans="1:9" x14ac:dyDescent="0.2">
      <c r="A221" t="s">
        <v>618</v>
      </c>
      <c r="C221" s="62"/>
      <c r="D221" s="62"/>
      <c r="E221" s="62"/>
      <c r="F221" s="62"/>
      <c r="G221" s="62"/>
      <c r="H221" s="62"/>
      <c r="I221" s="62">
        <v>54162.81</v>
      </c>
    </row>
    <row r="222" spans="1:9" x14ac:dyDescent="0.2">
      <c r="A222" t="s">
        <v>619</v>
      </c>
      <c r="C222" s="62"/>
      <c r="D222" s="62"/>
      <c r="E222" s="62"/>
      <c r="F222" s="62"/>
      <c r="G222" s="62"/>
      <c r="H222" s="62"/>
      <c r="I222" s="62">
        <v>60</v>
      </c>
    </row>
    <row r="223" spans="1:9" x14ac:dyDescent="0.2">
      <c r="A223" t="s">
        <v>620</v>
      </c>
      <c r="C223" s="62"/>
      <c r="D223" s="62"/>
      <c r="E223" s="62"/>
      <c r="F223" s="62"/>
      <c r="G223" s="62"/>
      <c r="H223" s="62"/>
      <c r="I223" s="62">
        <v>844.75</v>
      </c>
    </row>
    <row r="224" spans="1:9" x14ac:dyDescent="0.2">
      <c r="A224" t="s">
        <v>621</v>
      </c>
      <c r="C224" s="62"/>
      <c r="D224" s="62"/>
      <c r="E224" s="62"/>
      <c r="F224" s="62"/>
      <c r="G224" s="62"/>
      <c r="H224" s="62"/>
      <c r="I224" s="62">
        <v>140</v>
      </c>
    </row>
    <row r="225" spans="1:11" x14ac:dyDescent="0.2">
      <c r="A225" t="s">
        <v>622</v>
      </c>
      <c r="C225" s="62"/>
      <c r="D225" s="62"/>
      <c r="E225" s="62"/>
      <c r="F225" s="62"/>
      <c r="G225" s="62"/>
      <c r="H225" s="62"/>
      <c r="I225" s="62">
        <f>107941-620.14</f>
        <v>107320.86</v>
      </c>
    </row>
    <row r="226" spans="1:11" x14ac:dyDescent="0.2">
      <c r="A226" t="s">
        <v>623</v>
      </c>
      <c r="C226" s="62"/>
      <c r="D226" s="62"/>
      <c r="E226" s="62"/>
      <c r="F226" s="62"/>
      <c r="G226" s="62"/>
      <c r="H226" s="62"/>
      <c r="I226" s="62">
        <v>3849.06</v>
      </c>
    </row>
    <row r="227" spans="1:11" x14ac:dyDescent="0.2">
      <c r="A227" t="s">
        <v>624</v>
      </c>
      <c r="C227" s="62"/>
      <c r="D227" s="62"/>
      <c r="E227" s="62"/>
      <c r="F227" s="62"/>
      <c r="G227" s="62"/>
      <c r="H227" s="62"/>
      <c r="I227" s="62">
        <v>143.30000000000001</v>
      </c>
    </row>
    <row r="228" spans="1:11" x14ac:dyDescent="0.2">
      <c r="A228" t="s">
        <v>625</v>
      </c>
      <c r="C228" s="62"/>
      <c r="D228" s="62"/>
      <c r="E228" s="62"/>
      <c r="F228" s="62"/>
      <c r="G228" s="62"/>
      <c r="H228" s="62"/>
      <c r="I228" s="62">
        <v>1452.6</v>
      </c>
    </row>
    <row r="229" spans="1:11" x14ac:dyDescent="0.2">
      <c r="A229" t="s">
        <v>626</v>
      </c>
      <c r="C229" s="62"/>
      <c r="D229" s="62"/>
      <c r="E229" s="62"/>
      <c r="F229" s="62"/>
      <c r="G229" s="62">
        <v>6093.12</v>
      </c>
      <c r="H229" s="62"/>
      <c r="I229" s="62">
        <v>0</v>
      </c>
    </row>
    <row r="230" spans="1:11" x14ac:dyDescent="0.2">
      <c r="A230" t="s">
        <v>627</v>
      </c>
      <c r="C230" s="62"/>
      <c r="D230" s="62"/>
      <c r="E230" s="62"/>
      <c r="F230" s="62"/>
      <c r="G230" s="62">
        <v>0</v>
      </c>
      <c r="H230" s="62"/>
      <c r="I230" s="62">
        <v>35069.75</v>
      </c>
    </row>
    <row r="231" spans="1:11" x14ac:dyDescent="0.2">
      <c r="A231" t="s">
        <v>628</v>
      </c>
      <c r="C231" s="62"/>
      <c r="D231" s="62"/>
      <c r="E231" s="62"/>
      <c r="F231" s="62"/>
      <c r="G231" s="62"/>
      <c r="H231" s="62"/>
      <c r="I231" s="62">
        <v>569.13</v>
      </c>
    </row>
    <row r="232" spans="1:11" s="1" customFormat="1" ht="13.5" thickBot="1" x14ac:dyDescent="0.25">
      <c r="A232" s="1" t="s">
        <v>359</v>
      </c>
      <c r="C232" s="84">
        <f>SUM(C5:C231)</f>
        <v>384.68</v>
      </c>
      <c r="D232" s="85"/>
      <c r="E232" s="84">
        <f>SUM(E5:E231)</f>
        <v>383.9</v>
      </c>
      <c r="F232" s="85"/>
      <c r="G232" s="84">
        <f>SUM(G5:G231)</f>
        <v>119101.23</v>
      </c>
      <c r="H232" s="85"/>
      <c r="I232" s="84">
        <f>SUM(I5:I231)</f>
        <v>4243079.9499999993</v>
      </c>
      <c r="K232" s="86">
        <f>+C232+E232+G232+I232</f>
        <v>4362949.7599999988</v>
      </c>
    </row>
    <row r="233" spans="1:11" ht="13.5" thickTop="1" x14ac:dyDescent="0.2">
      <c r="C233" s="62"/>
      <c r="D233" s="62"/>
      <c r="E233" s="62"/>
      <c r="F233" s="62"/>
      <c r="G233" s="62"/>
      <c r="H233" s="62"/>
      <c r="I233" s="62"/>
    </row>
    <row r="234" spans="1:11" x14ac:dyDescent="0.2">
      <c r="C234" s="62"/>
      <c r="D234" s="62"/>
      <c r="E234" s="62"/>
      <c r="F234" s="62"/>
      <c r="G234" s="62"/>
      <c r="H234" s="62"/>
      <c r="I234" s="62"/>
    </row>
    <row r="235" spans="1:11" x14ac:dyDescent="0.2">
      <c r="C235" s="62"/>
      <c r="D235" s="62"/>
      <c r="E235" s="62"/>
      <c r="F235" s="62"/>
      <c r="G235" s="62"/>
      <c r="H235" s="62"/>
      <c r="I235" s="62"/>
      <c r="K235" s="62">
        <v>4362949.76</v>
      </c>
    </row>
    <row r="236" spans="1:11" x14ac:dyDescent="0.2">
      <c r="C236" s="62"/>
      <c r="D236" s="62"/>
      <c r="E236" s="62"/>
      <c r="F236" s="62"/>
      <c r="G236" s="62"/>
      <c r="H236" s="62"/>
      <c r="I236" s="62"/>
    </row>
    <row r="237" spans="1:11" x14ac:dyDescent="0.2">
      <c r="C237" s="62"/>
      <c r="D237" s="62"/>
      <c r="E237" s="62"/>
      <c r="F237" s="62"/>
      <c r="G237" s="62"/>
      <c r="H237" s="62"/>
      <c r="I237" s="62"/>
      <c r="K237" s="87">
        <f>+K232-K235</f>
        <v>0</v>
      </c>
    </row>
    <row r="238" spans="1:11" x14ac:dyDescent="0.2">
      <c r="C238" s="62"/>
      <c r="D238" s="62"/>
      <c r="E238" s="62"/>
      <c r="F238" s="62"/>
      <c r="G238" s="62"/>
      <c r="H238" s="62"/>
      <c r="I238" s="62"/>
    </row>
    <row r="239" spans="1:11" x14ac:dyDescent="0.2">
      <c r="C239" s="62"/>
      <c r="D239" s="62"/>
      <c r="E239" s="62"/>
      <c r="F239" s="62"/>
      <c r="G239" s="62"/>
      <c r="H239" s="62"/>
      <c r="I239" s="62"/>
    </row>
    <row r="240" spans="1:11" x14ac:dyDescent="0.2">
      <c r="C240" s="62"/>
      <c r="D240" s="62"/>
      <c r="E240" s="62"/>
      <c r="F240" s="62"/>
      <c r="G240" s="62"/>
      <c r="H240" s="62"/>
      <c r="I240" s="62"/>
    </row>
    <row r="241" spans="3:9" x14ac:dyDescent="0.2">
      <c r="C241" s="62"/>
      <c r="D241" s="62"/>
      <c r="E241" s="62"/>
      <c r="F241" s="62"/>
      <c r="G241" s="62"/>
      <c r="H241" s="62"/>
      <c r="I241" s="62"/>
    </row>
    <row r="242" spans="3:9" x14ac:dyDescent="0.2">
      <c r="C242" s="62"/>
      <c r="D242" s="62"/>
      <c r="E242" s="62"/>
      <c r="F242" s="62"/>
      <c r="G242" s="62"/>
      <c r="H242" s="62"/>
      <c r="I242" s="62"/>
    </row>
    <row r="243" spans="3:9" x14ac:dyDescent="0.2">
      <c r="C243" s="62"/>
      <c r="D243" s="62"/>
      <c r="E243" s="62"/>
      <c r="F243" s="62"/>
      <c r="G243" s="62"/>
      <c r="H243" s="62"/>
      <c r="I243" s="62"/>
    </row>
    <row r="244" spans="3:9" x14ac:dyDescent="0.2">
      <c r="C244" s="62"/>
      <c r="D244" s="62"/>
      <c r="E244" s="62"/>
      <c r="F244" s="62"/>
      <c r="G244" s="62"/>
      <c r="H244" s="62"/>
      <c r="I244" s="62"/>
    </row>
    <row r="245" spans="3:9" x14ac:dyDescent="0.2">
      <c r="C245" s="62"/>
      <c r="D245" s="62"/>
      <c r="E245" s="62"/>
      <c r="F245" s="62"/>
      <c r="G245" s="62"/>
      <c r="H245" s="62"/>
      <c r="I245" s="62"/>
    </row>
    <row r="246" spans="3:9" x14ac:dyDescent="0.2">
      <c r="C246" s="62"/>
      <c r="D246" s="62"/>
      <c r="E246" s="62"/>
      <c r="F246" s="62"/>
      <c r="G246" s="62"/>
      <c r="H246" s="62"/>
      <c r="I246" s="62"/>
    </row>
    <row r="247" spans="3:9" x14ac:dyDescent="0.2">
      <c r="C247" s="62"/>
      <c r="D247" s="62"/>
      <c r="E247" s="62"/>
      <c r="F247" s="62"/>
      <c r="G247" s="62"/>
      <c r="H247" s="62"/>
      <c r="I247" s="62"/>
    </row>
    <row r="248" spans="3:9" x14ac:dyDescent="0.2">
      <c r="C248" s="62"/>
      <c r="D248" s="62"/>
      <c r="E248" s="62"/>
      <c r="F248" s="62"/>
      <c r="G248" s="62"/>
      <c r="H248" s="62"/>
      <c r="I248" s="62"/>
    </row>
    <row r="249" spans="3:9" x14ac:dyDescent="0.2">
      <c r="C249" s="62"/>
      <c r="D249" s="62"/>
      <c r="E249" s="62"/>
      <c r="F249" s="62"/>
      <c r="G249" s="62"/>
      <c r="H249" s="62"/>
      <c r="I249" s="62"/>
    </row>
    <row r="250" spans="3:9" x14ac:dyDescent="0.2">
      <c r="C250" s="62"/>
      <c r="D250" s="62"/>
      <c r="E250" s="62"/>
      <c r="F250" s="62"/>
      <c r="G250" s="62"/>
      <c r="H250" s="62"/>
      <c r="I250" s="62"/>
    </row>
    <row r="251" spans="3:9" x14ac:dyDescent="0.2">
      <c r="C251" s="62"/>
      <c r="D251" s="62"/>
      <c r="E251" s="62"/>
      <c r="F251" s="62"/>
      <c r="G251" s="62"/>
      <c r="H251" s="62"/>
      <c r="I251" s="62"/>
    </row>
    <row r="252" spans="3:9" x14ac:dyDescent="0.2">
      <c r="C252" s="62"/>
      <c r="D252" s="62"/>
      <c r="E252" s="62"/>
      <c r="F252" s="62"/>
      <c r="G252" s="62"/>
      <c r="H252" s="62"/>
      <c r="I252" s="62"/>
    </row>
    <row r="253" spans="3:9" x14ac:dyDescent="0.2">
      <c r="C253" s="62"/>
      <c r="D253" s="62"/>
      <c r="E253" s="62"/>
      <c r="F253" s="62"/>
      <c r="G253" s="62"/>
      <c r="H253" s="62"/>
      <c r="I253" s="62"/>
    </row>
    <row r="254" spans="3:9" x14ac:dyDescent="0.2">
      <c r="C254" s="62"/>
      <c r="D254" s="62"/>
      <c r="E254" s="62"/>
      <c r="F254" s="62"/>
      <c r="G254" s="62"/>
      <c r="H254" s="62"/>
      <c r="I254" s="62"/>
    </row>
    <row r="255" spans="3:9" x14ac:dyDescent="0.2">
      <c r="C255" s="62"/>
      <c r="D255" s="62"/>
      <c r="E255" s="62"/>
      <c r="F255" s="62"/>
      <c r="G255" s="62"/>
      <c r="H255" s="62"/>
      <c r="I255" s="62"/>
    </row>
    <row r="256" spans="3:9" x14ac:dyDescent="0.2">
      <c r="C256" s="62"/>
      <c r="D256" s="62"/>
      <c r="E256" s="62"/>
      <c r="F256" s="62"/>
      <c r="G256" s="62"/>
      <c r="H256" s="62"/>
      <c r="I256" s="62"/>
    </row>
    <row r="257" spans="3:9" x14ac:dyDescent="0.2">
      <c r="C257" s="62"/>
      <c r="D257" s="62"/>
      <c r="E257" s="62"/>
      <c r="F257" s="62"/>
      <c r="G257" s="62"/>
      <c r="H257" s="62"/>
      <c r="I257" s="62"/>
    </row>
    <row r="258" spans="3:9" x14ac:dyDescent="0.2">
      <c r="C258" s="62"/>
      <c r="D258" s="62"/>
      <c r="E258" s="62"/>
      <c r="F258" s="62"/>
      <c r="G258" s="62"/>
      <c r="H258" s="62"/>
      <c r="I258" s="62"/>
    </row>
    <row r="259" spans="3:9" x14ac:dyDescent="0.2">
      <c r="C259" s="62"/>
      <c r="D259" s="62"/>
      <c r="E259" s="62"/>
      <c r="F259" s="62"/>
      <c r="G259" s="62"/>
      <c r="H259" s="62"/>
      <c r="I259" s="62"/>
    </row>
    <row r="260" spans="3:9" x14ac:dyDescent="0.2">
      <c r="C260" s="62"/>
      <c r="D260" s="62"/>
      <c r="E260" s="62"/>
      <c r="F260" s="62"/>
      <c r="G260" s="62"/>
      <c r="H260" s="62"/>
      <c r="I260" s="62"/>
    </row>
    <row r="261" spans="3:9" x14ac:dyDescent="0.2">
      <c r="C261" s="62"/>
      <c r="D261" s="62"/>
      <c r="E261" s="62"/>
      <c r="F261" s="62"/>
      <c r="G261" s="62"/>
      <c r="H261" s="62"/>
      <c r="I261" s="62"/>
    </row>
    <row r="262" spans="3:9" x14ac:dyDescent="0.2">
      <c r="C262" s="62"/>
      <c r="D262" s="62"/>
      <c r="E262" s="62"/>
      <c r="F262" s="62"/>
      <c r="G262" s="62"/>
      <c r="H262" s="62"/>
      <c r="I262" s="62"/>
    </row>
    <row r="263" spans="3:9" x14ac:dyDescent="0.2">
      <c r="C263" s="62"/>
      <c r="D263" s="62"/>
      <c r="E263" s="62"/>
      <c r="F263" s="62"/>
      <c r="G263" s="62"/>
      <c r="H263" s="62"/>
      <c r="I263" s="62"/>
    </row>
  </sheetData>
  <mergeCells count="2">
    <mergeCell ref="A1:J1"/>
    <mergeCell ref="A2:J2"/>
  </mergeCells>
  <pageMargins left="0.75" right="0.75" top="1" bottom="1" header="0.5" footer="0.5"/>
  <pageSetup scale="83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E31" sqref="E31"/>
    </sheetView>
  </sheetViews>
  <sheetFormatPr defaultRowHeight="12.75" x14ac:dyDescent="0.2"/>
  <sheetData>
    <row r="1" spans="1:9" x14ac:dyDescent="0.2">
      <c r="A1" s="25" t="s">
        <v>201</v>
      </c>
      <c r="B1" s="26"/>
      <c r="C1" s="26"/>
      <c r="D1" s="26"/>
      <c r="E1" s="26"/>
      <c r="F1" s="26"/>
      <c r="G1" s="26"/>
      <c r="H1" s="26"/>
      <c r="I1" s="26"/>
    </row>
    <row r="2" spans="1:9" x14ac:dyDescent="0.2">
      <c r="A2" t="s">
        <v>202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K4"/>
  <sheetViews>
    <sheetView zoomScale="80" workbookViewId="0">
      <selection activeCell="D14" sqref="D13:D14"/>
    </sheetView>
  </sheetViews>
  <sheetFormatPr defaultRowHeight="12.75" x14ac:dyDescent="0.2"/>
  <cols>
    <col min="1" max="1" width="16.28515625" bestFit="1" customWidth="1"/>
    <col min="2" max="2" width="20.5703125" bestFit="1" customWidth="1"/>
    <col min="3" max="3" width="11.5703125" bestFit="1" customWidth="1"/>
    <col min="4" max="4" width="10.85546875" bestFit="1" customWidth="1"/>
    <col min="5" max="5" width="9.42578125" bestFit="1" customWidth="1"/>
    <col min="6" max="6" width="16.140625" customWidth="1"/>
    <col min="7" max="7" width="36.28515625" bestFit="1" customWidth="1"/>
    <col min="8" max="8" width="13.42578125" customWidth="1"/>
    <col min="9" max="9" width="15.140625" bestFit="1" customWidth="1"/>
    <col min="10" max="10" width="12.140625" bestFit="1" customWidth="1"/>
    <col min="11" max="11" width="7" bestFit="1" customWidth="1"/>
  </cols>
  <sheetData>
    <row r="3" spans="1:11" s="17" customFormat="1" ht="27.75" customHeight="1" x14ac:dyDescent="0.2">
      <c r="A3" s="14" t="s">
        <v>182</v>
      </c>
      <c r="B3" s="14" t="s">
        <v>183</v>
      </c>
      <c r="C3" s="14" t="s">
        <v>184</v>
      </c>
      <c r="D3" s="15" t="s">
        <v>185</v>
      </c>
      <c r="E3" s="15" t="s">
        <v>186</v>
      </c>
      <c r="F3" s="16" t="s">
        <v>187</v>
      </c>
      <c r="G3" s="14" t="s">
        <v>188</v>
      </c>
      <c r="H3" s="14" t="s">
        <v>189</v>
      </c>
      <c r="I3" s="14" t="s">
        <v>190</v>
      </c>
      <c r="J3" s="14" t="s">
        <v>191</v>
      </c>
      <c r="K3" s="14" t="s">
        <v>192</v>
      </c>
    </row>
    <row r="4" spans="1:11" ht="104.25" customHeight="1" x14ac:dyDescent="0.2">
      <c r="A4" s="18" t="s">
        <v>196</v>
      </c>
      <c r="B4" s="19" t="s">
        <v>197</v>
      </c>
      <c r="C4" s="19" t="s">
        <v>197</v>
      </c>
      <c r="D4" s="20">
        <v>36220</v>
      </c>
      <c r="E4" s="19" t="s">
        <v>193</v>
      </c>
      <c r="F4" s="21">
        <v>4200</v>
      </c>
      <c r="G4" s="22" t="s">
        <v>200</v>
      </c>
      <c r="H4" s="19" t="s">
        <v>198</v>
      </c>
      <c r="I4" s="19" t="s">
        <v>194</v>
      </c>
      <c r="J4" s="23" t="s">
        <v>199</v>
      </c>
      <c r="K4" s="24" t="s">
        <v>195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5"/>
  <sheetViews>
    <sheetView workbookViewId="0">
      <selection activeCell="E18" sqref="E18"/>
    </sheetView>
  </sheetViews>
  <sheetFormatPr defaultRowHeight="12.75" x14ac:dyDescent="0.2"/>
  <cols>
    <col min="1" max="10" width="9.5703125" customWidth="1"/>
  </cols>
  <sheetData>
    <row r="1" spans="1:10" x14ac:dyDescent="0.2">
      <c r="A1" s="1" t="s">
        <v>212</v>
      </c>
      <c r="H1" s="13"/>
    </row>
    <row r="2" spans="1:10" x14ac:dyDescent="0.2">
      <c r="H2" s="13"/>
    </row>
    <row r="3" spans="1:10" x14ac:dyDescent="0.2">
      <c r="H3" s="13"/>
    </row>
    <row r="4" spans="1:10" s="1" customFormat="1" ht="38.25" x14ac:dyDescent="0.2">
      <c r="A4" s="27" t="s">
        <v>203</v>
      </c>
      <c r="B4" s="27" t="s">
        <v>204</v>
      </c>
      <c r="C4" s="27" t="s">
        <v>205</v>
      </c>
      <c r="D4" s="27" t="s">
        <v>206</v>
      </c>
      <c r="E4" s="27" t="s">
        <v>185</v>
      </c>
      <c r="F4" s="27" t="s">
        <v>207</v>
      </c>
      <c r="G4" s="27" t="s">
        <v>208</v>
      </c>
      <c r="H4" s="27"/>
      <c r="I4" s="27" t="s">
        <v>209</v>
      </c>
      <c r="J4" s="27" t="s">
        <v>210</v>
      </c>
    </row>
    <row r="5" spans="1:10" ht="13.5" customHeight="1" x14ac:dyDescent="0.2">
      <c r="A5" t="s">
        <v>211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2"/>
  <sheetViews>
    <sheetView topLeftCell="A2" zoomScaleNormal="100" zoomScaleSheetLayoutView="50" workbookViewId="0">
      <selection activeCell="F25" sqref="F25"/>
    </sheetView>
  </sheetViews>
  <sheetFormatPr defaultRowHeight="12.75" x14ac:dyDescent="0.2"/>
  <cols>
    <col min="1" max="2" width="18.28515625" style="2" customWidth="1"/>
    <col min="3" max="3" width="12.5703125" style="2" customWidth="1"/>
    <col min="4" max="4" width="18.28515625" style="3" customWidth="1"/>
    <col min="5" max="5" width="12.28515625" style="2" customWidth="1"/>
    <col min="6" max="6" width="18.28515625" style="2" customWidth="1"/>
    <col min="7" max="7" width="9.7109375" style="2" customWidth="1"/>
    <col min="8" max="8" width="9.140625" style="2"/>
    <col min="9" max="9" width="14.28515625" style="2" customWidth="1"/>
    <col min="10" max="16384" width="9.140625" style="2"/>
  </cols>
  <sheetData>
    <row r="1" spans="1:9" x14ac:dyDescent="0.2">
      <c r="A1" s="1" t="s">
        <v>2</v>
      </c>
      <c r="B1" s="1"/>
    </row>
    <row r="2" spans="1:9" ht="38.25" x14ac:dyDescent="0.2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 spans="1:9" x14ac:dyDescent="0.2">
      <c r="A3" s="2" t="s">
        <v>88</v>
      </c>
      <c r="B3" s="2" t="s">
        <v>89</v>
      </c>
      <c r="C3" s="2" t="s">
        <v>90</v>
      </c>
      <c r="D3" s="3">
        <v>24960</v>
      </c>
      <c r="G3" s="6">
        <v>23819</v>
      </c>
      <c r="H3" s="6">
        <v>36297</v>
      </c>
      <c r="I3" s="2" t="s">
        <v>15</v>
      </c>
    </row>
    <row r="4" spans="1:9" x14ac:dyDescent="0.2">
      <c r="A4" s="2" t="s">
        <v>77</v>
      </c>
      <c r="B4" s="2" t="s">
        <v>24</v>
      </c>
      <c r="C4" s="2" t="s">
        <v>78</v>
      </c>
      <c r="D4" s="3">
        <v>34700</v>
      </c>
      <c r="G4" s="6">
        <v>22102</v>
      </c>
      <c r="H4" s="6">
        <v>36241</v>
      </c>
      <c r="I4" s="2" t="s">
        <v>15</v>
      </c>
    </row>
    <row r="5" spans="1:9" x14ac:dyDescent="0.2">
      <c r="A5" s="2" t="s">
        <v>91</v>
      </c>
      <c r="B5" s="2" t="s">
        <v>92</v>
      </c>
      <c r="C5" s="2" t="s">
        <v>93</v>
      </c>
      <c r="D5" s="3">
        <v>24960</v>
      </c>
      <c r="G5" s="6">
        <v>24050</v>
      </c>
      <c r="H5" s="6">
        <v>36367</v>
      </c>
      <c r="I5" s="2" t="s">
        <v>15</v>
      </c>
    </row>
    <row r="6" spans="1:9" x14ac:dyDescent="0.2">
      <c r="A6" s="2" t="s">
        <v>49</v>
      </c>
      <c r="B6" s="2" t="s">
        <v>33</v>
      </c>
      <c r="C6" s="2" t="s">
        <v>50</v>
      </c>
      <c r="D6" s="3">
        <v>37440</v>
      </c>
      <c r="G6" s="6">
        <v>21283</v>
      </c>
      <c r="H6" s="6">
        <v>36269</v>
      </c>
      <c r="I6" s="2" t="s">
        <v>15</v>
      </c>
    </row>
    <row r="7" spans="1:9" x14ac:dyDescent="0.2">
      <c r="A7" s="2" t="s">
        <v>20</v>
      </c>
      <c r="B7" s="2" t="s">
        <v>21</v>
      </c>
      <c r="C7" s="2" t="s">
        <v>22</v>
      </c>
      <c r="D7" s="3">
        <v>72000.240000000005</v>
      </c>
      <c r="G7" s="6">
        <v>24235</v>
      </c>
      <c r="H7" s="6"/>
      <c r="I7" s="2" t="s">
        <v>15</v>
      </c>
    </row>
    <row r="8" spans="1:9" x14ac:dyDescent="0.2">
      <c r="A8" s="2" t="s">
        <v>117</v>
      </c>
      <c r="B8" s="2" t="s">
        <v>118</v>
      </c>
      <c r="C8" s="2" t="s">
        <v>119</v>
      </c>
      <c r="D8" s="3">
        <v>23920</v>
      </c>
      <c r="G8" s="6">
        <v>18617</v>
      </c>
      <c r="H8" s="6">
        <v>36535</v>
      </c>
      <c r="I8" s="2" t="s">
        <v>15</v>
      </c>
    </row>
    <row r="9" spans="1:9" x14ac:dyDescent="0.2">
      <c r="A9" s="2" t="s">
        <v>32</v>
      </c>
      <c r="B9" s="2" t="s">
        <v>33</v>
      </c>
      <c r="C9" s="2" t="s">
        <v>34</v>
      </c>
      <c r="D9" s="3">
        <v>46176</v>
      </c>
      <c r="G9" s="6">
        <v>24141</v>
      </c>
      <c r="H9" s="6">
        <v>36269</v>
      </c>
      <c r="I9" s="2" t="s">
        <v>15</v>
      </c>
    </row>
    <row r="10" spans="1:9" x14ac:dyDescent="0.2">
      <c r="A10" s="2" t="s">
        <v>94</v>
      </c>
      <c r="B10" s="2" t="s">
        <v>95</v>
      </c>
      <c r="C10" s="2" t="s">
        <v>96</v>
      </c>
      <c r="D10" s="3">
        <v>24960</v>
      </c>
      <c r="G10" s="6">
        <v>14104</v>
      </c>
      <c r="H10" s="6">
        <v>36250</v>
      </c>
      <c r="I10" s="2" t="s">
        <v>15</v>
      </c>
    </row>
    <row r="11" spans="1:9" x14ac:dyDescent="0.2">
      <c r="A11" s="2" t="s">
        <v>120</v>
      </c>
      <c r="B11" s="2" t="s">
        <v>121</v>
      </c>
      <c r="C11" s="2" t="s">
        <v>122</v>
      </c>
      <c r="D11" s="3">
        <v>23920</v>
      </c>
      <c r="G11" s="6">
        <v>27610</v>
      </c>
      <c r="H11" s="6"/>
      <c r="I11" s="2" t="s">
        <v>15</v>
      </c>
    </row>
    <row r="12" spans="1:9" x14ac:dyDescent="0.2">
      <c r="A12" s="2" t="s">
        <v>82</v>
      </c>
      <c r="B12" s="2" t="s">
        <v>83</v>
      </c>
      <c r="C12" s="2" t="s">
        <v>84</v>
      </c>
      <c r="D12" s="3">
        <v>28080</v>
      </c>
      <c r="G12" s="6">
        <v>19910</v>
      </c>
      <c r="H12" s="6">
        <v>36404</v>
      </c>
      <c r="I12" s="2" t="s">
        <v>15</v>
      </c>
    </row>
    <row r="13" spans="1:9" x14ac:dyDescent="0.2">
      <c r="A13" s="2" t="s">
        <v>51</v>
      </c>
      <c r="B13" s="2" t="s">
        <v>47</v>
      </c>
      <c r="C13" s="2" t="s">
        <v>52</v>
      </c>
      <c r="D13" s="3">
        <v>37440</v>
      </c>
      <c r="G13" s="6">
        <v>21315</v>
      </c>
      <c r="H13" s="6">
        <v>36269</v>
      </c>
      <c r="I13" s="2" t="s">
        <v>15</v>
      </c>
    </row>
    <row r="14" spans="1:9" x14ac:dyDescent="0.2">
      <c r="A14" s="2" t="s">
        <v>97</v>
      </c>
      <c r="B14" s="2" t="s">
        <v>98</v>
      </c>
      <c r="C14" s="2" t="s">
        <v>99</v>
      </c>
      <c r="D14" s="3">
        <v>24960</v>
      </c>
      <c r="G14" s="6">
        <v>29728</v>
      </c>
      <c r="H14" s="6">
        <v>36360</v>
      </c>
      <c r="I14" s="2" t="s">
        <v>15</v>
      </c>
    </row>
    <row r="15" spans="1:9" x14ac:dyDescent="0.2">
      <c r="A15" s="2" t="s">
        <v>53</v>
      </c>
      <c r="B15" s="2" t="s">
        <v>54</v>
      </c>
      <c r="C15" s="2" t="s">
        <v>55</v>
      </c>
      <c r="D15" s="3">
        <v>37440</v>
      </c>
      <c r="G15" s="6">
        <v>38902</v>
      </c>
      <c r="H15" s="6">
        <v>36269</v>
      </c>
      <c r="I15" s="2" t="s">
        <v>15</v>
      </c>
    </row>
    <row r="16" spans="1:9" x14ac:dyDescent="0.2">
      <c r="A16" s="2" t="s">
        <v>38</v>
      </c>
      <c r="B16" s="2" t="s">
        <v>39</v>
      </c>
      <c r="C16" s="2" t="s">
        <v>40</v>
      </c>
      <c r="D16" s="3">
        <v>40664</v>
      </c>
      <c r="G16" s="6">
        <v>21716</v>
      </c>
      <c r="H16" s="6">
        <v>11</v>
      </c>
      <c r="I16" s="2" t="s">
        <v>15</v>
      </c>
    </row>
    <row r="17" spans="1:9" x14ac:dyDescent="0.2">
      <c r="A17" s="2" t="s">
        <v>79</v>
      </c>
      <c r="B17" s="2" t="s">
        <v>80</v>
      </c>
      <c r="C17" s="2" t="s">
        <v>81</v>
      </c>
      <c r="D17" s="3">
        <v>32500</v>
      </c>
      <c r="G17" s="6">
        <v>26640</v>
      </c>
      <c r="H17" s="6">
        <v>36570</v>
      </c>
      <c r="I17" s="2" t="s">
        <v>15</v>
      </c>
    </row>
    <row r="18" spans="1:9" x14ac:dyDescent="0.2">
      <c r="A18" s="2" t="s">
        <v>74</v>
      </c>
      <c r="B18" s="2" t="s">
        <v>75</v>
      </c>
      <c r="C18" s="2" t="s">
        <v>76</v>
      </c>
      <c r="D18" s="3">
        <v>34840</v>
      </c>
      <c r="G18" s="6">
        <v>24129</v>
      </c>
      <c r="H18" s="6">
        <v>36297</v>
      </c>
      <c r="I18" s="2" t="s">
        <v>15</v>
      </c>
    </row>
    <row r="19" spans="1:9" x14ac:dyDescent="0.2">
      <c r="A19" s="2" t="s">
        <v>123</v>
      </c>
      <c r="B19" s="2" t="s">
        <v>24</v>
      </c>
      <c r="C19" s="2" t="s">
        <v>124</v>
      </c>
      <c r="D19" s="3">
        <v>23920</v>
      </c>
      <c r="G19" s="6">
        <v>26443</v>
      </c>
      <c r="H19" s="6">
        <v>36618</v>
      </c>
      <c r="I19" s="2" t="s">
        <v>15</v>
      </c>
    </row>
    <row r="20" spans="1:9" x14ac:dyDescent="0.2">
      <c r="A20" s="2" t="s">
        <v>29</v>
      </c>
      <c r="B20" s="2" t="s">
        <v>30</v>
      </c>
      <c r="C20" s="2" t="s">
        <v>31</v>
      </c>
      <c r="D20" s="3">
        <v>47216</v>
      </c>
      <c r="G20" s="6">
        <v>20673</v>
      </c>
      <c r="H20" s="6">
        <v>36129</v>
      </c>
      <c r="I20" s="2" t="s">
        <v>15</v>
      </c>
    </row>
    <row r="21" spans="1:9" x14ac:dyDescent="0.2">
      <c r="A21" s="2" t="s">
        <v>41</v>
      </c>
      <c r="B21" s="2" t="s">
        <v>42</v>
      </c>
      <c r="C21" s="2" t="s">
        <v>43</v>
      </c>
      <c r="D21" s="3">
        <v>40664</v>
      </c>
      <c r="G21" s="6">
        <v>25364</v>
      </c>
      <c r="H21" s="6">
        <v>36129</v>
      </c>
      <c r="I21" s="2" t="s">
        <v>15</v>
      </c>
    </row>
    <row r="22" spans="1:9" x14ac:dyDescent="0.2">
      <c r="A22" s="2" t="s">
        <v>125</v>
      </c>
      <c r="B22" s="2" t="s">
        <v>126</v>
      </c>
      <c r="C22" s="2" t="s">
        <v>127</v>
      </c>
      <c r="D22" s="3">
        <v>23920</v>
      </c>
      <c r="G22" s="6">
        <v>23683</v>
      </c>
      <c r="H22" s="6">
        <v>36563</v>
      </c>
      <c r="I22" s="2" t="s">
        <v>15</v>
      </c>
    </row>
    <row r="23" spans="1:9" x14ac:dyDescent="0.2">
      <c r="A23" s="2" t="s">
        <v>128</v>
      </c>
      <c r="B23" s="2" t="s">
        <v>129</v>
      </c>
      <c r="C23" s="2" t="s">
        <v>130</v>
      </c>
      <c r="D23" s="3">
        <v>23920</v>
      </c>
      <c r="G23" s="6">
        <v>22938</v>
      </c>
      <c r="H23" s="6">
        <v>36587</v>
      </c>
      <c r="I23" s="2" t="s">
        <v>15</v>
      </c>
    </row>
    <row r="24" spans="1:9" x14ac:dyDescent="0.2">
      <c r="A24" s="2" t="s">
        <v>26</v>
      </c>
      <c r="B24" s="2" t="s">
        <v>27</v>
      </c>
      <c r="C24" s="2" t="s">
        <v>28</v>
      </c>
      <c r="D24" s="3">
        <v>62700.14</v>
      </c>
      <c r="G24" s="6">
        <v>22362</v>
      </c>
      <c r="H24" s="6"/>
      <c r="I24" s="2" t="s">
        <v>15</v>
      </c>
    </row>
    <row r="25" spans="1:9" x14ac:dyDescent="0.2">
      <c r="A25" s="2" t="s">
        <v>131</v>
      </c>
      <c r="B25" s="2" t="s">
        <v>132</v>
      </c>
      <c r="C25" s="2" t="s">
        <v>133</v>
      </c>
      <c r="D25" s="3">
        <v>23920</v>
      </c>
      <c r="G25" s="6">
        <v>24602</v>
      </c>
      <c r="H25" s="6">
        <v>36570</v>
      </c>
      <c r="I25" s="2" t="s">
        <v>15</v>
      </c>
    </row>
    <row r="26" spans="1:9" x14ac:dyDescent="0.2">
      <c r="A26" s="2" t="s">
        <v>100</v>
      </c>
      <c r="B26" s="2" t="s">
        <v>101</v>
      </c>
      <c r="C26" s="2" t="s">
        <v>102</v>
      </c>
      <c r="D26" s="3">
        <v>24960</v>
      </c>
      <c r="G26" s="6">
        <v>22122</v>
      </c>
      <c r="H26" s="6">
        <v>36241</v>
      </c>
      <c r="I26" s="2" t="s">
        <v>15</v>
      </c>
    </row>
    <row r="27" spans="1:9" x14ac:dyDescent="0.2">
      <c r="A27" s="2" t="s">
        <v>103</v>
      </c>
      <c r="B27" s="2" t="s">
        <v>104</v>
      </c>
      <c r="C27" s="2" t="s">
        <v>105</v>
      </c>
      <c r="D27" s="3">
        <v>24960</v>
      </c>
      <c r="G27" s="6">
        <v>23231</v>
      </c>
      <c r="H27" s="6">
        <v>36269</v>
      </c>
      <c r="I27" s="2" t="s">
        <v>15</v>
      </c>
    </row>
    <row r="28" spans="1:9" x14ac:dyDescent="0.2">
      <c r="A28" s="2" t="s">
        <v>134</v>
      </c>
      <c r="B28" s="2" t="s">
        <v>135</v>
      </c>
      <c r="C28" s="2" t="s">
        <v>136</v>
      </c>
      <c r="D28" s="3">
        <v>23920</v>
      </c>
      <c r="G28" s="6">
        <v>24699</v>
      </c>
      <c r="H28" s="6">
        <v>36241</v>
      </c>
      <c r="I28" s="2" t="s">
        <v>15</v>
      </c>
    </row>
    <row r="29" spans="1:9" x14ac:dyDescent="0.2">
      <c r="A29" s="2" t="s">
        <v>137</v>
      </c>
      <c r="B29" s="2" t="s">
        <v>138</v>
      </c>
      <c r="C29" s="2" t="s">
        <v>139</v>
      </c>
      <c r="D29" s="3">
        <v>23920</v>
      </c>
      <c r="G29" s="6">
        <v>22800</v>
      </c>
      <c r="H29" s="6">
        <v>36269</v>
      </c>
      <c r="I29" s="2" t="s">
        <v>15</v>
      </c>
    </row>
    <row r="30" spans="1:9" x14ac:dyDescent="0.2">
      <c r="A30" s="2" t="s">
        <v>44</v>
      </c>
      <c r="B30" s="2" t="s">
        <v>36</v>
      </c>
      <c r="C30" s="2" t="s">
        <v>45</v>
      </c>
      <c r="D30" s="3">
        <v>38480</v>
      </c>
      <c r="G30" s="6">
        <v>19115</v>
      </c>
      <c r="H30" s="6">
        <v>36129</v>
      </c>
      <c r="I30" s="2" t="s">
        <v>15</v>
      </c>
    </row>
    <row r="31" spans="1:9" x14ac:dyDescent="0.2">
      <c r="A31" s="2" t="s">
        <v>106</v>
      </c>
      <c r="B31" s="2" t="s">
        <v>30</v>
      </c>
      <c r="C31" s="2" t="s">
        <v>107</v>
      </c>
      <c r="D31" s="3">
        <v>24960</v>
      </c>
      <c r="G31" s="6">
        <v>25803</v>
      </c>
      <c r="H31" s="6">
        <v>36269</v>
      </c>
      <c r="I31" s="2" t="s">
        <v>15</v>
      </c>
    </row>
    <row r="32" spans="1:9" x14ac:dyDescent="0.2">
      <c r="A32" s="2" t="s">
        <v>23</v>
      </c>
      <c r="B32" s="2" t="s">
        <v>24</v>
      </c>
      <c r="C32" s="2" t="s">
        <v>25</v>
      </c>
      <c r="D32" s="3">
        <v>63600.160000000003</v>
      </c>
      <c r="G32" s="6" t="s">
        <v>19</v>
      </c>
      <c r="H32" s="6"/>
      <c r="I32" s="2" t="s">
        <v>15</v>
      </c>
    </row>
    <row r="33" spans="1:9" x14ac:dyDescent="0.2">
      <c r="A33" s="2" t="s">
        <v>85</v>
      </c>
      <c r="B33" s="2" t="s">
        <v>86</v>
      </c>
      <c r="C33" s="2" t="s">
        <v>87</v>
      </c>
      <c r="D33" s="3">
        <v>27144</v>
      </c>
      <c r="G33" s="6">
        <v>21699</v>
      </c>
      <c r="H33" s="6">
        <v>36269</v>
      </c>
      <c r="I33" s="2" t="s">
        <v>15</v>
      </c>
    </row>
    <row r="34" spans="1:9" x14ac:dyDescent="0.2">
      <c r="A34" s="2" t="s">
        <v>140</v>
      </c>
      <c r="B34" s="2" t="s">
        <v>42</v>
      </c>
      <c r="C34" s="2" t="s">
        <v>141</v>
      </c>
      <c r="D34" s="3">
        <v>23920</v>
      </c>
      <c r="G34" s="6">
        <v>24488</v>
      </c>
      <c r="H34" s="6">
        <v>36535</v>
      </c>
      <c r="I34" s="2" t="s">
        <v>15</v>
      </c>
    </row>
    <row r="35" spans="1:9" x14ac:dyDescent="0.2">
      <c r="A35" s="2" t="s">
        <v>108</v>
      </c>
      <c r="B35" s="2" t="s">
        <v>109</v>
      </c>
      <c r="C35" s="2" t="s">
        <v>110</v>
      </c>
      <c r="D35" s="3">
        <v>24960</v>
      </c>
      <c r="G35" s="6">
        <v>22102</v>
      </c>
      <c r="H35" s="6">
        <v>36241</v>
      </c>
      <c r="I35" s="2" t="s">
        <v>15</v>
      </c>
    </row>
    <row r="36" spans="1:9" x14ac:dyDescent="0.2">
      <c r="A36" s="2" t="s">
        <v>166</v>
      </c>
      <c r="B36" s="2" t="s">
        <v>101</v>
      </c>
      <c r="C36" s="2" t="s">
        <v>167</v>
      </c>
      <c r="D36" s="3">
        <v>5500</v>
      </c>
      <c r="G36" s="6">
        <v>22105</v>
      </c>
      <c r="H36" s="6"/>
      <c r="I36" s="2" t="s">
        <v>15</v>
      </c>
    </row>
    <row r="37" spans="1:9" x14ac:dyDescent="0.2">
      <c r="A37" s="2" t="s">
        <v>142</v>
      </c>
      <c r="B37" s="2" t="s">
        <v>143</v>
      </c>
      <c r="C37" s="2" t="s">
        <v>144</v>
      </c>
      <c r="D37" s="3">
        <v>23920</v>
      </c>
      <c r="G37" s="6">
        <v>25377</v>
      </c>
      <c r="H37" s="6">
        <v>36445</v>
      </c>
      <c r="I37" s="2" t="s">
        <v>15</v>
      </c>
    </row>
    <row r="38" spans="1:9" x14ac:dyDescent="0.2">
      <c r="A38" s="2" t="s">
        <v>56</v>
      </c>
      <c r="B38" s="2" t="s">
        <v>57</v>
      </c>
      <c r="C38" s="2" t="s">
        <v>58</v>
      </c>
      <c r="D38" s="3">
        <v>37440</v>
      </c>
      <c r="G38" s="6">
        <v>28479</v>
      </c>
      <c r="H38" s="6">
        <v>36241</v>
      </c>
      <c r="I38" s="2" t="s">
        <v>15</v>
      </c>
    </row>
    <row r="39" spans="1:9" x14ac:dyDescent="0.2">
      <c r="A39" s="2" t="s">
        <v>59</v>
      </c>
      <c r="B39" s="2" t="s">
        <v>60</v>
      </c>
      <c r="C39" s="2" t="s">
        <v>61</v>
      </c>
      <c r="D39" s="3">
        <v>37440</v>
      </c>
      <c r="G39" s="6">
        <v>26263</v>
      </c>
      <c r="H39" s="6">
        <v>36129</v>
      </c>
      <c r="I39" s="2" t="s">
        <v>15</v>
      </c>
    </row>
    <row r="40" spans="1:9" x14ac:dyDescent="0.2">
      <c r="A40" s="2" t="s">
        <v>145</v>
      </c>
      <c r="B40" s="2" t="s">
        <v>146</v>
      </c>
      <c r="C40" s="2" t="s">
        <v>147</v>
      </c>
      <c r="D40" s="3">
        <v>23920</v>
      </c>
      <c r="G40" s="6">
        <v>26010</v>
      </c>
      <c r="H40" s="6">
        <v>36482</v>
      </c>
      <c r="I40" s="2" t="s">
        <v>15</v>
      </c>
    </row>
    <row r="41" spans="1:9" x14ac:dyDescent="0.2">
      <c r="A41" s="2" t="s">
        <v>148</v>
      </c>
      <c r="B41" s="2" t="s">
        <v>149</v>
      </c>
      <c r="C41" s="2" t="s">
        <v>150</v>
      </c>
      <c r="D41" s="3">
        <v>23920</v>
      </c>
      <c r="G41" s="6">
        <v>26740</v>
      </c>
      <c r="H41" s="6">
        <v>36583</v>
      </c>
      <c r="I41" s="2" t="s">
        <v>15</v>
      </c>
    </row>
    <row r="42" spans="1:9" x14ac:dyDescent="0.2">
      <c r="A42" s="2" t="s">
        <v>62</v>
      </c>
      <c r="B42" s="2" t="s">
        <v>63</v>
      </c>
      <c r="C42" s="2" t="s">
        <v>64</v>
      </c>
      <c r="D42" s="3">
        <v>37440</v>
      </c>
      <c r="G42" s="6">
        <v>34047</v>
      </c>
      <c r="H42" s="6">
        <v>36201</v>
      </c>
      <c r="I42" s="2" t="s">
        <v>15</v>
      </c>
    </row>
    <row r="43" spans="1:9" x14ac:dyDescent="0.2">
      <c r="A43" s="2" t="s">
        <v>151</v>
      </c>
      <c r="B43" s="2" t="s">
        <v>152</v>
      </c>
      <c r="C43" s="2" t="s">
        <v>153</v>
      </c>
      <c r="D43" s="3">
        <v>23920</v>
      </c>
      <c r="G43" s="6">
        <v>28159</v>
      </c>
      <c r="H43" s="6">
        <v>36535</v>
      </c>
      <c r="I43" s="2" t="s">
        <v>15</v>
      </c>
    </row>
    <row r="44" spans="1:9" x14ac:dyDescent="0.2">
      <c r="A44" s="2" t="s">
        <v>114</v>
      </c>
      <c r="B44" s="2" t="s">
        <v>115</v>
      </c>
      <c r="C44" s="2" t="s">
        <v>116</v>
      </c>
      <c r="D44" s="3">
        <v>23960</v>
      </c>
      <c r="G44" s="6">
        <v>26544</v>
      </c>
      <c r="H44" s="6">
        <v>36241</v>
      </c>
      <c r="I44" s="2" t="s">
        <v>15</v>
      </c>
    </row>
    <row r="45" spans="1:9" x14ac:dyDescent="0.2">
      <c r="A45" s="2" t="s">
        <v>154</v>
      </c>
      <c r="B45" s="2" t="s">
        <v>155</v>
      </c>
      <c r="C45" s="2" t="s">
        <v>156</v>
      </c>
      <c r="D45" s="3">
        <v>23920</v>
      </c>
      <c r="G45" s="6">
        <v>29591</v>
      </c>
      <c r="H45" s="6">
        <v>36430</v>
      </c>
      <c r="I45" s="2" t="s">
        <v>15</v>
      </c>
    </row>
    <row r="46" spans="1:9" x14ac:dyDescent="0.2">
      <c r="A46" s="2" t="s">
        <v>35</v>
      </c>
      <c r="B46" s="2" t="s">
        <v>36</v>
      </c>
      <c r="C46" s="2" t="s">
        <v>37</v>
      </c>
      <c r="D46" s="3">
        <v>43992</v>
      </c>
      <c r="G46" s="6">
        <v>22466</v>
      </c>
      <c r="H46" s="6">
        <v>36129</v>
      </c>
      <c r="I46" s="2" t="s">
        <v>15</v>
      </c>
    </row>
    <row r="47" spans="1:9" x14ac:dyDescent="0.2">
      <c r="A47" s="2" t="s">
        <v>111</v>
      </c>
      <c r="B47" s="2" t="s">
        <v>112</v>
      </c>
      <c r="C47" s="2" t="s">
        <v>113</v>
      </c>
      <c r="D47" s="3">
        <v>24960</v>
      </c>
      <c r="G47" s="6">
        <v>22597</v>
      </c>
      <c r="H47" s="6">
        <v>36241</v>
      </c>
      <c r="I47" s="2" t="s">
        <v>15</v>
      </c>
    </row>
    <row r="48" spans="1:9" x14ac:dyDescent="0.2">
      <c r="A48" s="2" t="s">
        <v>46</v>
      </c>
      <c r="B48" s="2" t="s">
        <v>47</v>
      </c>
      <c r="C48" s="2" t="s">
        <v>48</v>
      </c>
      <c r="D48" s="3">
        <v>38480</v>
      </c>
      <c r="G48" s="6">
        <v>36484</v>
      </c>
      <c r="H48" s="6">
        <v>36269</v>
      </c>
      <c r="I48" s="2" t="s">
        <v>15</v>
      </c>
    </row>
    <row r="49" spans="1:9" x14ac:dyDescent="0.2">
      <c r="A49" s="2" t="s">
        <v>65</v>
      </c>
      <c r="B49" s="2" t="s">
        <v>66</v>
      </c>
      <c r="C49" s="2" t="s">
        <v>67</v>
      </c>
      <c r="D49" s="3">
        <v>37440</v>
      </c>
      <c r="G49" s="6">
        <v>39361</v>
      </c>
      <c r="H49" s="6">
        <v>36129</v>
      </c>
      <c r="I49" s="2" t="s">
        <v>15</v>
      </c>
    </row>
    <row r="50" spans="1:9" x14ac:dyDescent="0.2">
      <c r="A50" s="2" t="s">
        <v>157</v>
      </c>
      <c r="B50" s="2" t="s">
        <v>158</v>
      </c>
      <c r="C50" s="2" t="s">
        <v>159</v>
      </c>
      <c r="D50" s="3">
        <v>23920</v>
      </c>
      <c r="G50" s="6">
        <v>26579</v>
      </c>
      <c r="H50" s="6">
        <v>36325</v>
      </c>
      <c r="I50" s="6" t="s">
        <v>15</v>
      </c>
    </row>
    <row r="51" spans="1:9" x14ac:dyDescent="0.2">
      <c r="A51" s="2" t="s">
        <v>68</v>
      </c>
      <c r="B51" s="2" t="s">
        <v>69</v>
      </c>
      <c r="C51" s="2" t="s">
        <v>70</v>
      </c>
      <c r="D51" s="3">
        <v>37440</v>
      </c>
      <c r="G51" s="6">
        <v>21578</v>
      </c>
      <c r="H51" s="6">
        <v>36129</v>
      </c>
      <c r="I51" s="2" t="s">
        <v>15</v>
      </c>
    </row>
    <row r="52" spans="1:9" x14ac:dyDescent="0.2">
      <c r="A52" s="2" t="s">
        <v>160</v>
      </c>
      <c r="B52" s="2" t="s">
        <v>161</v>
      </c>
      <c r="C52" s="2" t="s">
        <v>162</v>
      </c>
      <c r="D52" s="3">
        <v>23920</v>
      </c>
      <c r="G52" s="6">
        <v>28157</v>
      </c>
      <c r="H52" s="6">
        <v>36241</v>
      </c>
      <c r="I52" s="2" t="s">
        <v>15</v>
      </c>
    </row>
    <row r="53" spans="1:9" x14ac:dyDescent="0.2">
      <c r="A53" s="2" t="s">
        <v>71</v>
      </c>
      <c r="B53" s="2" t="s">
        <v>72</v>
      </c>
      <c r="C53" s="2" t="s">
        <v>73</v>
      </c>
      <c r="D53" s="3">
        <v>37440</v>
      </c>
      <c r="G53" s="6">
        <v>18062</v>
      </c>
      <c r="H53" s="6">
        <v>36129</v>
      </c>
      <c r="I53" s="2" t="s">
        <v>15</v>
      </c>
    </row>
    <row r="54" spans="1:9" x14ac:dyDescent="0.2">
      <c r="A54" s="2" t="s">
        <v>12</v>
      </c>
      <c r="B54" s="2" t="s">
        <v>36</v>
      </c>
      <c r="C54" s="2" t="s">
        <v>165</v>
      </c>
      <c r="D54" s="3">
        <v>20800</v>
      </c>
      <c r="G54" s="6">
        <v>36700</v>
      </c>
      <c r="H54" s="6">
        <v>36500</v>
      </c>
      <c r="I54" s="2" t="s">
        <v>15</v>
      </c>
    </row>
    <row r="55" spans="1:9" x14ac:dyDescent="0.2">
      <c r="A55" s="2" t="s">
        <v>12</v>
      </c>
      <c r="B55" s="2" t="s">
        <v>13</v>
      </c>
      <c r="C55" s="2" t="s">
        <v>14</v>
      </c>
      <c r="D55" s="3">
        <v>116480</v>
      </c>
      <c r="G55" s="6">
        <v>37346</v>
      </c>
      <c r="H55" s="6"/>
      <c r="I55" s="2" t="s">
        <v>15</v>
      </c>
    </row>
    <row r="56" spans="1:9" x14ac:dyDescent="0.2">
      <c r="A56" s="2" t="s">
        <v>16</v>
      </c>
      <c r="B56" s="2" t="s">
        <v>17</v>
      </c>
      <c r="C56" s="2" t="s">
        <v>18</v>
      </c>
      <c r="D56" s="3">
        <v>73552.539999999994</v>
      </c>
      <c r="G56" s="6">
        <v>21012</v>
      </c>
      <c r="H56" s="6" t="s">
        <v>19</v>
      </c>
      <c r="I56" s="2" t="s">
        <v>15</v>
      </c>
    </row>
    <row r="57" spans="1:9" x14ac:dyDescent="0.2">
      <c r="A57" s="2" t="s">
        <v>163</v>
      </c>
      <c r="B57" s="2" t="s">
        <v>135</v>
      </c>
      <c r="C57" s="2" t="s">
        <v>164</v>
      </c>
      <c r="D57" s="3">
        <v>23920</v>
      </c>
      <c r="G57" s="6">
        <v>22357</v>
      </c>
      <c r="H57" s="6">
        <v>36437</v>
      </c>
      <c r="I57" s="2" t="s">
        <v>15</v>
      </c>
    </row>
    <row r="58" spans="1:9" x14ac:dyDescent="0.2">
      <c r="G58" s="6"/>
      <c r="H58" s="6"/>
    </row>
    <row r="59" spans="1:9" x14ac:dyDescent="0.2">
      <c r="G59" s="6"/>
      <c r="H59" s="6"/>
    </row>
    <row r="60" spans="1:9" x14ac:dyDescent="0.2">
      <c r="G60" s="6"/>
      <c r="H60" s="6"/>
    </row>
    <row r="61" spans="1:9" x14ac:dyDescent="0.2">
      <c r="A61" s="1" t="s">
        <v>168</v>
      </c>
      <c r="B61" s="1"/>
    </row>
    <row r="62" spans="1:9" x14ac:dyDescent="0.2">
      <c r="D62" s="5" t="s">
        <v>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zoomScaleSheetLayoutView="50" workbookViewId="0">
      <selection activeCell="E23" sqref="E23"/>
    </sheetView>
  </sheetViews>
  <sheetFormatPr defaultRowHeight="12.75" x14ac:dyDescent="0.2"/>
  <cols>
    <col min="1" max="2" width="18.28515625" style="2" customWidth="1"/>
    <col min="3" max="3" width="12.5703125" style="2" customWidth="1"/>
    <col min="4" max="4" width="18.28515625" style="3" customWidth="1"/>
    <col min="5" max="5" width="12.28515625" style="81" customWidth="1"/>
    <col min="6" max="6" width="23.85546875" style="81" customWidth="1"/>
    <col min="7" max="7" width="9.7109375" style="2" customWidth="1"/>
    <col min="8" max="8" width="9.140625" style="2"/>
    <col min="9" max="9" width="14.28515625" style="2" customWidth="1"/>
    <col min="10" max="16384" width="9.140625" style="2"/>
  </cols>
  <sheetData>
    <row r="1" spans="1:9" x14ac:dyDescent="0.2">
      <c r="A1" s="1" t="s">
        <v>2</v>
      </c>
      <c r="B1" s="1"/>
    </row>
    <row r="2" spans="1:9" ht="38.25" x14ac:dyDescent="0.2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 spans="1:9" x14ac:dyDescent="0.2">
      <c r="A3" s="2" t="s">
        <v>380</v>
      </c>
      <c r="B3" s="2" t="s">
        <v>381</v>
      </c>
      <c r="C3" s="2" t="s">
        <v>382</v>
      </c>
      <c r="D3" s="3">
        <v>60000</v>
      </c>
      <c r="E3" s="81" t="s">
        <v>195</v>
      </c>
      <c r="F3" s="29" t="s">
        <v>383</v>
      </c>
      <c r="G3" s="6">
        <v>24294</v>
      </c>
      <c r="H3" s="6">
        <v>36213</v>
      </c>
      <c r="I3" s="2" t="s">
        <v>384</v>
      </c>
    </row>
    <row r="4" spans="1:9" x14ac:dyDescent="0.2">
      <c r="A4" s="2" t="s">
        <v>385</v>
      </c>
      <c r="B4" s="2" t="s">
        <v>386</v>
      </c>
      <c r="C4" s="2" t="s">
        <v>387</v>
      </c>
      <c r="D4" s="3">
        <v>120000</v>
      </c>
      <c r="E4" s="81" t="s">
        <v>195</v>
      </c>
      <c r="F4" s="29" t="s">
        <v>388</v>
      </c>
      <c r="G4" s="6">
        <v>16523</v>
      </c>
      <c r="H4" s="6">
        <v>35612</v>
      </c>
      <c r="I4" s="2" t="s">
        <v>384</v>
      </c>
    </row>
    <row r="5" spans="1:9" x14ac:dyDescent="0.2">
      <c r="A5" s="2" t="s">
        <v>389</v>
      </c>
      <c r="B5" s="2" t="s">
        <v>390</v>
      </c>
      <c r="C5" s="2" t="s">
        <v>391</v>
      </c>
      <c r="D5" s="3">
        <v>37000</v>
      </c>
      <c r="F5" s="29"/>
      <c r="G5" s="6">
        <v>22339</v>
      </c>
      <c r="H5" s="6">
        <v>36348</v>
      </c>
      <c r="I5" s="2" t="s">
        <v>384</v>
      </c>
    </row>
    <row r="6" spans="1:9" ht="25.5" x14ac:dyDescent="0.2">
      <c r="A6" s="2" t="s">
        <v>392</v>
      </c>
      <c r="B6" s="2" t="s">
        <v>13</v>
      </c>
      <c r="C6" s="2" t="s">
        <v>393</v>
      </c>
      <c r="D6" s="3">
        <v>120100</v>
      </c>
      <c r="E6" s="81" t="s">
        <v>195</v>
      </c>
      <c r="F6" s="29" t="s">
        <v>394</v>
      </c>
      <c r="G6" s="6">
        <v>22267</v>
      </c>
      <c r="H6" s="6">
        <v>35947</v>
      </c>
      <c r="I6" s="2" t="s">
        <v>384</v>
      </c>
    </row>
    <row r="7" spans="1:9" x14ac:dyDescent="0.2">
      <c r="A7" s="2" t="s">
        <v>395</v>
      </c>
      <c r="B7" s="2" t="s">
        <v>36</v>
      </c>
      <c r="C7" s="2" t="s">
        <v>396</v>
      </c>
      <c r="D7" s="3">
        <v>63000</v>
      </c>
      <c r="E7" s="81" t="s">
        <v>195</v>
      </c>
      <c r="F7" s="29" t="s">
        <v>397</v>
      </c>
      <c r="G7" s="6">
        <v>23285</v>
      </c>
      <c r="H7" s="6">
        <v>36303</v>
      </c>
      <c r="I7" s="2" t="s">
        <v>384</v>
      </c>
    </row>
    <row r="8" spans="1:9" ht="25.5" x14ac:dyDescent="0.2">
      <c r="A8" s="2" t="s">
        <v>398</v>
      </c>
      <c r="B8" s="2" t="s">
        <v>66</v>
      </c>
      <c r="C8" s="2" t="s">
        <v>399</v>
      </c>
      <c r="D8" s="3">
        <v>115000</v>
      </c>
      <c r="E8" s="81" t="s">
        <v>195</v>
      </c>
      <c r="F8" s="29" t="s">
        <v>400</v>
      </c>
      <c r="G8" s="6">
        <v>18964</v>
      </c>
      <c r="H8" s="6">
        <v>35916</v>
      </c>
      <c r="I8" s="2" t="s">
        <v>384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1"/>
  <dimension ref="A1:B176"/>
  <sheetViews>
    <sheetView workbookViewId="0">
      <selection activeCell="A3" sqref="A3"/>
    </sheetView>
  </sheetViews>
  <sheetFormatPr defaultRowHeight="12.75" x14ac:dyDescent="0.2"/>
  <cols>
    <col min="1" max="1" width="51.140625" customWidth="1"/>
    <col min="2" max="2" width="13.85546875" bestFit="1" customWidth="1"/>
    <col min="3" max="10" width="9.5703125" customWidth="1"/>
  </cols>
  <sheetData>
    <row r="1" spans="1:2" ht="18" x14ac:dyDescent="0.25">
      <c r="A1" s="90" t="s">
        <v>328</v>
      </c>
      <c r="B1" s="90"/>
    </row>
    <row r="2" spans="1:2" ht="18" x14ac:dyDescent="0.25">
      <c r="A2" s="91">
        <v>36616</v>
      </c>
      <c r="B2" s="90"/>
    </row>
    <row r="4" spans="1:2" x14ac:dyDescent="0.2">
      <c r="B4" s="74">
        <v>36616</v>
      </c>
    </row>
    <row r="5" spans="1:2" x14ac:dyDescent="0.2">
      <c r="A5" s="1" t="s">
        <v>334</v>
      </c>
      <c r="B5" s="74"/>
    </row>
    <row r="6" spans="1:2" x14ac:dyDescent="0.2">
      <c r="A6" t="s">
        <v>329</v>
      </c>
      <c r="B6" s="72">
        <v>157127</v>
      </c>
    </row>
    <row r="7" spans="1:2" x14ac:dyDescent="0.2">
      <c r="A7" t="s">
        <v>330</v>
      </c>
      <c r="B7" s="72">
        <v>739673</v>
      </c>
    </row>
    <row r="8" spans="1:2" x14ac:dyDescent="0.2">
      <c r="A8" t="s">
        <v>331</v>
      </c>
      <c r="B8" s="72">
        <v>319235</v>
      </c>
    </row>
    <row r="9" spans="1:2" x14ac:dyDescent="0.2">
      <c r="A9" t="s">
        <v>332</v>
      </c>
      <c r="B9" s="72">
        <v>2513997</v>
      </c>
    </row>
    <row r="10" spans="1:2" s="2" customFormat="1" x14ac:dyDescent="0.2">
      <c r="A10" s="2" t="s">
        <v>333</v>
      </c>
      <c r="B10" s="76">
        <f>SUM(B6:B9)</f>
        <v>3730032</v>
      </c>
    </row>
    <row r="11" spans="1:2" x14ac:dyDescent="0.2">
      <c r="B11" s="72"/>
    </row>
    <row r="12" spans="1:2" x14ac:dyDescent="0.2">
      <c r="A12" t="s">
        <v>365</v>
      </c>
      <c r="B12" s="72">
        <v>24530632</v>
      </c>
    </row>
    <row r="13" spans="1:2" x14ac:dyDescent="0.2">
      <c r="B13" s="72"/>
    </row>
    <row r="14" spans="1:2" x14ac:dyDescent="0.2">
      <c r="A14" s="1" t="s">
        <v>335</v>
      </c>
      <c r="B14" s="72"/>
    </row>
    <row r="15" spans="1:2" x14ac:dyDescent="0.2">
      <c r="A15" t="s">
        <v>336</v>
      </c>
      <c r="B15" s="73">
        <v>42864</v>
      </c>
    </row>
    <row r="16" spans="1:2" x14ac:dyDescent="0.2">
      <c r="B16" s="72"/>
    </row>
    <row r="17" spans="1:2" x14ac:dyDescent="0.2">
      <c r="A17" s="1" t="s">
        <v>337</v>
      </c>
      <c r="B17" s="72"/>
    </row>
    <row r="18" spans="1:2" x14ac:dyDescent="0.2">
      <c r="A18" t="s">
        <v>338</v>
      </c>
      <c r="B18" s="72">
        <v>2065854</v>
      </c>
    </row>
    <row r="19" spans="1:2" x14ac:dyDescent="0.2">
      <c r="A19" t="s">
        <v>339</v>
      </c>
      <c r="B19" s="72">
        <v>29778973</v>
      </c>
    </row>
    <row r="20" spans="1:2" x14ac:dyDescent="0.2">
      <c r="A20" t="s">
        <v>340</v>
      </c>
      <c r="B20" s="72">
        <v>65788423</v>
      </c>
    </row>
    <row r="21" spans="1:2" s="2" customFormat="1" x14ac:dyDescent="0.2">
      <c r="A21" s="2" t="s">
        <v>344</v>
      </c>
      <c r="B21" s="76">
        <f>SUM(B18:B20)</f>
        <v>97633250</v>
      </c>
    </row>
    <row r="22" spans="1:2" x14ac:dyDescent="0.2">
      <c r="B22" s="72"/>
    </row>
    <row r="23" spans="1:2" x14ac:dyDescent="0.2">
      <c r="A23" s="1" t="s">
        <v>341</v>
      </c>
      <c r="B23" s="72"/>
    </row>
    <row r="24" spans="1:2" x14ac:dyDescent="0.2">
      <c r="A24" t="s">
        <v>342</v>
      </c>
      <c r="B24" s="72">
        <v>18837507</v>
      </c>
    </row>
    <row r="25" spans="1:2" x14ac:dyDescent="0.2">
      <c r="B25" s="72"/>
    </row>
    <row r="26" spans="1:2" s="77" customFormat="1" ht="15.75" thickBot="1" x14ac:dyDescent="0.3">
      <c r="A26" s="77" t="s">
        <v>343</v>
      </c>
      <c r="B26" s="78">
        <f>+B10+B15+B21+B24+B12</f>
        <v>144774285</v>
      </c>
    </row>
    <row r="27" spans="1:2" ht="13.5" thickTop="1" x14ac:dyDescent="0.2">
      <c r="B27" s="72"/>
    </row>
    <row r="28" spans="1:2" x14ac:dyDescent="0.2">
      <c r="B28" s="72"/>
    </row>
    <row r="29" spans="1:2" x14ac:dyDescent="0.2">
      <c r="A29" s="1" t="s">
        <v>345</v>
      </c>
      <c r="B29" s="72"/>
    </row>
    <row r="30" spans="1:2" x14ac:dyDescent="0.2">
      <c r="A30" s="1"/>
      <c r="B30" s="72"/>
    </row>
    <row r="31" spans="1:2" x14ac:dyDescent="0.2">
      <c r="A31" s="1" t="s">
        <v>352</v>
      </c>
      <c r="B31" s="72"/>
    </row>
    <row r="32" spans="1:2" x14ac:dyDescent="0.2">
      <c r="A32" t="s">
        <v>346</v>
      </c>
      <c r="B32" s="72">
        <v>6546207</v>
      </c>
    </row>
    <row r="33" spans="1:2" x14ac:dyDescent="0.2">
      <c r="A33" t="s">
        <v>347</v>
      </c>
      <c r="B33" s="72">
        <v>4336976</v>
      </c>
    </row>
    <row r="34" spans="1:2" x14ac:dyDescent="0.2">
      <c r="A34" t="s">
        <v>260</v>
      </c>
      <c r="B34" s="72">
        <v>2373219</v>
      </c>
    </row>
    <row r="35" spans="1:2" x14ac:dyDescent="0.2">
      <c r="A35" t="s">
        <v>348</v>
      </c>
      <c r="B35" s="72">
        <v>550001</v>
      </c>
    </row>
    <row r="36" spans="1:2" x14ac:dyDescent="0.2">
      <c r="A36" t="s">
        <v>350</v>
      </c>
      <c r="B36" s="72">
        <v>621765</v>
      </c>
    </row>
    <row r="37" spans="1:2" x14ac:dyDescent="0.2">
      <c r="A37" t="s">
        <v>349</v>
      </c>
      <c r="B37" s="73">
        <f>SUM(B32:B36)</f>
        <v>14428168</v>
      </c>
    </row>
    <row r="38" spans="1:2" x14ac:dyDescent="0.2">
      <c r="B38" s="72"/>
    </row>
    <row r="39" spans="1:2" x14ac:dyDescent="0.2">
      <c r="A39" s="1" t="s">
        <v>355</v>
      </c>
      <c r="B39" s="72"/>
    </row>
    <row r="40" spans="1:2" x14ac:dyDescent="0.2">
      <c r="A40" t="s">
        <v>247</v>
      </c>
      <c r="B40" s="72">
        <v>199019</v>
      </c>
    </row>
    <row r="41" spans="1:2" x14ac:dyDescent="0.2">
      <c r="A41" t="s">
        <v>356</v>
      </c>
      <c r="B41" s="72">
        <v>217512</v>
      </c>
    </row>
    <row r="42" spans="1:2" x14ac:dyDescent="0.2">
      <c r="A42" t="s">
        <v>357</v>
      </c>
      <c r="B42" s="72">
        <v>1662300</v>
      </c>
    </row>
    <row r="43" spans="1:2" x14ac:dyDescent="0.2">
      <c r="A43" t="s">
        <v>358</v>
      </c>
      <c r="B43" s="72">
        <v>53473</v>
      </c>
    </row>
    <row r="44" spans="1:2" x14ac:dyDescent="0.2">
      <c r="A44" t="s">
        <v>359</v>
      </c>
      <c r="B44" s="73">
        <f>SUM(B40:B43)</f>
        <v>2132304</v>
      </c>
    </row>
    <row r="45" spans="1:2" x14ac:dyDescent="0.2">
      <c r="B45" s="72"/>
    </row>
    <row r="46" spans="1:2" x14ac:dyDescent="0.2">
      <c r="A46" s="1" t="s">
        <v>351</v>
      </c>
      <c r="B46" s="72"/>
    </row>
    <row r="47" spans="1:2" x14ac:dyDescent="0.2">
      <c r="A47" t="s">
        <v>353</v>
      </c>
      <c r="B47" s="72">
        <v>85000000</v>
      </c>
    </row>
    <row r="48" spans="1:2" x14ac:dyDescent="0.2">
      <c r="A48" t="s">
        <v>259</v>
      </c>
      <c r="B48" s="72">
        <v>30045936</v>
      </c>
    </row>
    <row r="49" spans="1:2" x14ac:dyDescent="0.2">
      <c r="A49" t="s">
        <v>264</v>
      </c>
      <c r="B49" s="72">
        <v>4000000</v>
      </c>
    </row>
    <row r="50" spans="1:2" x14ac:dyDescent="0.2">
      <c r="A50" t="s">
        <v>354</v>
      </c>
      <c r="B50" s="73">
        <f>SUM(B47:B49)</f>
        <v>119045936</v>
      </c>
    </row>
    <row r="51" spans="1:2" x14ac:dyDescent="0.2">
      <c r="B51" s="72"/>
    </row>
    <row r="52" spans="1:2" x14ac:dyDescent="0.2">
      <c r="A52" s="1" t="s">
        <v>360</v>
      </c>
      <c r="B52" s="75">
        <f>+B37+B44+B50</f>
        <v>135606408</v>
      </c>
    </row>
    <row r="53" spans="1:2" x14ac:dyDescent="0.2">
      <c r="B53" s="72"/>
    </row>
    <row r="54" spans="1:2" x14ac:dyDescent="0.2">
      <c r="B54" s="72"/>
    </row>
    <row r="55" spans="1:2" x14ac:dyDescent="0.2">
      <c r="A55" s="1" t="s">
        <v>361</v>
      </c>
      <c r="B55" s="72"/>
    </row>
    <row r="56" spans="1:2" x14ac:dyDescent="0.2">
      <c r="A56" t="s">
        <v>267</v>
      </c>
      <c r="B56" s="72">
        <v>17000000</v>
      </c>
    </row>
    <row r="57" spans="1:2" x14ac:dyDescent="0.2">
      <c r="A57" t="s">
        <v>362</v>
      </c>
      <c r="B57" s="72">
        <v>-7832123</v>
      </c>
    </row>
    <row r="58" spans="1:2" s="1" customFormat="1" x14ac:dyDescent="0.2">
      <c r="A58" s="1" t="s">
        <v>363</v>
      </c>
      <c r="B58" s="79">
        <f>+B56+B57</f>
        <v>9167877</v>
      </c>
    </row>
    <row r="59" spans="1:2" x14ac:dyDescent="0.2">
      <c r="B59" s="72"/>
    </row>
    <row r="60" spans="1:2" ht="13.5" thickBot="1" x14ac:dyDescent="0.25">
      <c r="A60" s="1" t="s">
        <v>364</v>
      </c>
      <c r="B60" s="80">
        <f>+B52+B58</f>
        <v>144774285</v>
      </c>
    </row>
    <row r="61" spans="1:2" ht="13.5" thickTop="1" x14ac:dyDescent="0.2">
      <c r="B61" s="72"/>
    </row>
    <row r="62" spans="1:2" x14ac:dyDescent="0.2">
      <c r="A62" t="s">
        <v>366</v>
      </c>
      <c r="B62" s="72">
        <f>+B60-B26</f>
        <v>0</v>
      </c>
    </row>
    <row r="63" spans="1:2" x14ac:dyDescent="0.2">
      <c r="B63" s="72"/>
    </row>
    <row r="64" spans="1:2" x14ac:dyDescent="0.2">
      <c r="A64" s="1" t="s">
        <v>367</v>
      </c>
      <c r="B64" s="72"/>
    </row>
    <row r="65" spans="1:2" x14ac:dyDescent="0.2">
      <c r="A65" s="1" t="s">
        <v>371</v>
      </c>
      <c r="B65" s="72"/>
    </row>
    <row r="66" spans="1:2" x14ac:dyDescent="0.2">
      <c r="A66" t="s">
        <v>368</v>
      </c>
      <c r="B66" s="72">
        <v>42893</v>
      </c>
    </row>
    <row r="67" spans="1:2" x14ac:dyDescent="0.2">
      <c r="B67" s="72"/>
    </row>
    <row r="68" spans="1:2" x14ac:dyDescent="0.2">
      <c r="A68" s="1" t="s">
        <v>370</v>
      </c>
      <c r="B68" s="72"/>
    </row>
    <row r="69" spans="1:2" x14ac:dyDescent="0.2">
      <c r="A69" t="s">
        <v>369</v>
      </c>
      <c r="B69" s="72">
        <v>196835</v>
      </c>
    </row>
    <row r="70" spans="1:2" x14ac:dyDescent="0.2">
      <c r="A70" t="s">
        <v>372</v>
      </c>
      <c r="B70" s="72">
        <v>81982</v>
      </c>
    </row>
    <row r="71" spans="1:2" x14ac:dyDescent="0.2">
      <c r="A71" t="s">
        <v>373</v>
      </c>
      <c r="B71" s="72">
        <v>38531</v>
      </c>
    </row>
    <row r="72" spans="1:2" x14ac:dyDescent="0.2">
      <c r="A72" t="s">
        <v>374</v>
      </c>
      <c r="B72" s="72">
        <v>154760</v>
      </c>
    </row>
    <row r="73" spans="1:2" x14ac:dyDescent="0.2">
      <c r="A73" t="s">
        <v>375</v>
      </c>
      <c r="B73" s="72">
        <v>16778</v>
      </c>
    </row>
    <row r="74" spans="1:2" x14ac:dyDescent="0.2">
      <c r="A74" t="s">
        <v>376</v>
      </c>
      <c r="B74" s="72">
        <v>136636</v>
      </c>
    </row>
    <row r="75" spans="1:2" x14ac:dyDescent="0.2">
      <c r="A75" t="s">
        <v>377</v>
      </c>
      <c r="B75" s="72">
        <v>343790</v>
      </c>
    </row>
    <row r="76" spans="1:2" x14ac:dyDescent="0.2">
      <c r="A76" t="s">
        <v>378</v>
      </c>
      <c r="B76" s="72">
        <v>510626</v>
      </c>
    </row>
    <row r="77" spans="1:2" x14ac:dyDescent="0.2">
      <c r="B77" s="72"/>
    </row>
    <row r="78" spans="1:2" s="1" customFormat="1" ht="13.5" thickBot="1" x14ac:dyDescent="0.25">
      <c r="A78" s="1" t="s">
        <v>379</v>
      </c>
      <c r="B78" s="80">
        <f>+B66-B69-B70-B71-B72-B73-B74-B75-B76</f>
        <v>-1437045</v>
      </c>
    </row>
    <row r="79" spans="1:2" ht="13.5" thickTop="1" x14ac:dyDescent="0.2">
      <c r="B79" s="72"/>
    </row>
    <row r="80" spans="1:2" x14ac:dyDescent="0.2">
      <c r="B80" s="72"/>
    </row>
    <row r="81" spans="2:2" x14ac:dyDescent="0.2">
      <c r="B81" s="72"/>
    </row>
    <row r="82" spans="2:2" x14ac:dyDescent="0.2">
      <c r="B82" s="72"/>
    </row>
    <row r="83" spans="2:2" x14ac:dyDescent="0.2">
      <c r="B83" s="72"/>
    </row>
    <row r="84" spans="2:2" x14ac:dyDescent="0.2">
      <c r="B84" s="72"/>
    </row>
    <row r="85" spans="2:2" x14ac:dyDescent="0.2">
      <c r="B85" s="72"/>
    </row>
    <row r="86" spans="2:2" x14ac:dyDescent="0.2">
      <c r="B86" s="72"/>
    </row>
    <row r="87" spans="2:2" x14ac:dyDescent="0.2">
      <c r="B87" s="72"/>
    </row>
    <row r="88" spans="2:2" x14ac:dyDescent="0.2">
      <c r="B88" s="72"/>
    </row>
    <row r="89" spans="2:2" x14ac:dyDescent="0.2">
      <c r="B89" s="72"/>
    </row>
    <row r="90" spans="2:2" x14ac:dyDescent="0.2">
      <c r="B90" s="72"/>
    </row>
    <row r="91" spans="2:2" x14ac:dyDescent="0.2">
      <c r="B91" s="72"/>
    </row>
    <row r="92" spans="2:2" x14ac:dyDescent="0.2">
      <c r="B92" s="72"/>
    </row>
    <row r="93" spans="2:2" x14ac:dyDescent="0.2">
      <c r="B93" s="72"/>
    </row>
    <row r="94" spans="2:2" x14ac:dyDescent="0.2">
      <c r="B94" s="72"/>
    </row>
    <row r="95" spans="2:2" x14ac:dyDescent="0.2">
      <c r="B95" s="72"/>
    </row>
    <row r="96" spans="2:2" x14ac:dyDescent="0.2">
      <c r="B96" s="72"/>
    </row>
    <row r="97" spans="2:2" x14ac:dyDescent="0.2">
      <c r="B97" s="72"/>
    </row>
    <row r="98" spans="2:2" x14ac:dyDescent="0.2">
      <c r="B98" s="72"/>
    </row>
    <row r="99" spans="2:2" x14ac:dyDescent="0.2">
      <c r="B99" s="72"/>
    </row>
    <row r="100" spans="2:2" x14ac:dyDescent="0.2">
      <c r="B100" s="72"/>
    </row>
    <row r="101" spans="2:2" x14ac:dyDescent="0.2">
      <c r="B101" s="72"/>
    </row>
    <row r="102" spans="2:2" x14ac:dyDescent="0.2">
      <c r="B102" s="72"/>
    </row>
    <row r="103" spans="2:2" x14ac:dyDescent="0.2">
      <c r="B103" s="72"/>
    </row>
    <row r="104" spans="2:2" x14ac:dyDescent="0.2">
      <c r="B104" s="72"/>
    </row>
    <row r="105" spans="2:2" x14ac:dyDescent="0.2">
      <c r="B105" s="72"/>
    </row>
    <row r="106" spans="2:2" x14ac:dyDescent="0.2">
      <c r="B106" s="72"/>
    </row>
    <row r="107" spans="2:2" x14ac:dyDescent="0.2">
      <c r="B107" s="72"/>
    </row>
    <row r="108" spans="2:2" x14ac:dyDescent="0.2">
      <c r="B108" s="72"/>
    </row>
    <row r="109" spans="2:2" x14ac:dyDescent="0.2">
      <c r="B109" s="72"/>
    </row>
    <row r="110" spans="2:2" x14ac:dyDescent="0.2">
      <c r="B110" s="72"/>
    </row>
    <row r="111" spans="2:2" x14ac:dyDescent="0.2">
      <c r="B111" s="72"/>
    </row>
    <row r="112" spans="2:2" x14ac:dyDescent="0.2">
      <c r="B112" s="72"/>
    </row>
    <row r="113" spans="2:2" x14ac:dyDescent="0.2">
      <c r="B113" s="72"/>
    </row>
    <row r="114" spans="2:2" x14ac:dyDescent="0.2">
      <c r="B114" s="72"/>
    </row>
    <row r="115" spans="2:2" x14ac:dyDescent="0.2">
      <c r="B115" s="72"/>
    </row>
    <row r="116" spans="2:2" x14ac:dyDescent="0.2">
      <c r="B116" s="72"/>
    </row>
    <row r="117" spans="2:2" x14ac:dyDescent="0.2">
      <c r="B117" s="72"/>
    </row>
    <row r="118" spans="2:2" x14ac:dyDescent="0.2">
      <c r="B118" s="72"/>
    </row>
    <row r="119" spans="2:2" x14ac:dyDescent="0.2">
      <c r="B119" s="72"/>
    </row>
    <row r="120" spans="2:2" x14ac:dyDescent="0.2">
      <c r="B120" s="72"/>
    </row>
    <row r="121" spans="2:2" x14ac:dyDescent="0.2">
      <c r="B121" s="72"/>
    </row>
    <row r="122" spans="2:2" x14ac:dyDescent="0.2">
      <c r="B122" s="72"/>
    </row>
    <row r="123" spans="2:2" x14ac:dyDescent="0.2">
      <c r="B123" s="72"/>
    </row>
    <row r="124" spans="2:2" x14ac:dyDescent="0.2">
      <c r="B124" s="72"/>
    </row>
    <row r="125" spans="2:2" x14ac:dyDescent="0.2">
      <c r="B125" s="72"/>
    </row>
    <row r="126" spans="2:2" x14ac:dyDescent="0.2">
      <c r="B126" s="72"/>
    </row>
    <row r="127" spans="2:2" x14ac:dyDescent="0.2">
      <c r="B127" s="72"/>
    </row>
    <row r="128" spans="2:2" x14ac:dyDescent="0.2">
      <c r="B128" s="72"/>
    </row>
    <row r="129" spans="2:2" x14ac:dyDescent="0.2">
      <c r="B129" s="72"/>
    </row>
    <row r="130" spans="2:2" x14ac:dyDescent="0.2">
      <c r="B130" s="72"/>
    </row>
    <row r="131" spans="2:2" x14ac:dyDescent="0.2">
      <c r="B131" s="72"/>
    </row>
    <row r="132" spans="2:2" x14ac:dyDescent="0.2">
      <c r="B132" s="72"/>
    </row>
    <row r="133" spans="2:2" x14ac:dyDescent="0.2">
      <c r="B133" s="72"/>
    </row>
    <row r="134" spans="2:2" x14ac:dyDescent="0.2">
      <c r="B134" s="72"/>
    </row>
    <row r="135" spans="2:2" x14ac:dyDescent="0.2">
      <c r="B135" s="72"/>
    </row>
    <row r="136" spans="2:2" x14ac:dyDescent="0.2">
      <c r="B136" s="72"/>
    </row>
    <row r="137" spans="2:2" x14ac:dyDescent="0.2">
      <c r="B137" s="72"/>
    </row>
    <row r="138" spans="2:2" x14ac:dyDescent="0.2">
      <c r="B138" s="72"/>
    </row>
    <row r="139" spans="2:2" x14ac:dyDescent="0.2">
      <c r="B139" s="72"/>
    </row>
    <row r="140" spans="2:2" x14ac:dyDescent="0.2">
      <c r="B140" s="72"/>
    </row>
    <row r="141" spans="2:2" x14ac:dyDescent="0.2">
      <c r="B141" s="72"/>
    </row>
    <row r="142" spans="2:2" x14ac:dyDescent="0.2">
      <c r="B142" s="72"/>
    </row>
    <row r="143" spans="2:2" x14ac:dyDescent="0.2">
      <c r="B143" s="72"/>
    </row>
    <row r="144" spans="2:2" x14ac:dyDescent="0.2">
      <c r="B144" s="72"/>
    </row>
    <row r="145" spans="2:2" x14ac:dyDescent="0.2">
      <c r="B145" s="72"/>
    </row>
    <row r="146" spans="2:2" x14ac:dyDescent="0.2">
      <c r="B146" s="72"/>
    </row>
    <row r="147" spans="2:2" x14ac:dyDescent="0.2">
      <c r="B147" s="72"/>
    </row>
    <row r="148" spans="2:2" x14ac:dyDescent="0.2">
      <c r="B148" s="72"/>
    </row>
    <row r="149" spans="2:2" x14ac:dyDescent="0.2">
      <c r="B149" s="72"/>
    </row>
    <row r="150" spans="2:2" x14ac:dyDescent="0.2">
      <c r="B150" s="72"/>
    </row>
    <row r="151" spans="2:2" x14ac:dyDescent="0.2">
      <c r="B151" s="72"/>
    </row>
    <row r="152" spans="2:2" x14ac:dyDescent="0.2">
      <c r="B152" s="72"/>
    </row>
    <row r="153" spans="2:2" x14ac:dyDescent="0.2">
      <c r="B153" s="72"/>
    </row>
    <row r="154" spans="2:2" x14ac:dyDescent="0.2">
      <c r="B154" s="72"/>
    </row>
    <row r="155" spans="2:2" x14ac:dyDescent="0.2">
      <c r="B155" s="72"/>
    </row>
    <row r="156" spans="2:2" x14ac:dyDescent="0.2">
      <c r="B156" s="72"/>
    </row>
    <row r="157" spans="2:2" x14ac:dyDescent="0.2">
      <c r="B157" s="72"/>
    </row>
    <row r="158" spans="2:2" x14ac:dyDescent="0.2">
      <c r="B158" s="72"/>
    </row>
    <row r="159" spans="2:2" x14ac:dyDescent="0.2">
      <c r="B159" s="72"/>
    </row>
    <row r="160" spans="2:2" x14ac:dyDescent="0.2">
      <c r="B160" s="72"/>
    </row>
    <row r="161" spans="2:2" x14ac:dyDescent="0.2">
      <c r="B161" s="72"/>
    </row>
    <row r="162" spans="2:2" x14ac:dyDescent="0.2">
      <c r="B162" s="72"/>
    </row>
    <row r="163" spans="2:2" x14ac:dyDescent="0.2">
      <c r="B163" s="72"/>
    </row>
    <row r="164" spans="2:2" x14ac:dyDescent="0.2">
      <c r="B164" s="72"/>
    </row>
    <row r="165" spans="2:2" x14ac:dyDescent="0.2">
      <c r="B165" s="72"/>
    </row>
    <row r="166" spans="2:2" x14ac:dyDescent="0.2">
      <c r="B166" s="72"/>
    </row>
    <row r="167" spans="2:2" x14ac:dyDescent="0.2">
      <c r="B167" s="72"/>
    </row>
    <row r="168" spans="2:2" x14ac:dyDescent="0.2">
      <c r="B168" s="72"/>
    </row>
    <row r="169" spans="2:2" x14ac:dyDescent="0.2">
      <c r="B169" s="72"/>
    </row>
    <row r="170" spans="2:2" x14ac:dyDescent="0.2">
      <c r="B170" s="72"/>
    </row>
    <row r="171" spans="2:2" x14ac:dyDescent="0.2">
      <c r="B171" s="72"/>
    </row>
    <row r="172" spans="2:2" x14ac:dyDescent="0.2">
      <c r="B172" s="72"/>
    </row>
    <row r="173" spans="2:2" x14ac:dyDescent="0.2">
      <c r="B173" s="72"/>
    </row>
    <row r="174" spans="2:2" x14ac:dyDescent="0.2">
      <c r="B174" s="72"/>
    </row>
    <row r="175" spans="2:2" x14ac:dyDescent="0.2">
      <c r="B175" s="72"/>
    </row>
    <row r="176" spans="2:2" x14ac:dyDescent="0.2">
      <c r="B176" s="72"/>
    </row>
  </sheetData>
  <mergeCells count="2">
    <mergeCell ref="A1:B1"/>
    <mergeCell ref="A2:B2"/>
  </mergeCells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22" workbookViewId="0">
      <selection activeCell="I50" sqref="I50"/>
    </sheetView>
  </sheetViews>
  <sheetFormatPr defaultRowHeight="12.75" x14ac:dyDescent="0.2"/>
  <cols>
    <col min="1" max="1" width="9.140625" style="1"/>
    <col min="2" max="2" width="31" customWidth="1"/>
    <col min="3" max="3" width="3.28515625" customWidth="1"/>
    <col min="4" max="4" width="14.85546875" bestFit="1" customWidth="1"/>
    <col min="5" max="5" width="4" customWidth="1"/>
    <col min="6" max="6" width="12.28515625" bestFit="1" customWidth="1"/>
  </cols>
  <sheetData>
    <row r="1" spans="1:6" ht="18" x14ac:dyDescent="0.25">
      <c r="A1" s="35" t="s">
        <v>15</v>
      </c>
    </row>
    <row r="3" spans="1:6" x14ac:dyDescent="0.2">
      <c r="A3" s="36" t="s">
        <v>240</v>
      </c>
      <c r="B3" s="37"/>
      <c r="C3" s="37"/>
      <c r="D3" s="37"/>
      <c r="E3" s="37"/>
      <c r="F3" s="38"/>
    </row>
    <row r="4" spans="1:6" x14ac:dyDescent="0.2">
      <c r="A4" s="39"/>
      <c r="B4" s="40" t="s">
        <v>241</v>
      </c>
      <c r="C4" s="41"/>
      <c r="D4" s="42">
        <f>3730032-2513997</f>
        <v>1216035</v>
      </c>
      <c r="E4" s="41"/>
      <c r="F4" s="43"/>
    </row>
    <row r="5" spans="1:6" x14ac:dyDescent="0.2">
      <c r="A5" s="39"/>
      <c r="B5" s="44" t="s">
        <v>242</v>
      </c>
      <c r="C5" s="41"/>
      <c r="D5" s="45">
        <v>14428169</v>
      </c>
      <c r="E5" s="41"/>
      <c r="F5" s="46">
        <f>+D4/D5</f>
        <v>8.4282004182235457E-2</v>
      </c>
    </row>
    <row r="6" spans="1:6" x14ac:dyDescent="0.2">
      <c r="A6" s="47"/>
      <c r="B6" s="40"/>
      <c r="C6" s="48"/>
      <c r="D6" s="42"/>
      <c r="E6" s="48"/>
      <c r="F6" s="49"/>
    </row>
    <row r="7" spans="1:6" x14ac:dyDescent="0.2">
      <c r="B7" s="13"/>
    </row>
    <row r="8" spans="1:6" x14ac:dyDescent="0.2">
      <c r="A8" s="36" t="s">
        <v>243</v>
      </c>
      <c r="B8" s="50"/>
      <c r="C8" s="37"/>
      <c r="D8" s="37"/>
      <c r="E8" s="37"/>
      <c r="F8" s="38"/>
    </row>
    <row r="9" spans="1:6" x14ac:dyDescent="0.2">
      <c r="A9" s="39"/>
      <c r="B9" s="40" t="s">
        <v>244</v>
      </c>
      <c r="C9" s="41"/>
      <c r="D9" s="42">
        <v>-1437046</v>
      </c>
      <c r="E9" s="41"/>
      <c r="F9" s="43"/>
    </row>
    <row r="10" spans="1:6" x14ac:dyDescent="0.2">
      <c r="A10" s="39"/>
      <c r="B10" s="44" t="s">
        <v>245</v>
      </c>
      <c r="C10" s="41"/>
      <c r="D10" s="45">
        <f>D22</f>
        <v>144774285</v>
      </c>
      <c r="E10" s="41"/>
      <c r="F10" s="51">
        <f>+D9/D10</f>
        <v>-9.9261136050507858E-3</v>
      </c>
    </row>
    <row r="11" spans="1:6" x14ac:dyDescent="0.2">
      <c r="A11" s="39"/>
      <c r="B11" s="44"/>
      <c r="C11" s="41"/>
      <c r="D11" s="45"/>
      <c r="E11" s="41"/>
      <c r="F11" s="51"/>
    </row>
    <row r="12" spans="1:6" x14ac:dyDescent="0.2">
      <c r="A12" s="39" t="s">
        <v>245</v>
      </c>
      <c r="B12" s="44"/>
      <c r="C12" s="41"/>
      <c r="D12" s="45"/>
      <c r="E12" s="41"/>
      <c r="F12" s="51"/>
    </row>
    <row r="13" spans="1:6" x14ac:dyDescent="0.2">
      <c r="A13" s="39"/>
      <c r="B13" s="52" t="s">
        <v>245</v>
      </c>
      <c r="C13" s="41"/>
      <c r="D13" s="45">
        <v>142641981</v>
      </c>
      <c r="E13" s="41"/>
      <c r="F13" s="51"/>
    </row>
    <row r="14" spans="1:6" x14ac:dyDescent="0.2">
      <c r="A14" s="39"/>
      <c r="B14" s="52"/>
      <c r="C14" s="41"/>
      <c r="D14" s="45"/>
      <c r="E14" s="41"/>
      <c r="F14" s="51"/>
    </row>
    <row r="15" spans="1:6" x14ac:dyDescent="0.2">
      <c r="A15" s="39" t="s">
        <v>246</v>
      </c>
      <c r="B15" s="52"/>
      <c r="C15" s="41"/>
      <c r="D15" s="45"/>
      <c r="E15" s="41"/>
      <c r="F15" s="51"/>
    </row>
    <row r="16" spans="1:6" x14ac:dyDescent="0.2">
      <c r="A16" s="39"/>
      <c r="B16" s="52" t="s">
        <v>247</v>
      </c>
      <c r="C16" s="41"/>
      <c r="D16" s="53">
        <v>199019</v>
      </c>
      <c r="E16" s="41"/>
      <c r="F16" s="51"/>
    </row>
    <row r="17" spans="1:11" x14ac:dyDescent="0.2">
      <c r="A17" s="39"/>
      <c r="B17" s="52" t="s">
        <v>248</v>
      </c>
      <c r="C17" s="41"/>
      <c r="D17" s="45">
        <v>0</v>
      </c>
      <c r="E17" s="41"/>
      <c r="F17" s="51"/>
    </row>
    <row r="18" spans="1:11" x14ac:dyDescent="0.2">
      <c r="A18" s="39"/>
      <c r="B18" s="52" t="s">
        <v>249</v>
      </c>
      <c r="C18" s="41"/>
      <c r="D18" s="45">
        <v>0</v>
      </c>
      <c r="E18" s="41"/>
      <c r="F18" s="51"/>
    </row>
    <row r="19" spans="1:11" x14ac:dyDescent="0.2">
      <c r="A19" s="39"/>
      <c r="B19" s="52" t="s">
        <v>250</v>
      </c>
      <c r="C19" s="41"/>
      <c r="D19" s="45">
        <v>53473</v>
      </c>
      <c r="E19" s="41"/>
      <c r="F19" s="51"/>
    </row>
    <row r="20" spans="1:11" x14ac:dyDescent="0.2">
      <c r="A20" s="39"/>
      <c r="B20" s="52" t="s">
        <v>251</v>
      </c>
      <c r="C20" s="41"/>
      <c r="D20" s="45">
        <v>217512</v>
      </c>
      <c r="E20" s="41"/>
      <c r="F20" s="51"/>
    </row>
    <row r="21" spans="1:11" x14ac:dyDescent="0.2">
      <c r="A21" s="39"/>
      <c r="B21" s="41" t="s">
        <v>252</v>
      </c>
      <c r="C21" s="41"/>
      <c r="D21" s="45">
        <v>1662300</v>
      </c>
      <c r="E21" s="41"/>
      <c r="F21" s="51"/>
    </row>
    <row r="22" spans="1:11" ht="13.5" thickBot="1" x14ac:dyDescent="0.25">
      <c r="A22" s="39"/>
      <c r="B22" s="52" t="s">
        <v>253</v>
      </c>
      <c r="C22" s="41"/>
      <c r="D22" s="54">
        <f>SUM(D13:D21)</f>
        <v>144774285</v>
      </c>
      <c r="E22" s="41"/>
      <c r="F22" s="51"/>
    </row>
    <row r="23" spans="1:11" ht="13.5" thickTop="1" x14ac:dyDescent="0.2">
      <c r="A23" s="47"/>
      <c r="B23" s="40"/>
      <c r="C23" s="48"/>
      <c r="D23" s="42"/>
      <c r="E23" s="48"/>
      <c r="F23" s="55"/>
    </row>
    <row r="24" spans="1:11" x14ac:dyDescent="0.2">
      <c r="B24" s="13"/>
    </row>
    <row r="25" spans="1:11" x14ac:dyDescent="0.2">
      <c r="A25" s="36" t="s">
        <v>254</v>
      </c>
      <c r="B25" s="50"/>
      <c r="C25" s="37"/>
      <c r="D25" s="37"/>
      <c r="E25" s="37"/>
      <c r="F25" s="38"/>
    </row>
    <row r="26" spans="1:11" x14ac:dyDescent="0.2">
      <c r="A26" s="39"/>
      <c r="B26" s="40" t="s">
        <v>255</v>
      </c>
      <c r="C26" s="41"/>
      <c r="D26" s="56">
        <f>D42</f>
        <v>120173224</v>
      </c>
      <c r="E26" s="41"/>
      <c r="F26" s="43"/>
    </row>
    <row r="27" spans="1:11" x14ac:dyDescent="0.2">
      <c r="A27" s="39"/>
      <c r="B27" s="44" t="s">
        <v>256</v>
      </c>
      <c r="C27" s="41"/>
      <c r="D27" s="45">
        <f>+D48+D50+D52+D54</f>
        <v>13167877</v>
      </c>
      <c r="E27" s="41"/>
      <c r="F27" s="51">
        <f>D26/D27</f>
        <v>9.1262413827225153</v>
      </c>
      <c r="K27" t="s">
        <v>257</v>
      </c>
    </row>
    <row r="28" spans="1:11" ht="11.25" customHeight="1" x14ac:dyDescent="0.2">
      <c r="A28" s="39"/>
      <c r="B28" s="41"/>
      <c r="C28" s="41"/>
      <c r="D28" s="41"/>
      <c r="E28" s="41"/>
      <c r="F28" s="43"/>
    </row>
    <row r="29" spans="1:11" x14ac:dyDescent="0.2">
      <c r="A29" s="39" t="s">
        <v>258</v>
      </c>
      <c r="B29" s="41" t="s">
        <v>259</v>
      </c>
      <c r="C29" s="41"/>
      <c r="D29" s="45">
        <v>30045936</v>
      </c>
      <c r="E29" s="41"/>
      <c r="F29" s="43"/>
    </row>
    <row r="30" spans="1:11" x14ac:dyDescent="0.2">
      <c r="A30" s="39"/>
      <c r="B30" s="41" t="s">
        <v>260</v>
      </c>
      <c r="C30" s="41"/>
      <c r="D30" s="45">
        <v>2373219</v>
      </c>
      <c r="E30" s="41"/>
      <c r="F30" s="43"/>
    </row>
    <row r="31" spans="1:11" x14ac:dyDescent="0.2">
      <c r="A31" s="39"/>
      <c r="B31" s="41" t="s">
        <v>261</v>
      </c>
      <c r="C31" s="41"/>
      <c r="D31" s="45">
        <v>85000000</v>
      </c>
      <c r="E31" s="41"/>
      <c r="F31" s="43"/>
    </row>
    <row r="32" spans="1:11" x14ac:dyDescent="0.2">
      <c r="A32" s="39"/>
      <c r="B32" s="41" t="s">
        <v>262</v>
      </c>
      <c r="C32" s="41"/>
      <c r="D32" s="45">
        <v>621765</v>
      </c>
      <c r="E32" s="41"/>
      <c r="F32" s="43"/>
    </row>
    <row r="33" spans="1:6" ht="13.5" thickBot="1" x14ac:dyDescent="0.25">
      <c r="A33" s="39"/>
      <c r="B33" s="41"/>
      <c r="C33" s="41"/>
      <c r="D33" s="57">
        <f>SUM(D29:D32)</f>
        <v>118040920</v>
      </c>
      <c r="E33" s="41"/>
      <c r="F33" s="43"/>
    </row>
    <row r="34" spans="1:6" ht="13.5" thickTop="1" x14ac:dyDescent="0.2">
      <c r="A34" s="39"/>
      <c r="B34" s="41"/>
      <c r="C34" s="41"/>
      <c r="D34" s="58"/>
      <c r="E34" s="41"/>
      <c r="F34" s="43"/>
    </row>
    <row r="35" spans="1:6" x14ac:dyDescent="0.2">
      <c r="A35" s="39" t="s">
        <v>246</v>
      </c>
      <c r="B35" s="52"/>
      <c r="C35" s="41"/>
      <c r="D35" s="45"/>
      <c r="E35" s="41"/>
      <c r="F35" s="43"/>
    </row>
    <row r="36" spans="1:6" x14ac:dyDescent="0.2">
      <c r="A36" s="39"/>
      <c r="B36" s="52" t="s">
        <v>247</v>
      </c>
      <c r="C36" s="41"/>
      <c r="D36" s="53">
        <v>199019</v>
      </c>
      <c r="E36" s="41"/>
      <c r="F36" s="43"/>
    </row>
    <row r="37" spans="1:6" x14ac:dyDescent="0.2">
      <c r="A37" s="39"/>
      <c r="B37" s="52" t="s">
        <v>248</v>
      </c>
      <c r="C37" s="41"/>
      <c r="D37" s="45">
        <v>0</v>
      </c>
      <c r="E37" s="41"/>
      <c r="F37" s="43"/>
    </row>
    <row r="38" spans="1:6" x14ac:dyDescent="0.2">
      <c r="A38" s="39"/>
      <c r="B38" s="52" t="s">
        <v>249</v>
      </c>
      <c r="C38" s="41"/>
      <c r="D38" s="45">
        <v>0</v>
      </c>
      <c r="E38" s="41"/>
      <c r="F38" s="43"/>
    </row>
    <row r="39" spans="1:6" x14ac:dyDescent="0.2">
      <c r="A39" s="39"/>
      <c r="B39" s="52" t="s">
        <v>250</v>
      </c>
      <c r="C39" s="41"/>
      <c r="D39" s="45">
        <v>53473</v>
      </c>
      <c r="E39" s="41"/>
      <c r="F39" s="43"/>
    </row>
    <row r="40" spans="1:6" x14ac:dyDescent="0.2">
      <c r="A40" s="39"/>
      <c r="B40" s="52" t="s">
        <v>251</v>
      </c>
      <c r="C40" s="41"/>
      <c r="D40" s="45">
        <v>217512</v>
      </c>
      <c r="E40" s="41"/>
      <c r="F40" s="43"/>
    </row>
    <row r="41" spans="1:6" x14ac:dyDescent="0.2">
      <c r="A41" s="39"/>
      <c r="B41" s="41" t="s">
        <v>252</v>
      </c>
      <c r="C41" s="41"/>
      <c r="D41" s="45">
        <v>1662300</v>
      </c>
      <c r="E41" s="41"/>
      <c r="F41" s="43"/>
    </row>
    <row r="42" spans="1:6" ht="13.5" thickBot="1" x14ac:dyDescent="0.25">
      <c r="A42" s="39"/>
      <c r="B42" s="52" t="s">
        <v>263</v>
      </c>
      <c r="C42" s="41"/>
      <c r="D42" s="54">
        <f>SUM(D33:D41)</f>
        <v>120173224</v>
      </c>
      <c r="E42" s="41"/>
      <c r="F42" s="43"/>
    </row>
    <row r="43" spans="1:6" ht="13.5" thickTop="1" x14ac:dyDescent="0.2">
      <c r="A43" s="39"/>
      <c r="B43" s="41"/>
      <c r="C43" s="41"/>
      <c r="D43" s="58"/>
      <c r="E43" s="41"/>
      <c r="F43" s="43"/>
    </row>
    <row r="44" spans="1:6" x14ac:dyDescent="0.2">
      <c r="A44" s="39"/>
      <c r="B44" s="41"/>
      <c r="C44" s="41"/>
      <c r="D44" s="41"/>
      <c r="E44" s="41"/>
      <c r="F44" s="43"/>
    </row>
    <row r="45" spans="1:6" x14ac:dyDescent="0.2">
      <c r="A45" s="39" t="s">
        <v>256</v>
      </c>
      <c r="B45" s="41" t="s">
        <v>264</v>
      </c>
      <c r="C45" s="41"/>
      <c r="D45" s="59">
        <v>4000000</v>
      </c>
      <c r="E45" s="41"/>
      <c r="F45" s="43"/>
    </row>
    <row r="46" spans="1:6" x14ac:dyDescent="0.2">
      <c r="A46" s="39"/>
      <c r="B46" s="41" t="s">
        <v>265</v>
      </c>
      <c r="C46" s="41"/>
      <c r="D46" s="59">
        <v>0</v>
      </c>
      <c r="E46" s="41"/>
      <c r="F46" s="43"/>
    </row>
    <row r="47" spans="1:6" x14ac:dyDescent="0.2">
      <c r="A47" s="39"/>
      <c r="B47" s="41" t="s">
        <v>266</v>
      </c>
      <c r="C47" s="41"/>
      <c r="D47" s="59">
        <v>0</v>
      </c>
      <c r="E47" s="41"/>
      <c r="F47" s="43"/>
    </row>
    <row r="48" spans="1:6" ht="13.5" thickBot="1" x14ac:dyDescent="0.25">
      <c r="A48" s="39"/>
      <c r="B48" s="41"/>
      <c r="C48" s="41"/>
      <c r="D48" s="54">
        <f>SUM(D45:D47)</f>
        <v>4000000</v>
      </c>
      <c r="E48" s="41"/>
      <c r="F48" s="43"/>
    </row>
    <row r="49" spans="1:6" ht="13.5" thickTop="1" x14ac:dyDescent="0.2">
      <c r="A49" s="39"/>
      <c r="B49" s="41"/>
      <c r="C49" s="41"/>
      <c r="D49" s="45"/>
      <c r="E49" s="41"/>
      <c r="F49" s="43"/>
    </row>
    <row r="50" spans="1:6" x14ac:dyDescent="0.2">
      <c r="A50" s="39"/>
      <c r="B50" s="41" t="s">
        <v>267</v>
      </c>
      <c r="C50" s="41"/>
      <c r="D50" s="59">
        <v>17000000</v>
      </c>
      <c r="E50" s="41"/>
      <c r="F50" s="43"/>
    </row>
    <row r="51" spans="1:6" x14ac:dyDescent="0.2">
      <c r="A51" s="39"/>
      <c r="B51" s="41"/>
      <c r="C51" s="41"/>
      <c r="D51" s="45"/>
      <c r="E51" s="41"/>
      <c r="F51" s="43"/>
    </row>
    <row r="52" spans="1:6" x14ac:dyDescent="0.2">
      <c r="A52" s="39"/>
      <c r="B52" s="41" t="s">
        <v>268</v>
      </c>
      <c r="C52" s="41"/>
      <c r="D52" s="59">
        <v>-7832123</v>
      </c>
      <c r="E52" s="41"/>
      <c r="F52" s="43"/>
    </row>
    <row r="53" spans="1:6" x14ac:dyDescent="0.2">
      <c r="A53" s="39"/>
      <c r="B53" s="41"/>
      <c r="C53" s="41"/>
      <c r="D53" s="59" t="s">
        <v>19</v>
      </c>
      <c r="E53" s="41"/>
      <c r="F53" s="43"/>
    </row>
    <row r="54" spans="1:6" x14ac:dyDescent="0.2">
      <c r="A54" s="39"/>
      <c r="B54" s="41" t="s">
        <v>269</v>
      </c>
      <c r="C54" s="41"/>
      <c r="D54" s="59">
        <v>0</v>
      </c>
      <c r="E54" s="41"/>
      <c r="F54" s="43"/>
    </row>
    <row r="55" spans="1:6" x14ac:dyDescent="0.2">
      <c r="A55" s="47"/>
      <c r="B55" s="48"/>
      <c r="C55" s="48"/>
      <c r="D55" s="42"/>
      <c r="E55" s="48"/>
      <c r="F55" s="60"/>
    </row>
    <row r="56" spans="1:6" x14ac:dyDescent="0.2">
      <c r="D56" s="61"/>
    </row>
    <row r="57" spans="1:6" x14ac:dyDescent="0.2">
      <c r="D57" s="61"/>
    </row>
    <row r="58" spans="1:6" x14ac:dyDescent="0.2">
      <c r="D58" s="61"/>
    </row>
    <row r="59" spans="1:6" x14ac:dyDescent="0.2">
      <c r="D59" s="62"/>
    </row>
    <row r="60" spans="1:6" x14ac:dyDescent="0.2">
      <c r="D60" s="62"/>
    </row>
    <row r="61" spans="1:6" x14ac:dyDescent="0.2">
      <c r="D61" s="62"/>
    </row>
    <row r="62" spans="1:6" x14ac:dyDescent="0.2">
      <c r="D62" s="62"/>
    </row>
    <row r="63" spans="1:6" x14ac:dyDescent="0.2">
      <c r="D63" s="62"/>
    </row>
    <row r="64" spans="1:6" x14ac:dyDescent="0.2">
      <c r="D64" s="62"/>
    </row>
    <row r="65" spans="4:4" x14ac:dyDescent="0.2">
      <c r="D65" s="62"/>
    </row>
    <row r="66" spans="4:4" x14ac:dyDescent="0.2">
      <c r="D66" s="62"/>
    </row>
    <row r="67" spans="4:4" x14ac:dyDescent="0.2">
      <c r="D67" s="62"/>
    </row>
    <row r="68" spans="4:4" x14ac:dyDescent="0.2">
      <c r="D68" s="62"/>
    </row>
    <row r="69" spans="4:4" x14ac:dyDescent="0.2">
      <c r="D69" s="62"/>
    </row>
    <row r="70" spans="4:4" x14ac:dyDescent="0.2">
      <c r="D70" s="62"/>
    </row>
    <row r="71" spans="4:4" x14ac:dyDescent="0.2">
      <c r="D71" s="62"/>
    </row>
    <row r="72" spans="4:4" x14ac:dyDescent="0.2">
      <c r="D72" s="62"/>
    </row>
    <row r="73" spans="4:4" x14ac:dyDescent="0.2">
      <c r="D73" s="62"/>
    </row>
    <row r="74" spans="4:4" x14ac:dyDescent="0.2">
      <c r="D74" s="62"/>
    </row>
    <row r="75" spans="4:4" x14ac:dyDescent="0.2">
      <c r="D75" s="62"/>
    </row>
    <row r="76" spans="4:4" x14ac:dyDescent="0.2">
      <c r="D76" s="62"/>
    </row>
    <row r="77" spans="4:4" x14ac:dyDescent="0.2">
      <c r="D77" s="62"/>
    </row>
    <row r="78" spans="4:4" x14ac:dyDescent="0.2">
      <c r="D78" s="62"/>
    </row>
    <row r="79" spans="4:4" x14ac:dyDescent="0.2">
      <c r="D79" s="62"/>
    </row>
    <row r="80" spans="4:4" x14ac:dyDescent="0.2">
      <c r="D80" s="62"/>
    </row>
    <row r="81" spans="4:4" x14ac:dyDescent="0.2">
      <c r="D81" s="62"/>
    </row>
    <row r="82" spans="4:4" x14ac:dyDescent="0.2">
      <c r="D82" s="62"/>
    </row>
    <row r="83" spans="4:4" x14ac:dyDescent="0.2">
      <c r="D83" s="62"/>
    </row>
    <row r="84" spans="4:4" x14ac:dyDescent="0.2">
      <c r="D84" s="62"/>
    </row>
    <row r="85" spans="4:4" x14ac:dyDescent="0.2">
      <c r="D85" s="62"/>
    </row>
    <row r="86" spans="4:4" x14ac:dyDescent="0.2">
      <c r="D86" s="62"/>
    </row>
    <row r="87" spans="4:4" x14ac:dyDescent="0.2">
      <c r="D87" s="62"/>
    </row>
    <row r="88" spans="4:4" x14ac:dyDescent="0.2">
      <c r="D88" s="62"/>
    </row>
    <row r="89" spans="4:4" x14ac:dyDescent="0.2">
      <c r="D89" s="62"/>
    </row>
    <row r="90" spans="4:4" x14ac:dyDescent="0.2">
      <c r="D90" s="62"/>
    </row>
    <row r="91" spans="4:4" x14ac:dyDescent="0.2">
      <c r="D91" s="62"/>
    </row>
    <row r="92" spans="4:4" x14ac:dyDescent="0.2">
      <c r="D92" s="62"/>
    </row>
    <row r="93" spans="4:4" x14ac:dyDescent="0.2">
      <c r="D93" s="62"/>
    </row>
    <row r="94" spans="4:4" x14ac:dyDescent="0.2">
      <c r="D94" s="62"/>
    </row>
    <row r="95" spans="4:4" x14ac:dyDescent="0.2">
      <c r="D95" s="62"/>
    </row>
    <row r="96" spans="4:4" x14ac:dyDescent="0.2">
      <c r="D96" s="62"/>
    </row>
    <row r="97" spans="4:4" x14ac:dyDescent="0.2">
      <c r="D97" s="62"/>
    </row>
    <row r="98" spans="4:4" x14ac:dyDescent="0.2">
      <c r="D98" s="62"/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J27" sqref="J27"/>
    </sheetView>
  </sheetViews>
  <sheetFormatPr defaultRowHeight="12.75" x14ac:dyDescent="0.2"/>
  <cols>
    <col min="1" max="1" width="21.42578125" customWidth="1"/>
    <col min="2" max="2" width="16.7109375" customWidth="1"/>
    <col min="4" max="4" width="10.28515625" bestFit="1" customWidth="1"/>
    <col min="5" max="5" width="11" bestFit="1" customWidth="1"/>
    <col min="8" max="8" width="11" bestFit="1" customWidth="1"/>
  </cols>
  <sheetData>
    <row r="1" spans="1:10" ht="25.5" customHeight="1" x14ac:dyDescent="0.2">
      <c r="A1" s="92" t="s">
        <v>270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x14ac:dyDescent="0.2">
      <c r="A2" s="92" t="s">
        <v>271</v>
      </c>
      <c r="B2" s="92"/>
      <c r="C2" s="92"/>
      <c r="D2" s="92"/>
      <c r="E2" s="92"/>
      <c r="F2" s="92"/>
      <c r="G2" s="92"/>
      <c r="H2" s="92"/>
      <c r="I2" s="92"/>
      <c r="J2" s="92"/>
    </row>
    <row r="4" spans="1:10" x14ac:dyDescent="0.2">
      <c r="A4" s="92" t="s">
        <v>272</v>
      </c>
      <c r="B4" s="92"/>
      <c r="C4" s="92"/>
      <c r="D4" s="92"/>
      <c r="E4" s="92"/>
      <c r="F4" s="92"/>
      <c r="G4" s="92"/>
      <c r="H4" s="92"/>
      <c r="I4" s="92"/>
      <c r="J4" s="92"/>
    </row>
    <row r="5" spans="1:10" x14ac:dyDescent="0.2">
      <c r="A5" s="64" t="s">
        <v>273</v>
      </c>
      <c r="B5" s="64" t="s">
        <v>274</v>
      </c>
      <c r="C5" s="64" t="s">
        <v>275</v>
      </c>
      <c r="D5" s="64" t="s">
        <v>276</v>
      </c>
      <c r="E5" s="64" t="s">
        <v>277</v>
      </c>
      <c r="F5" s="64" t="s">
        <v>278</v>
      </c>
      <c r="G5" s="64" t="s">
        <v>279</v>
      </c>
      <c r="H5" s="64" t="s">
        <v>280</v>
      </c>
    </row>
    <row r="6" spans="1:10" x14ac:dyDescent="0.2">
      <c r="A6" s="65" t="s">
        <v>281</v>
      </c>
      <c r="B6" t="s">
        <v>282</v>
      </c>
      <c r="C6" s="66">
        <v>36602</v>
      </c>
      <c r="D6" s="62">
        <v>2705.16</v>
      </c>
      <c r="E6" s="66">
        <v>36535</v>
      </c>
      <c r="F6">
        <v>15921</v>
      </c>
      <c r="G6" s="66">
        <v>36643</v>
      </c>
    </row>
    <row r="7" spans="1:10" x14ac:dyDescent="0.2">
      <c r="B7" t="s">
        <v>283</v>
      </c>
      <c r="C7" s="66">
        <v>36605</v>
      </c>
      <c r="D7" s="62">
        <v>634.29999999999995</v>
      </c>
      <c r="E7" s="66">
        <v>36592</v>
      </c>
      <c r="F7">
        <v>15921</v>
      </c>
      <c r="G7" s="66">
        <v>36643</v>
      </c>
    </row>
    <row r="8" spans="1:10" x14ac:dyDescent="0.2">
      <c r="B8" t="s">
        <v>284</v>
      </c>
      <c r="C8" s="66">
        <v>36605</v>
      </c>
      <c r="D8" s="62">
        <v>183.82</v>
      </c>
      <c r="E8" s="66">
        <v>36592</v>
      </c>
      <c r="F8">
        <v>15921</v>
      </c>
      <c r="G8" s="66">
        <v>36643</v>
      </c>
    </row>
    <row r="9" spans="1:10" x14ac:dyDescent="0.2">
      <c r="B9" t="s">
        <v>285</v>
      </c>
      <c r="C9" s="66">
        <v>36606</v>
      </c>
      <c r="D9" s="62">
        <v>288.98</v>
      </c>
      <c r="E9" s="66">
        <v>36587</v>
      </c>
      <c r="F9">
        <v>15921</v>
      </c>
      <c r="G9" s="66">
        <v>36643</v>
      </c>
    </row>
    <row r="10" spans="1:10" x14ac:dyDescent="0.2">
      <c r="B10" t="s">
        <v>286</v>
      </c>
      <c r="C10" s="66">
        <v>36605</v>
      </c>
      <c r="D10" s="62">
        <v>8.6199999999999992</v>
      </c>
      <c r="E10" s="66">
        <v>36584</v>
      </c>
      <c r="F10">
        <v>15921</v>
      </c>
      <c r="G10" s="66">
        <v>36643</v>
      </c>
    </row>
    <row r="11" spans="1:10" x14ac:dyDescent="0.2">
      <c r="B11" t="s">
        <v>287</v>
      </c>
      <c r="C11" s="66">
        <v>36605</v>
      </c>
      <c r="D11" s="62">
        <v>1296.6099999999999</v>
      </c>
      <c r="E11" s="66">
        <v>36524</v>
      </c>
      <c r="F11">
        <v>15921</v>
      </c>
      <c r="G11" s="66">
        <v>36643</v>
      </c>
    </row>
    <row r="12" spans="1:10" x14ac:dyDescent="0.2">
      <c r="B12" t="s">
        <v>288</v>
      </c>
      <c r="C12" s="66">
        <v>36573</v>
      </c>
      <c r="D12" s="62">
        <v>17009.419999999998</v>
      </c>
      <c r="E12" s="66">
        <v>36573</v>
      </c>
      <c r="F12">
        <v>15921</v>
      </c>
      <c r="G12" s="66">
        <v>36643</v>
      </c>
    </row>
    <row r="13" spans="1:10" x14ac:dyDescent="0.2">
      <c r="B13" t="s">
        <v>289</v>
      </c>
      <c r="C13" s="66">
        <v>36580</v>
      </c>
      <c r="D13" s="62">
        <v>90.45</v>
      </c>
      <c r="E13" s="66">
        <v>36570</v>
      </c>
      <c r="F13">
        <v>15921</v>
      </c>
      <c r="G13" s="66">
        <v>36643</v>
      </c>
    </row>
    <row r="14" spans="1:10" x14ac:dyDescent="0.2">
      <c r="B14" t="s">
        <v>290</v>
      </c>
      <c r="C14" s="66">
        <v>36567</v>
      </c>
      <c r="D14" s="62">
        <v>38.020000000000003</v>
      </c>
      <c r="E14" s="66">
        <v>36567</v>
      </c>
      <c r="F14">
        <v>15881</v>
      </c>
      <c r="G14" s="66">
        <v>36635</v>
      </c>
      <c r="I14" t="s">
        <v>291</v>
      </c>
    </row>
    <row r="15" spans="1:10" x14ac:dyDescent="0.2">
      <c r="B15" t="s">
        <v>292</v>
      </c>
      <c r="C15" s="66">
        <v>36550</v>
      </c>
      <c r="D15" s="62">
        <v>343.34</v>
      </c>
      <c r="E15" s="66">
        <v>36550</v>
      </c>
      <c r="F15">
        <v>15881</v>
      </c>
      <c r="G15" s="66">
        <v>36635</v>
      </c>
      <c r="I15" t="s">
        <v>291</v>
      </c>
    </row>
    <row r="16" spans="1:10" x14ac:dyDescent="0.2">
      <c r="A16" s="65" t="s">
        <v>293</v>
      </c>
      <c r="B16">
        <v>110439</v>
      </c>
      <c r="C16" s="66">
        <v>36616</v>
      </c>
      <c r="D16" s="62">
        <v>1028.17</v>
      </c>
      <c r="E16" s="66">
        <v>36614</v>
      </c>
      <c r="F16">
        <v>15914</v>
      </c>
      <c r="G16" s="66">
        <v>36637</v>
      </c>
    </row>
    <row r="17" spans="1:10" x14ac:dyDescent="0.2">
      <c r="A17" s="65" t="s">
        <v>294</v>
      </c>
      <c r="B17">
        <v>1689</v>
      </c>
      <c r="C17" s="66">
        <v>36589</v>
      </c>
      <c r="D17" s="62">
        <v>19483.62</v>
      </c>
      <c r="E17" t="s">
        <v>295</v>
      </c>
      <c r="F17">
        <v>15905</v>
      </c>
      <c r="G17" s="66">
        <v>36637</v>
      </c>
    </row>
    <row r="18" spans="1:10" x14ac:dyDescent="0.2">
      <c r="A18" s="65" t="s">
        <v>296</v>
      </c>
      <c r="C18" s="66">
        <v>36557</v>
      </c>
      <c r="D18" s="62">
        <v>700</v>
      </c>
      <c r="F18">
        <v>15767</v>
      </c>
      <c r="G18" s="66">
        <v>36627</v>
      </c>
      <c r="H18" s="62">
        <v>350</v>
      </c>
    </row>
    <row r="19" spans="1:10" x14ac:dyDescent="0.2">
      <c r="A19" s="65" t="s">
        <v>297</v>
      </c>
      <c r="B19">
        <v>10238</v>
      </c>
      <c r="C19" s="66">
        <v>36612</v>
      </c>
      <c r="D19" s="62">
        <v>4200</v>
      </c>
      <c r="E19" t="s">
        <v>298</v>
      </c>
      <c r="F19">
        <v>3</v>
      </c>
      <c r="G19" s="66">
        <v>36677</v>
      </c>
      <c r="H19" s="62">
        <v>32520.59</v>
      </c>
    </row>
    <row r="20" spans="1:10" x14ac:dyDescent="0.2">
      <c r="A20" s="65" t="s">
        <v>299</v>
      </c>
      <c r="B20">
        <v>842795</v>
      </c>
      <c r="C20" s="66">
        <v>36611</v>
      </c>
      <c r="D20" s="62">
        <v>8612.11</v>
      </c>
      <c r="E20" t="s">
        <v>300</v>
      </c>
      <c r="F20">
        <v>16182</v>
      </c>
      <c r="G20" s="66">
        <v>36682</v>
      </c>
      <c r="H20" s="62">
        <v>26940.19</v>
      </c>
    </row>
    <row r="21" spans="1:10" x14ac:dyDescent="0.2">
      <c r="A21" s="65" t="s">
        <v>301</v>
      </c>
      <c r="B21">
        <v>16637</v>
      </c>
      <c r="C21" s="66">
        <v>36529</v>
      </c>
      <c r="D21" s="62">
        <v>409.54</v>
      </c>
      <c r="E21" s="66">
        <v>36529</v>
      </c>
      <c r="F21">
        <v>16223</v>
      </c>
      <c r="G21" s="66">
        <v>36683</v>
      </c>
      <c r="H21" s="62">
        <v>9444.75</v>
      </c>
    </row>
    <row r="22" spans="1:10" x14ac:dyDescent="0.2">
      <c r="A22" s="65"/>
      <c r="B22">
        <v>17036</v>
      </c>
      <c r="C22" s="66">
        <v>36613</v>
      </c>
      <c r="D22" s="62">
        <v>512.21</v>
      </c>
      <c r="E22" s="66">
        <v>36613</v>
      </c>
      <c r="F22">
        <v>16223</v>
      </c>
      <c r="G22" s="66">
        <v>36683</v>
      </c>
      <c r="H22" s="62">
        <v>9444.75</v>
      </c>
    </row>
    <row r="23" spans="1:10" x14ac:dyDescent="0.2">
      <c r="A23" s="65"/>
      <c r="B23">
        <v>16831</v>
      </c>
      <c r="C23" s="66">
        <v>36573</v>
      </c>
      <c r="D23" s="62">
        <v>793.05</v>
      </c>
      <c r="E23" s="66">
        <v>36573</v>
      </c>
      <c r="F23">
        <v>16088</v>
      </c>
      <c r="G23" s="66">
        <v>36664</v>
      </c>
      <c r="H23" s="62">
        <v>793.05</v>
      </c>
    </row>
    <row r="24" spans="1:10" x14ac:dyDescent="0.2">
      <c r="A24" s="65" t="s">
        <v>302</v>
      </c>
      <c r="B24" t="s">
        <v>303</v>
      </c>
      <c r="C24" s="66">
        <v>36614</v>
      </c>
      <c r="D24" s="62">
        <v>24195.63</v>
      </c>
      <c r="F24">
        <v>16142</v>
      </c>
      <c r="G24" s="66">
        <v>36678</v>
      </c>
      <c r="H24" s="62">
        <v>110638.59</v>
      </c>
    </row>
    <row r="25" spans="1:10" x14ac:dyDescent="0.2">
      <c r="D25" s="62">
        <f>SUM(D6:D24)</f>
        <v>82533.05</v>
      </c>
    </row>
    <row r="26" spans="1:10" x14ac:dyDescent="0.2">
      <c r="A26" s="92" t="s">
        <v>304</v>
      </c>
      <c r="B26" s="92"/>
      <c r="C26" s="92"/>
      <c r="D26" s="92"/>
      <c r="E26" s="92"/>
      <c r="F26" s="92"/>
      <c r="G26" s="92"/>
      <c r="H26" s="92"/>
      <c r="I26" s="92"/>
      <c r="J26" s="92"/>
    </row>
    <row r="27" spans="1:10" ht="25.5" x14ac:dyDescent="0.2">
      <c r="A27" s="65" t="s">
        <v>305</v>
      </c>
      <c r="B27">
        <v>8164</v>
      </c>
      <c r="C27" s="66">
        <v>36626</v>
      </c>
      <c r="D27" s="62">
        <v>83928.41</v>
      </c>
      <c r="E27" s="11" t="s">
        <v>306</v>
      </c>
      <c r="F27">
        <v>15876</v>
      </c>
      <c r="G27" s="66">
        <v>36635</v>
      </c>
    </row>
    <row r="28" spans="1:10" x14ac:dyDescent="0.2">
      <c r="D28" s="62"/>
    </row>
    <row r="29" spans="1:10" x14ac:dyDescent="0.2">
      <c r="A29" s="92" t="s">
        <v>307</v>
      </c>
      <c r="B29" s="92"/>
      <c r="C29" s="92"/>
      <c r="D29" s="92"/>
      <c r="E29" s="92"/>
      <c r="F29" s="92"/>
      <c r="G29" s="92"/>
      <c r="H29" s="92"/>
      <c r="I29" s="92"/>
    </row>
    <row r="30" spans="1:10" x14ac:dyDescent="0.2">
      <c r="A30" s="65" t="s">
        <v>308</v>
      </c>
      <c r="C30" s="66">
        <v>36628</v>
      </c>
      <c r="D30" s="62">
        <v>69.75</v>
      </c>
      <c r="F30">
        <v>15861</v>
      </c>
      <c r="G30" s="66">
        <v>36633</v>
      </c>
      <c r="H30">
        <v>99.2</v>
      </c>
      <c r="I30" t="s">
        <v>309</v>
      </c>
    </row>
    <row r="31" spans="1:10" x14ac:dyDescent="0.2">
      <c r="A31" s="65" t="s">
        <v>301</v>
      </c>
      <c r="B31">
        <v>17009</v>
      </c>
      <c r="C31" s="66">
        <v>36607</v>
      </c>
      <c r="D31" s="62">
        <v>2385</v>
      </c>
      <c r="F31">
        <v>16223</v>
      </c>
      <c r="G31" s="66">
        <v>36683</v>
      </c>
      <c r="H31">
        <v>9444.75</v>
      </c>
      <c r="I31" t="s">
        <v>310</v>
      </c>
    </row>
    <row r="32" spans="1:10" x14ac:dyDescent="0.2">
      <c r="A32" s="65" t="s">
        <v>311</v>
      </c>
      <c r="C32" s="66">
        <v>36560</v>
      </c>
      <c r="D32" s="62">
        <v>-3229.98</v>
      </c>
      <c r="F32">
        <v>15756</v>
      </c>
      <c r="G32" s="66">
        <v>36627</v>
      </c>
      <c r="H32">
        <v>58133.73</v>
      </c>
      <c r="I32" t="s">
        <v>309</v>
      </c>
    </row>
    <row r="33" spans="1:10" x14ac:dyDescent="0.2">
      <c r="A33" s="65"/>
      <c r="C33" s="66"/>
      <c r="D33" s="62"/>
      <c r="G33" s="66"/>
    </row>
    <row r="34" spans="1:10" x14ac:dyDescent="0.2">
      <c r="A34" s="93" t="s">
        <v>312</v>
      </c>
      <c r="B34" s="93"/>
      <c r="C34" s="93"/>
      <c r="D34" s="93"/>
      <c r="E34" s="93"/>
      <c r="F34" s="93"/>
      <c r="G34" s="93"/>
      <c r="H34" s="93"/>
      <c r="I34" s="93"/>
    </row>
    <row r="35" spans="1:10" x14ac:dyDescent="0.2">
      <c r="A35" s="68" t="s">
        <v>297</v>
      </c>
      <c r="B35" s="67">
        <v>10233</v>
      </c>
      <c r="C35" s="69">
        <v>36612</v>
      </c>
      <c r="D35" s="70">
        <v>12380</v>
      </c>
      <c r="E35" s="67"/>
      <c r="F35" s="67">
        <v>1</v>
      </c>
      <c r="G35" s="66">
        <v>36644</v>
      </c>
      <c r="H35" s="70">
        <v>235424</v>
      </c>
      <c r="I35" s="67"/>
    </row>
    <row r="36" spans="1:10" x14ac:dyDescent="0.2">
      <c r="A36" s="67"/>
      <c r="B36" s="67">
        <v>10236</v>
      </c>
      <c r="C36" s="69">
        <v>36612</v>
      </c>
      <c r="D36" s="70">
        <v>337.5</v>
      </c>
      <c r="E36" s="67"/>
      <c r="F36" s="67">
        <v>1</v>
      </c>
      <c r="G36" s="66">
        <v>36644</v>
      </c>
      <c r="H36" s="70">
        <v>235424</v>
      </c>
      <c r="I36" s="67"/>
    </row>
    <row r="37" spans="1:10" x14ac:dyDescent="0.2">
      <c r="A37" s="67"/>
      <c r="B37" s="67">
        <v>10235</v>
      </c>
      <c r="C37" s="69">
        <v>36612</v>
      </c>
      <c r="D37" s="70">
        <v>1616.5</v>
      </c>
      <c r="E37" s="67"/>
      <c r="F37" s="67">
        <v>1</v>
      </c>
      <c r="G37" s="66">
        <v>36644</v>
      </c>
      <c r="H37" s="70">
        <v>235424</v>
      </c>
      <c r="I37" s="67"/>
    </row>
    <row r="38" spans="1:10" x14ac:dyDescent="0.2">
      <c r="A38" s="65"/>
      <c r="C38" s="66"/>
      <c r="D38" s="62"/>
      <c r="G38" s="66"/>
    </row>
    <row r="40" spans="1:10" x14ac:dyDescent="0.2">
      <c r="A40" s="92" t="s">
        <v>313</v>
      </c>
      <c r="B40" s="92"/>
      <c r="C40" s="92"/>
      <c r="D40" s="92"/>
      <c r="E40" s="92"/>
      <c r="F40" s="92"/>
      <c r="G40" s="92"/>
      <c r="H40" s="92"/>
      <c r="I40" s="92"/>
      <c r="J40" s="92"/>
    </row>
    <row r="41" spans="1:10" x14ac:dyDescent="0.2">
      <c r="A41" s="65" t="s">
        <v>314</v>
      </c>
      <c r="B41" t="s">
        <v>315</v>
      </c>
      <c r="C41" s="66">
        <v>36600</v>
      </c>
      <c r="D41" s="62">
        <v>60000</v>
      </c>
      <c r="F41">
        <v>15910</v>
      </c>
      <c r="G41" s="66">
        <v>36637</v>
      </c>
    </row>
    <row r="42" spans="1:10" x14ac:dyDescent="0.2">
      <c r="A42" s="65" t="s">
        <v>314</v>
      </c>
      <c r="B42">
        <v>6008</v>
      </c>
      <c r="C42" s="66">
        <v>36628</v>
      </c>
      <c r="D42" s="62">
        <v>60000</v>
      </c>
      <c r="F42">
        <v>15860</v>
      </c>
      <c r="G42" s="66">
        <v>36629</v>
      </c>
    </row>
    <row r="43" spans="1:10" x14ac:dyDescent="0.2">
      <c r="D43" s="62"/>
    </row>
    <row r="44" spans="1:10" x14ac:dyDescent="0.2">
      <c r="A44" s="92" t="s">
        <v>316</v>
      </c>
      <c r="B44" s="92"/>
      <c r="C44" s="92"/>
      <c r="D44" s="92"/>
      <c r="E44" s="92"/>
      <c r="F44" s="92"/>
      <c r="G44" s="92"/>
      <c r="H44" s="92"/>
      <c r="I44" s="92"/>
      <c r="J44" s="92"/>
    </row>
    <row r="45" spans="1:10" x14ac:dyDescent="0.2">
      <c r="A45" s="65" t="s">
        <v>317</v>
      </c>
      <c r="B45" t="s">
        <v>318</v>
      </c>
      <c r="C45" s="66">
        <v>36630</v>
      </c>
      <c r="D45" s="71" t="s">
        <v>319</v>
      </c>
      <c r="F45">
        <v>15869</v>
      </c>
      <c r="G45" s="66">
        <v>36635</v>
      </c>
    </row>
    <row r="46" spans="1:10" x14ac:dyDescent="0.2">
      <c r="A46" s="65" t="s">
        <v>308</v>
      </c>
      <c r="B46" t="s">
        <v>320</v>
      </c>
      <c r="C46" s="66">
        <v>36628</v>
      </c>
      <c r="D46" s="62">
        <v>29.45</v>
      </c>
      <c r="F46">
        <v>15861</v>
      </c>
      <c r="G46" s="66">
        <v>36633</v>
      </c>
      <c r="I46" t="s">
        <v>321</v>
      </c>
    </row>
    <row r="47" spans="1:10" x14ac:dyDescent="0.2">
      <c r="D47" s="62"/>
    </row>
    <row r="48" spans="1:10" x14ac:dyDescent="0.2">
      <c r="A48" t="s">
        <v>322</v>
      </c>
    </row>
    <row r="49" spans="1:8" ht="38.25" x14ac:dyDescent="0.2">
      <c r="A49" s="65" t="s">
        <v>297</v>
      </c>
      <c r="B49">
        <v>10250</v>
      </c>
      <c r="C49" s="66">
        <v>36619</v>
      </c>
      <c r="D49" s="62">
        <v>1900</v>
      </c>
      <c r="E49" s="63" t="s">
        <v>323</v>
      </c>
      <c r="F49">
        <v>3</v>
      </c>
      <c r="G49" s="66">
        <v>36677</v>
      </c>
      <c r="H49" s="62">
        <v>32520.59</v>
      </c>
    </row>
    <row r="50" spans="1:8" ht="38.25" x14ac:dyDescent="0.2">
      <c r="B50">
        <v>10251</v>
      </c>
      <c r="C50" s="66">
        <v>36619</v>
      </c>
      <c r="D50" s="62">
        <v>500</v>
      </c>
      <c r="E50" s="63" t="s">
        <v>324</v>
      </c>
      <c r="F50">
        <v>3</v>
      </c>
      <c r="G50" s="66">
        <v>36677</v>
      </c>
      <c r="H50" s="62">
        <v>32520.59</v>
      </c>
    </row>
    <row r="51" spans="1:8" ht="76.5" x14ac:dyDescent="0.2">
      <c r="B51">
        <v>10287</v>
      </c>
      <c r="D51" s="62">
        <v>10479.09</v>
      </c>
      <c r="E51" s="63" t="s">
        <v>325</v>
      </c>
      <c r="F51">
        <v>3</v>
      </c>
      <c r="G51" s="66">
        <v>36677</v>
      </c>
      <c r="H51" s="62">
        <v>32520.59</v>
      </c>
    </row>
    <row r="52" spans="1:8" x14ac:dyDescent="0.2">
      <c r="A52" s="65" t="s">
        <v>326</v>
      </c>
      <c r="B52">
        <v>1053</v>
      </c>
      <c r="C52" s="66">
        <v>36619</v>
      </c>
      <c r="D52" s="62">
        <v>8086.9</v>
      </c>
      <c r="E52" t="s">
        <v>327</v>
      </c>
      <c r="F52">
        <v>16172</v>
      </c>
      <c r="G52" s="66">
        <v>36682</v>
      </c>
      <c r="H52">
        <v>8086.9</v>
      </c>
    </row>
    <row r="53" spans="1:8" x14ac:dyDescent="0.2">
      <c r="D53" s="62"/>
    </row>
    <row r="54" spans="1:8" x14ac:dyDescent="0.2">
      <c r="D54" s="62"/>
    </row>
    <row r="55" spans="1:8" x14ac:dyDescent="0.2">
      <c r="D55" s="62"/>
    </row>
    <row r="56" spans="1:8" x14ac:dyDescent="0.2">
      <c r="D56" s="62"/>
    </row>
    <row r="57" spans="1:8" x14ac:dyDescent="0.2">
      <c r="D57" s="62"/>
    </row>
    <row r="58" spans="1:8" x14ac:dyDescent="0.2">
      <c r="D58" s="62"/>
    </row>
    <row r="59" spans="1:8" x14ac:dyDescent="0.2">
      <c r="D59" s="62"/>
    </row>
    <row r="60" spans="1:8" x14ac:dyDescent="0.2">
      <c r="D60" s="62"/>
    </row>
    <row r="61" spans="1:8" x14ac:dyDescent="0.2">
      <c r="D61" s="62"/>
    </row>
    <row r="62" spans="1:8" x14ac:dyDescent="0.2">
      <c r="D62" s="62"/>
    </row>
    <row r="63" spans="1:8" x14ac:dyDescent="0.2">
      <c r="D63" s="62"/>
    </row>
    <row r="64" spans="1:8" x14ac:dyDescent="0.2">
      <c r="D64" s="62"/>
    </row>
    <row r="65" spans="4:4" x14ac:dyDescent="0.2">
      <c r="D65" s="62"/>
    </row>
    <row r="66" spans="4:4" x14ac:dyDescent="0.2">
      <c r="D66" s="62"/>
    </row>
    <row r="67" spans="4:4" x14ac:dyDescent="0.2">
      <c r="D67" s="62"/>
    </row>
    <row r="68" spans="4:4" x14ac:dyDescent="0.2">
      <c r="D68" s="62"/>
    </row>
    <row r="69" spans="4:4" x14ac:dyDescent="0.2">
      <c r="D69" s="62"/>
    </row>
    <row r="70" spans="4:4" x14ac:dyDescent="0.2">
      <c r="D70" s="62"/>
    </row>
    <row r="71" spans="4:4" x14ac:dyDescent="0.2">
      <c r="D71" s="62"/>
    </row>
    <row r="72" spans="4:4" x14ac:dyDescent="0.2">
      <c r="D72" s="62"/>
    </row>
    <row r="73" spans="4:4" x14ac:dyDescent="0.2">
      <c r="D73" s="62"/>
    </row>
    <row r="74" spans="4:4" x14ac:dyDescent="0.2">
      <c r="D74" s="62"/>
    </row>
    <row r="75" spans="4:4" x14ac:dyDescent="0.2">
      <c r="D75" s="62"/>
    </row>
    <row r="76" spans="4:4" x14ac:dyDescent="0.2">
      <c r="D76" s="62"/>
    </row>
    <row r="77" spans="4:4" x14ac:dyDescent="0.2">
      <c r="D77" s="62"/>
    </row>
    <row r="78" spans="4:4" x14ac:dyDescent="0.2">
      <c r="D78" s="62"/>
    </row>
    <row r="79" spans="4:4" x14ac:dyDescent="0.2">
      <c r="D79" s="62"/>
    </row>
    <row r="80" spans="4:4" x14ac:dyDescent="0.2">
      <c r="D80" s="62"/>
    </row>
    <row r="81" spans="4:4" x14ac:dyDescent="0.2">
      <c r="D81" s="62"/>
    </row>
    <row r="82" spans="4:4" x14ac:dyDescent="0.2">
      <c r="D82" s="62"/>
    </row>
    <row r="83" spans="4:4" x14ac:dyDescent="0.2">
      <c r="D83" s="62"/>
    </row>
    <row r="84" spans="4:4" x14ac:dyDescent="0.2">
      <c r="D84" s="62"/>
    </row>
    <row r="85" spans="4:4" x14ac:dyDescent="0.2">
      <c r="D85" s="62"/>
    </row>
    <row r="86" spans="4:4" x14ac:dyDescent="0.2">
      <c r="D86" s="62"/>
    </row>
    <row r="87" spans="4:4" x14ac:dyDescent="0.2">
      <c r="D87" s="62"/>
    </row>
    <row r="88" spans="4:4" x14ac:dyDescent="0.2">
      <c r="D88" s="62"/>
    </row>
    <row r="89" spans="4:4" x14ac:dyDescent="0.2">
      <c r="D89" s="62"/>
    </row>
    <row r="90" spans="4:4" x14ac:dyDescent="0.2">
      <c r="D90" s="62"/>
    </row>
    <row r="91" spans="4:4" x14ac:dyDescent="0.2">
      <c r="D91" s="62"/>
    </row>
    <row r="92" spans="4:4" x14ac:dyDescent="0.2">
      <c r="D92" s="62"/>
    </row>
    <row r="93" spans="4:4" x14ac:dyDescent="0.2">
      <c r="D93" s="62"/>
    </row>
    <row r="94" spans="4:4" x14ac:dyDescent="0.2">
      <c r="D94" s="62"/>
    </row>
    <row r="95" spans="4:4" x14ac:dyDescent="0.2">
      <c r="D95" s="62"/>
    </row>
    <row r="96" spans="4:4" x14ac:dyDescent="0.2">
      <c r="D96" s="62"/>
    </row>
    <row r="97" spans="4:4" x14ac:dyDescent="0.2">
      <c r="D97" s="62"/>
    </row>
    <row r="98" spans="4:4" x14ac:dyDescent="0.2">
      <c r="D98" s="62"/>
    </row>
    <row r="99" spans="4:4" x14ac:dyDescent="0.2">
      <c r="D99" s="62"/>
    </row>
    <row r="100" spans="4:4" x14ac:dyDescent="0.2">
      <c r="D100" s="62"/>
    </row>
    <row r="101" spans="4:4" x14ac:dyDescent="0.2">
      <c r="D101" s="62"/>
    </row>
    <row r="102" spans="4:4" x14ac:dyDescent="0.2">
      <c r="D102" s="62"/>
    </row>
    <row r="103" spans="4:4" x14ac:dyDescent="0.2">
      <c r="D103" s="62"/>
    </row>
    <row r="104" spans="4:4" x14ac:dyDescent="0.2">
      <c r="D104" s="62"/>
    </row>
    <row r="105" spans="4:4" x14ac:dyDescent="0.2">
      <c r="D105" s="62"/>
    </row>
    <row r="106" spans="4:4" x14ac:dyDescent="0.2">
      <c r="D106" s="62"/>
    </row>
    <row r="107" spans="4:4" x14ac:dyDescent="0.2">
      <c r="D107" s="62"/>
    </row>
    <row r="108" spans="4:4" x14ac:dyDescent="0.2">
      <c r="D108" s="62"/>
    </row>
    <row r="109" spans="4:4" x14ac:dyDescent="0.2">
      <c r="D109" s="62"/>
    </row>
    <row r="110" spans="4:4" x14ac:dyDescent="0.2">
      <c r="D110" s="62"/>
    </row>
    <row r="111" spans="4:4" x14ac:dyDescent="0.2">
      <c r="D111" s="62"/>
    </row>
    <row r="112" spans="4:4" x14ac:dyDescent="0.2">
      <c r="D112" s="62"/>
    </row>
    <row r="113" spans="4:4" x14ac:dyDescent="0.2">
      <c r="D113" s="62"/>
    </row>
    <row r="114" spans="4:4" x14ac:dyDescent="0.2">
      <c r="D114" s="62"/>
    </row>
    <row r="115" spans="4:4" x14ac:dyDescent="0.2">
      <c r="D115" s="62"/>
    </row>
    <row r="116" spans="4:4" x14ac:dyDescent="0.2">
      <c r="D116" s="62"/>
    </row>
    <row r="117" spans="4:4" x14ac:dyDescent="0.2">
      <c r="D117" s="62"/>
    </row>
    <row r="118" spans="4:4" x14ac:dyDescent="0.2">
      <c r="D118" s="62"/>
    </row>
    <row r="119" spans="4:4" x14ac:dyDescent="0.2">
      <c r="D119" s="62"/>
    </row>
    <row r="120" spans="4:4" x14ac:dyDescent="0.2">
      <c r="D120" s="62"/>
    </row>
    <row r="121" spans="4:4" x14ac:dyDescent="0.2">
      <c r="D121" s="62"/>
    </row>
    <row r="122" spans="4:4" x14ac:dyDescent="0.2">
      <c r="D122" s="62"/>
    </row>
    <row r="123" spans="4:4" x14ac:dyDescent="0.2">
      <c r="D123" s="62"/>
    </row>
    <row r="124" spans="4:4" x14ac:dyDescent="0.2">
      <c r="D124" s="62"/>
    </row>
    <row r="125" spans="4:4" x14ac:dyDescent="0.2">
      <c r="D125" s="62"/>
    </row>
    <row r="126" spans="4:4" x14ac:dyDescent="0.2">
      <c r="D126" s="62"/>
    </row>
    <row r="127" spans="4:4" x14ac:dyDescent="0.2">
      <c r="D127" s="62"/>
    </row>
    <row r="128" spans="4:4" x14ac:dyDescent="0.2">
      <c r="D128" s="62"/>
    </row>
    <row r="129" spans="4:4" x14ac:dyDescent="0.2">
      <c r="D129" s="62"/>
    </row>
    <row r="130" spans="4:4" x14ac:dyDescent="0.2">
      <c r="D130" s="62"/>
    </row>
    <row r="131" spans="4:4" x14ac:dyDescent="0.2">
      <c r="D131" s="62"/>
    </row>
    <row r="132" spans="4:4" x14ac:dyDescent="0.2">
      <c r="D132" s="62"/>
    </row>
    <row r="133" spans="4:4" x14ac:dyDescent="0.2">
      <c r="D133" s="62"/>
    </row>
    <row r="134" spans="4:4" x14ac:dyDescent="0.2">
      <c r="D134" s="62"/>
    </row>
    <row r="135" spans="4:4" x14ac:dyDescent="0.2">
      <c r="D135" s="62"/>
    </row>
    <row r="136" spans="4:4" x14ac:dyDescent="0.2">
      <c r="D136" s="62"/>
    </row>
    <row r="137" spans="4:4" x14ac:dyDescent="0.2">
      <c r="D137" s="62"/>
    </row>
    <row r="138" spans="4:4" x14ac:dyDescent="0.2">
      <c r="D138" s="62"/>
    </row>
    <row r="139" spans="4:4" x14ac:dyDescent="0.2">
      <c r="D139" s="62"/>
    </row>
    <row r="140" spans="4:4" x14ac:dyDescent="0.2">
      <c r="D140" s="62"/>
    </row>
    <row r="141" spans="4:4" x14ac:dyDescent="0.2">
      <c r="D141" s="62"/>
    </row>
    <row r="142" spans="4:4" x14ac:dyDescent="0.2">
      <c r="D142" s="62"/>
    </row>
    <row r="143" spans="4:4" x14ac:dyDescent="0.2">
      <c r="D143" s="62"/>
    </row>
    <row r="144" spans="4:4" x14ac:dyDescent="0.2">
      <c r="D144" s="62"/>
    </row>
    <row r="145" spans="4:4" x14ac:dyDescent="0.2">
      <c r="D145" s="62"/>
    </row>
    <row r="146" spans="4:4" x14ac:dyDescent="0.2">
      <c r="D146" s="62"/>
    </row>
    <row r="147" spans="4:4" x14ac:dyDescent="0.2">
      <c r="D147" s="62"/>
    </row>
    <row r="148" spans="4:4" x14ac:dyDescent="0.2">
      <c r="D148" s="62"/>
    </row>
  </sheetData>
  <mergeCells count="8">
    <mergeCell ref="A44:J44"/>
    <mergeCell ref="A29:I29"/>
    <mergeCell ref="A34:I34"/>
    <mergeCell ref="A2:J2"/>
    <mergeCell ref="A1:J1"/>
    <mergeCell ref="A4:J4"/>
    <mergeCell ref="A40:J40"/>
    <mergeCell ref="A26:J2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Employee Agreements</vt:lpstr>
      <vt:lpstr>Consultant Agreement</vt:lpstr>
      <vt:lpstr>Lease Agreement</vt:lpstr>
      <vt:lpstr>Empolyees @ Riverside</vt:lpstr>
      <vt:lpstr>Employees @ Newport</vt:lpstr>
      <vt:lpstr>Financial Statments</vt:lpstr>
      <vt:lpstr>Ratio Analysis</vt:lpstr>
      <vt:lpstr>Unrecorded Liabilities</vt:lpstr>
      <vt:lpstr>AP Aging</vt:lpstr>
      <vt:lpstr>'AP Aging'!Print_Titles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Becky Caudle</dc:creator>
  <cp:lastModifiedBy>Jan Havlíček</cp:lastModifiedBy>
  <cp:lastPrinted>2000-07-07T15:56:02Z</cp:lastPrinted>
  <dcterms:created xsi:type="dcterms:W3CDTF">2000-06-23T17:21:18Z</dcterms:created>
  <dcterms:modified xsi:type="dcterms:W3CDTF">2023-09-11T23:41:42Z</dcterms:modified>
</cp:coreProperties>
</file>