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41FF7D-654C-41D4-8CE2-84B5D56E7F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  <c r="B16" i="1"/>
  <c r="B20" i="1"/>
  <c r="B25" i="1"/>
  <c r="B29" i="1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</calcChain>
</file>

<file path=xl/sharedStrings.xml><?xml version="1.0" encoding="utf-8"?>
<sst xmlns="http://schemas.openxmlformats.org/spreadsheetml/2006/main" count="41" uniqueCount="33">
  <si>
    <t>Data for Bullet points</t>
  </si>
  <si>
    <t>Average 1999 Pool Price</t>
  </si>
  <si>
    <t>Average Pool Price from 6/1 to 10/18</t>
  </si>
  <si>
    <t>Number of Hours from 6/1 to 10/18</t>
  </si>
  <si>
    <t>Hours</t>
  </si>
  <si>
    <t>Number of ENR/PWX transactions</t>
  </si>
  <si>
    <t>Fraction of hours in period affected by ENR/PWX transactions</t>
  </si>
  <si>
    <t>Total Pool volume from 6/1 to 10/18</t>
  </si>
  <si>
    <t>MWh</t>
  </si>
  <si>
    <t>Total energy in ENR/PWX transactions</t>
  </si>
  <si>
    <t>ENR/PWX transactions as share of total traded volume in period</t>
  </si>
  <si>
    <t>Number of hours Pool Price equalled of exceeded CAD100/MWh</t>
  </si>
  <si>
    <t>Number of those hours involving ENR/PWX</t>
  </si>
  <si>
    <t>Total value of Power Pool transactions from 6/1 to 10/18</t>
  </si>
  <si>
    <t>Total value of ENR/PWX transactions</t>
  </si>
  <si>
    <t>Can$m</t>
  </si>
  <si>
    <t>Can$/MWh</t>
  </si>
  <si>
    <t>Average size of ENR/PWX transaction</t>
  </si>
  <si>
    <t>MW</t>
  </si>
  <si>
    <t>Average total Pool load during hours with ENR/PWX transactions</t>
  </si>
  <si>
    <t>Average ENR/PWX share of hourly volume when transactions occurred</t>
  </si>
  <si>
    <t>Total Pool revenue on ENR/PWX transactions</t>
  </si>
  <si>
    <t>Can$</t>
  </si>
  <si>
    <t>Total Pool sales during hours with ENR/PWX transactions</t>
  </si>
  <si>
    <t>Date</t>
  </si>
  <si>
    <t xml:space="preserve">HE </t>
  </si>
  <si>
    <t>Pool Price</t>
  </si>
  <si>
    <t>Enron MW</t>
  </si>
  <si>
    <t>Enron Share of MW</t>
  </si>
  <si>
    <t>Enron Sales</t>
  </si>
  <si>
    <t>Enron share of Sales</t>
  </si>
  <si>
    <t>Pool Load</t>
  </si>
  <si>
    <t>Total Pool sales,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</si>
</sst>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1" xfId="0" applyBorder="1" applyAlignment="1">
      <alignment vertical="top" wrapText="1"/>
    </xf>
    <xf numFmtId="1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0" fontId="0" fillId="0" borderId="0" xfId="0" applyNumberFormat="1"/>
    <xf numFmtId="167" fontId="2" fillId="0" borderId="0" xfId="0" applyNumberFormat="1" applyFont="1"/>
    <xf numFmtId="10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>
      <selection activeCell="B22" sqref="B22"/>
    </sheetView>
  </sheetViews>
  <sheetFormatPr defaultRowHeight="12.75" x14ac:dyDescent="0.2"/>
  <cols>
    <col min="1" max="1" width="55.7109375" bestFit="1" customWidth="1"/>
    <col min="2" max="2" width="12.28515625" customWidth="1"/>
  </cols>
  <sheetData>
    <row r="1" spans="1:3" x14ac:dyDescent="0.2">
      <c r="A1" s="2" t="s">
        <v>0</v>
      </c>
    </row>
    <row r="3" spans="1:3" x14ac:dyDescent="0.2">
      <c r="A3" t="s">
        <v>1</v>
      </c>
      <c r="B3" s="4">
        <v>42.74</v>
      </c>
      <c r="C3" t="s">
        <v>16</v>
      </c>
    </row>
    <row r="4" spans="1:3" x14ac:dyDescent="0.2">
      <c r="A4" t="s">
        <v>2</v>
      </c>
      <c r="B4" s="4">
        <v>53.15</v>
      </c>
      <c r="C4" t="s">
        <v>16</v>
      </c>
    </row>
    <row r="6" spans="1:3" x14ac:dyDescent="0.2">
      <c r="A6" t="s">
        <v>3</v>
      </c>
      <c r="B6">
        <v>3360</v>
      </c>
      <c r="C6" t="s">
        <v>4</v>
      </c>
    </row>
    <row r="7" spans="1:3" x14ac:dyDescent="0.2">
      <c r="A7" t="s">
        <v>5</v>
      </c>
      <c r="B7">
        <v>22</v>
      </c>
      <c r="C7" t="s">
        <v>4</v>
      </c>
    </row>
    <row r="8" spans="1:3" x14ac:dyDescent="0.2">
      <c r="A8" t="s">
        <v>6</v>
      </c>
      <c r="B8" s="1">
        <f>B7/B6</f>
        <v>6.5476190476190478E-3</v>
      </c>
    </row>
    <row r="10" spans="1:3" x14ac:dyDescent="0.2">
      <c r="A10" t="s">
        <v>7</v>
      </c>
      <c r="B10" s="3">
        <v>19225140</v>
      </c>
      <c r="C10" t="s">
        <v>8</v>
      </c>
    </row>
    <row r="11" spans="1:3" x14ac:dyDescent="0.2">
      <c r="A11" t="s">
        <v>9</v>
      </c>
      <c r="B11" s="3">
        <v>1906</v>
      </c>
      <c r="C11" t="s">
        <v>8</v>
      </c>
    </row>
    <row r="12" spans="1:3" x14ac:dyDescent="0.2">
      <c r="A12" t="s">
        <v>10</v>
      </c>
      <c r="B12" s="1">
        <f>B11/B10</f>
        <v>9.9141020559538194E-5</v>
      </c>
    </row>
    <row r="14" spans="1:3" x14ac:dyDescent="0.2">
      <c r="A14" t="s">
        <v>11</v>
      </c>
      <c r="B14">
        <v>204</v>
      </c>
      <c r="C14" t="s">
        <v>4</v>
      </c>
    </row>
    <row r="15" spans="1:3" x14ac:dyDescent="0.2">
      <c r="A15" t="s">
        <v>12</v>
      </c>
      <c r="B15">
        <v>16</v>
      </c>
      <c r="C15" t="s">
        <v>4</v>
      </c>
    </row>
    <row r="16" spans="1:3" x14ac:dyDescent="0.2">
      <c r="B16" s="1">
        <f>B15/B14</f>
        <v>7.8431372549019607E-2</v>
      </c>
    </row>
    <row r="18" spans="1:3" x14ac:dyDescent="0.2">
      <c r="A18" t="s">
        <v>13</v>
      </c>
      <c r="B18" s="5">
        <v>1077</v>
      </c>
      <c r="C18" t="s">
        <v>15</v>
      </c>
    </row>
    <row r="19" spans="1:3" x14ac:dyDescent="0.2">
      <c r="A19" t="s">
        <v>14</v>
      </c>
      <c r="B19" s="4">
        <v>1.2989999999999999</v>
      </c>
      <c r="C19" t="s">
        <v>15</v>
      </c>
    </row>
    <row r="20" spans="1:3" x14ac:dyDescent="0.2">
      <c r="B20" s="1">
        <f>B19/B18</f>
        <v>1.2061281337047353E-3</v>
      </c>
    </row>
    <row r="23" spans="1:3" x14ac:dyDescent="0.2">
      <c r="A23" t="s">
        <v>17</v>
      </c>
      <c r="B23" s="6">
        <v>86.63636363636364</v>
      </c>
      <c r="C23" t="s">
        <v>18</v>
      </c>
    </row>
    <row r="24" spans="1:3" x14ac:dyDescent="0.2">
      <c r="A24" t="s">
        <v>19</v>
      </c>
      <c r="B24" s="6">
        <v>6392.181818181818</v>
      </c>
      <c r="C24" t="s">
        <v>18</v>
      </c>
    </row>
    <row r="25" spans="1:3" x14ac:dyDescent="0.2">
      <c r="A25" t="s">
        <v>20</v>
      </c>
      <c r="B25" s="1">
        <f>B23/B24</f>
        <v>1.3553488636686862E-2</v>
      </c>
    </row>
    <row r="27" spans="1:3" x14ac:dyDescent="0.2">
      <c r="A27" t="s">
        <v>21</v>
      </c>
      <c r="B27" s="5">
        <v>1299488</v>
      </c>
      <c r="C27" t="s">
        <v>22</v>
      </c>
    </row>
    <row r="28" spans="1:3" x14ac:dyDescent="0.2">
      <c r="A28" t="s">
        <v>23</v>
      </c>
      <c r="B28" s="5">
        <v>92582328.050000012</v>
      </c>
      <c r="C28" t="s">
        <v>22</v>
      </c>
    </row>
    <row r="29" spans="1:3" x14ac:dyDescent="0.2">
      <c r="B29" s="1">
        <f>B27/B28</f>
        <v>1.4036026392619966E-2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J24" sqref="J24"/>
    </sheetView>
  </sheetViews>
  <sheetFormatPr defaultRowHeight="12.75" x14ac:dyDescent="0.2"/>
  <cols>
    <col min="5" max="5" width="11.140625" bestFit="1" customWidth="1"/>
    <col min="7" max="7" width="11.140625" bestFit="1" customWidth="1"/>
    <col min="8" max="8" width="10.140625" bestFit="1" customWidth="1"/>
  </cols>
  <sheetData>
    <row r="1" spans="1:9" ht="39" thickBot="1" x14ac:dyDescent="0.25">
      <c r="A1" s="7" t="s">
        <v>24</v>
      </c>
      <c r="B1" s="7" t="s">
        <v>25</v>
      </c>
      <c r="C1" s="7" t="s">
        <v>26</v>
      </c>
      <c r="D1" s="7" t="s">
        <v>31</v>
      </c>
      <c r="E1" s="7" t="s">
        <v>27</v>
      </c>
      <c r="F1" s="7" t="s">
        <v>28</v>
      </c>
      <c r="G1" s="7" t="s">
        <v>32</v>
      </c>
      <c r="H1" s="7" t="s">
        <v>29</v>
      </c>
      <c r="I1" s="7" t="s">
        <v>30</v>
      </c>
    </row>
    <row r="2" spans="1:9" ht="13.5" thickTop="1" x14ac:dyDescent="0.2">
      <c r="A2" s="8">
        <v>36312</v>
      </c>
      <c r="B2">
        <v>13</v>
      </c>
      <c r="C2" s="9">
        <v>541.63</v>
      </c>
      <c r="D2">
        <v>6056</v>
      </c>
      <c r="E2">
        <v>25</v>
      </c>
      <c r="F2" s="11">
        <f>E2/D2</f>
        <v>4.1281373844121536E-3</v>
      </c>
      <c r="G2" s="10">
        <f>D2*C2</f>
        <v>3280111.28</v>
      </c>
      <c r="H2" s="5">
        <f>E2*C2</f>
        <v>13540.75</v>
      </c>
      <c r="I2" s="11">
        <f>H2/G2</f>
        <v>4.1281373844121536E-3</v>
      </c>
    </row>
    <row r="3" spans="1:9" x14ac:dyDescent="0.2">
      <c r="A3" s="8">
        <v>36312</v>
      </c>
      <c r="B3">
        <v>14</v>
      </c>
      <c r="C3" s="9">
        <v>85.26</v>
      </c>
      <c r="D3">
        <v>6062</v>
      </c>
      <c r="E3">
        <v>50</v>
      </c>
      <c r="F3" s="11">
        <f>E3/D3</f>
        <v>8.2481029363246448E-3</v>
      </c>
      <c r="G3" s="10">
        <f>D3*C3</f>
        <v>516846.12000000005</v>
      </c>
      <c r="H3" s="5">
        <f>E3*C3</f>
        <v>4263</v>
      </c>
      <c r="I3" s="11">
        <f t="shared" ref="I3:I24" si="0">H3/G3</f>
        <v>8.2481029363246448E-3</v>
      </c>
    </row>
    <row r="4" spans="1:9" x14ac:dyDescent="0.2">
      <c r="A4" s="8">
        <v>36318</v>
      </c>
      <c r="B4">
        <v>14</v>
      </c>
      <c r="C4" s="9">
        <v>85.1</v>
      </c>
      <c r="D4">
        <v>6200</v>
      </c>
      <c r="E4">
        <v>125</v>
      </c>
      <c r="F4" s="11">
        <f t="shared" ref="F4:F24" si="1">E4/D4</f>
        <v>2.0161290322580645E-2</v>
      </c>
      <c r="G4" s="10">
        <f t="shared" ref="G4:G23" si="2">D4*C4</f>
        <v>527620</v>
      </c>
      <c r="H4" s="5">
        <f t="shared" ref="H4:H23" si="3">E4*C4</f>
        <v>10637.5</v>
      </c>
      <c r="I4" s="11">
        <f t="shared" si="0"/>
        <v>2.0161290322580645E-2</v>
      </c>
    </row>
    <row r="5" spans="1:9" x14ac:dyDescent="0.2">
      <c r="A5" s="8">
        <v>36318</v>
      </c>
      <c r="B5">
        <v>16</v>
      </c>
      <c r="C5" s="9">
        <v>82.1</v>
      </c>
      <c r="D5">
        <v>6160</v>
      </c>
      <c r="E5">
        <v>125</v>
      </c>
      <c r="F5" s="11">
        <f t="shared" si="1"/>
        <v>2.0292207792207792E-2</v>
      </c>
      <c r="G5" s="10">
        <f t="shared" si="2"/>
        <v>505735.99999999994</v>
      </c>
      <c r="H5" s="5">
        <f t="shared" si="3"/>
        <v>10262.5</v>
      </c>
      <c r="I5" s="11">
        <f t="shared" si="0"/>
        <v>2.0292207792207795E-2</v>
      </c>
    </row>
    <row r="6" spans="1:9" x14ac:dyDescent="0.2">
      <c r="A6" s="8">
        <v>36328</v>
      </c>
      <c r="B6">
        <v>13</v>
      </c>
      <c r="C6" s="9">
        <v>518.96</v>
      </c>
      <c r="D6">
        <v>6447</v>
      </c>
      <c r="E6">
        <v>100</v>
      </c>
      <c r="F6" s="11">
        <f t="shared" si="1"/>
        <v>1.5511090429657206E-2</v>
      </c>
      <c r="G6" s="10">
        <f t="shared" si="2"/>
        <v>3345735.12</v>
      </c>
      <c r="H6" s="5">
        <f t="shared" si="3"/>
        <v>51896</v>
      </c>
      <c r="I6" s="11">
        <f t="shared" si="0"/>
        <v>1.5511090429657204E-2</v>
      </c>
    </row>
    <row r="7" spans="1:9" x14ac:dyDescent="0.2">
      <c r="A7" s="8">
        <v>36328</v>
      </c>
      <c r="B7">
        <v>15</v>
      </c>
      <c r="C7" s="9">
        <v>354.29</v>
      </c>
      <c r="D7">
        <v>6473</v>
      </c>
      <c r="E7">
        <v>100</v>
      </c>
      <c r="F7" s="11">
        <f t="shared" si="1"/>
        <v>1.5448787270199289E-2</v>
      </c>
      <c r="G7" s="10">
        <f t="shared" si="2"/>
        <v>2293319.17</v>
      </c>
      <c r="H7" s="5">
        <f t="shared" si="3"/>
        <v>35429</v>
      </c>
      <c r="I7" s="11">
        <f t="shared" si="0"/>
        <v>1.544878727019929E-2</v>
      </c>
    </row>
    <row r="8" spans="1:9" x14ac:dyDescent="0.2">
      <c r="A8" s="8">
        <v>36329</v>
      </c>
      <c r="B8">
        <v>12</v>
      </c>
      <c r="C8" s="9">
        <v>998</v>
      </c>
      <c r="D8">
        <v>6454</v>
      </c>
      <c r="E8">
        <v>25</v>
      </c>
      <c r="F8" s="11">
        <f t="shared" si="1"/>
        <v>3.8735667802912922E-3</v>
      </c>
      <c r="G8" s="10">
        <f t="shared" si="2"/>
        <v>6441092</v>
      </c>
      <c r="H8" s="5">
        <f t="shared" si="3"/>
        <v>24950</v>
      </c>
      <c r="I8" s="11">
        <f t="shared" si="0"/>
        <v>3.8735667802912922E-3</v>
      </c>
    </row>
    <row r="9" spans="1:9" x14ac:dyDescent="0.2">
      <c r="A9" s="8">
        <v>36329</v>
      </c>
      <c r="B9">
        <v>15</v>
      </c>
      <c r="C9" s="9">
        <v>998</v>
      </c>
      <c r="D9">
        <v>6491</v>
      </c>
      <c r="E9">
        <v>50</v>
      </c>
      <c r="F9" s="11">
        <f t="shared" si="1"/>
        <v>7.7029733477122168E-3</v>
      </c>
      <c r="G9" s="10">
        <f t="shared" si="2"/>
        <v>6478018</v>
      </c>
      <c r="H9" s="5">
        <f t="shared" si="3"/>
        <v>49900</v>
      </c>
      <c r="I9" s="11">
        <f t="shared" si="0"/>
        <v>7.7029733477122168E-3</v>
      </c>
    </row>
    <row r="10" spans="1:9" x14ac:dyDescent="0.2">
      <c r="A10" s="8">
        <v>36329</v>
      </c>
      <c r="B10">
        <v>16</v>
      </c>
      <c r="C10" s="9">
        <v>998</v>
      </c>
      <c r="D10">
        <v>6369</v>
      </c>
      <c r="E10">
        <v>50</v>
      </c>
      <c r="F10" s="11">
        <f t="shared" si="1"/>
        <v>7.8505259852410109E-3</v>
      </c>
      <c r="G10" s="10">
        <f t="shared" si="2"/>
        <v>6356262</v>
      </c>
      <c r="H10" s="5">
        <f t="shared" si="3"/>
        <v>49900</v>
      </c>
      <c r="I10" s="11">
        <f t="shared" si="0"/>
        <v>7.8505259852410109E-3</v>
      </c>
    </row>
    <row r="11" spans="1:9" x14ac:dyDescent="0.2">
      <c r="A11" s="8">
        <v>36353</v>
      </c>
      <c r="B11">
        <v>13</v>
      </c>
      <c r="C11" s="9">
        <v>806.42</v>
      </c>
      <c r="D11">
        <v>6650</v>
      </c>
      <c r="E11">
        <v>50</v>
      </c>
      <c r="F11" s="11">
        <f t="shared" si="1"/>
        <v>7.5187969924812026E-3</v>
      </c>
      <c r="G11" s="10">
        <f t="shared" si="2"/>
        <v>5362693</v>
      </c>
      <c r="H11" s="5">
        <f t="shared" si="3"/>
        <v>40321</v>
      </c>
      <c r="I11" s="11">
        <f t="shared" si="0"/>
        <v>7.5187969924812026E-3</v>
      </c>
    </row>
    <row r="12" spans="1:9" x14ac:dyDescent="0.2">
      <c r="A12" s="8">
        <v>36377</v>
      </c>
      <c r="B12">
        <v>13</v>
      </c>
      <c r="C12" s="9">
        <v>998</v>
      </c>
      <c r="D12">
        <v>6505</v>
      </c>
      <c r="E12">
        <v>50</v>
      </c>
      <c r="F12" s="11">
        <f t="shared" si="1"/>
        <v>7.6863950807071479E-3</v>
      </c>
      <c r="G12" s="10">
        <f t="shared" si="2"/>
        <v>6491990</v>
      </c>
      <c r="H12" s="5">
        <f t="shared" si="3"/>
        <v>49900</v>
      </c>
      <c r="I12" s="11">
        <f t="shared" si="0"/>
        <v>7.6863950807071479E-3</v>
      </c>
    </row>
    <row r="13" spans="1:9" x14ac:dyDescent="0.2">
      <c r="A13" s="8">
        <v>36377</v>
      </c>
      <c r="B13">
        <v>14</v>
      </c>
      <c r="C13" s="9">
        <v>801.02</v>
      </c>
      <c r="D13">
        <v>6486</v>
      </c>
      <c r="E13">
        <v>50</v>
      </c>
      <c r="F13" s="11">
        <f t="shared" si="1"/>
        <v>7.7089115016959605E-3</v>
      </c>
      <c r="G13" s="10">
        <f t="shared" si="2"/>
        <v>5195415.72</v>
      </c>
      <c r="H13" s="5">
        <f t="shared" si="3"/>
        <v>40051</v>
      </c>
      <c r="I13" s="11">
        <f t="shared" si="0"/>
        <v>7.7089115016959605E-3</v>
      </c>
    </row>
    <row r="14" spans="1:9" x14ac:dyDescent="0.2">
      <c r="A14" s="8">
        <v>36377</v>
      </c>
      <c r="B14">
        <v>15</v>
      </c>
      <c r="C14" s="9">
        <v>88.88</v>
      </c>
      <c r="D14">
        <v>6573</v>
      </c>
      <c r="E14">
        <v>50</v>
      </c>
      <c r="F14" s="11">
        <f t="shared" si="1"/>
        <v>7.6068766164612807E-3</v>
      </c>
      <c r="G14" s="10">
        <f t="shared" si="2"/>
        <v>584208.24</v>
      </c>
      <c r="H14" s="5">
        <f t="shared" si="3"/>
        <v>4444</v>
      </c>
      <c r="I14" s="11">
        <f t="shared" si="0"/>
        <v>7.6068766164612807E-3</v>
      </c>
    </row>
    <row r="15" spans="1:9" x14ac:dyDescent="0.2">
      <c r="A15" s="8">
        <v>36392</v>
      </c>
      <c r="B15">
        <v>15</v>
      </c>
      <c r="C15" s="9">
        <v>998</v>
      </c>
      <c r="D15">
        <v>6659</v>
      </c>
      <c r="E15">
        <v>50</v>
      </c>
      <c r="F15" s="11">
        <f t="shared" si="1"/>
        <v>7.5086349301696949E-3</v>
      </c>
      <c r="G15" s="10">
        <f t="shared" si="2"/>
        <v>6645682</v>
      </c>
      <c r="H15" s="5">
        <f t="shared" si="3"/>
        <v>49900</v>
      </c>
      <c r="I15" s="11">
        <f t="shared" si="0"/>
        <v>7.5086349301696949E-3</v>
      </c>
    </row>
    <row r="16" spans="1:9" x14ac:dyDescent="0.2">
      <c r="A16" s="8">
        <v>36392</v>
      </c>
      <c r="B16">
        <v>16</v>
      </c>
      <c r="C16" s="9">
        <v>998</v>
      </c>
      <c r="D16">
        <v>6643</v>
      </c>
      <c r="E16">
        <v>50</v>
      </c>
      <c r="F16" s="11">
        <f t="shared" si="1"/>
        <v>7.5267198554869784E-3</v>
      </c>
      <c r="G16" s="10">
        <f t="shared" si="2"/>
        <v>6629714</v>
      </c>
      <c r="H16" s="5">
        <f t="shared" si="3"/>
        <v>49900</v>
      </c>
      <c r="I16" s="11">
        <f t="shared" si="0"/>
        <v>7.5267198554869784E-3</v>
      </c>
    </row>
    <row r="17" spans="1:9" x14ac:dyDescent="0.2">
      <c r="A17" s="8">
        <v>36392</v>
      </c>
      <c r="B17">
        <v>17</v>
      </c>
      <c r="C17" s="9">
        <v>998</v>
      </c>
      <c r="D17">
        <v>6569</v>
      </c>
      <c r="E17">
        <v>50</v>
      </c>
      <c r="F17" s="11">
        <f t="shared" si="1"/>
        <v>7.6115086010047194E-3</v>
      </c>
      <c r="G17" s="10">
        <f t="shared" si="2"/>
        <v>6555862</v>
      </c>
      <c r="H17" s="5">
        <f t="shared" si="3"/>
        <v>49900</v>
      </c>
      <c r="I17" s="11">
        <f t="shared" si="0"/>
        <v>7.6115086010047194E-3</v>
      </c>
    </row>
    <row r="18" spans="1:9" x14ac:dyDescent="0.2">
      <c r="A18" s="8">
        <v>36395</v>
      </c>
      <c r="B18">
        <v>12</v>
      </c>
      <c r="C18" s="9">
        <v>65.099999999999994</v>
      </c>
      <c r="D18">
        <v>6589</v>
      </c>
      <c r="E18">
        <v>75</v>
      </c>
      <c r="F18" s="11">
        <f t="shared" si="1"/>
        <v>1.138260737592958E-2</v>
      </c>
      <c r="G18" s="10">
        <f t="shared" si="2"/>
        <v>428943.89999999997</v>
      </c>
      <c r="H18" s="5">
        <f t="shared" si="3"/>
        <v>4882.5</v>
      </c>
      <c r="I18" s="11">
        <f t="shared" si="0"/>
        <v>1.138260737592958E-2</v>
      </c>
    </row>
    <row r="19" spans="1:9" x14ac:dyDescent="0.2">
      <c r="A19" s="8">
        <v>36395</v>
      </c>
      <c r="B19">
        <v>15</v>
      </c>
      <c r="C19" s="9">
        <v>65.099999999999994</v>
      </c>
      <c r="D19">
        <v>6685</v>
      </c>
      <c r="E19">
        <v>75</v>
      </c>
      <c r="F19" s="11">
        <f t="shared" si="1"/>
        <v>1.1219147344801795E-2</v>
      </c>
      <c r="G19" s="10">
        <f t="shared" si="2"/>
        <v>435193.49999999994</v>
      </c>
      <c r="H19" s="5">
        <f t="shared" si="3"/>
        <v>4882.5</v>
      </c>
      <c r="I19" s="11">
        <f t="shared" si="0"/>
        <v>1.1219147344801797E-2</v>
      </c>
    </row>
    <row r="20" spans="1:9" x14ac:dyDescent="0.2">
      <c r="A20" s="8">
        <v>36405</v>
      </c>
      <c r="B20">
        <v>13</v>
      </c>
      <c r="C20" s="9">
        <v>998</v>
      </c>
      <c r="D20">
        <v>6115</v>
      </c>
      <c r="E20">
        <v>189</v>
      </c>
      <c r="F20" s="11">
        <f t="shared" si="1"/>
        <v>3.0907604251839738E-2</v>
      </c>
      <c r="G20" s="10">
        <f t="shared" si="2"/>
        <v>6102770</v>
      </c>
      <c r="H20" s="5">
        <f t="shared" si="3"/>
        <v>188622</v>
      </c>
      <c r="I20" s="11">
        <f t="shared" si="0"/>
        <v>3.0907604251839738E-2</v>
      </c>
    </row>
    <row r="21" spans="1:9" x14ac:dyDescent="0.2">
      <c r="A21" s="8">
        <v>36405</v>
      </c>
      <c r="B21">
        <v>14</v>
      </c>
      <c r="C21" s="9">
        <v>998</v>
      </c>
      <c r="D21">
        <v>6168</v>
      </c>
      <c r="E21">
        <v>189</v>
      </c>
      <c r="F21" s="11">
        <f t="shared" si="1"/>
        <v>3.0642023346303501E-2</v>
      </c>
      <c r="G21" s="10">
        <f t="shared" si="2"/>
        <v>6155664</v>
      </c>
      <c r="H21" s="5">
        <f t="shared" si="3"/>
        <v>188622</v>
      </c>
      <c r="I21" s="11">
        <f t="shared" si="0"/>
        <v>3.0642023346303501E-2</v>
      </c>
    </row>
    <row r="22" spans="1:9" x14ac:dyDescent="0.2">
      <c r="A22" s="8">
        <v>36405</v>
      </c>
      <c r="B22">
        <v>15</v>
      </c>
      <c r="C22" s="9">
        <v>998</v>
      </c>
      <c r="D22">
        <v>6162</v>
      </c>
      <c r="E22">
        <v>189</v>
      </c>
      <c r="F22" s="11">
        <f t="shared" si="1"/>
        <v>3.0671859785783837E-2</v>
      </c>
      <c r="G22" s="10">
        <f t="shared" si="2"/>
        <v>6149676</v>
      </c>
      <c r="H22" s="5">
        <f t="shared" si="3"/>
        <v>188622</v>
      </c>
      <c r="I22" s="11">
        <f t="shared" si="0"/>
        <v>3.0671859785783837E-2</v>
      </c>
    </row>
    <row r="23" spans="1:9" x14ac:dyDescent="0.2">
      <c r="A23" s="8">
        <v>36405</v>
      </c>
      <c r="B23">
        <v>16</v>
      </c>
      <c r="C23" s="9">
        <v>998</v>
      </c>
      <c r="D23">
        <v>6112</v>
      </c>
      <c r="E23">
        <v>189</v>
      </c>
      <c r="F23" s="11">
        <f t="shared" si="1"/>
        <v>3.0922774869109947E-2</v>
      </c>
      <c r="G23" s="10">
        <f t="shared" si="2"/>
        <v>6099776</v>
      </c>
      <c r="H23" s="5">
        <f t="shared" si="3"/>
        <v>188622</v>
      </c>
      <c r="I23" s="11">
        <f t="shared" si="0"/>
        <v>3.0922774869109947E-2</v>
      </c>
    </row>
    <row r="24" spans="1:9" x14ac:dyDescent="0.2">
      <c r="D24" s="2">
        <v>140628</v>
      </c>
      <c r="E24" s="2">
        <v>1906</v>
      </c>
      <c r="F24" s="13">
        <f t="shared" si="1"/>
        <v>1.3553488636686862E-2</v>
      </c>
      <c r="G24" s="12">
        <f>SUM(G2:G23)</f>
        <v>92582328.050000012</v>
      </c>
      <c r="H24" s="12">
        <f>SUM(H2:H23)</f>
        <v>1299447.75</v>
      </c>
      <c r="I24" s="13">
        <f t="shared" si="0"/>
        <v>1.403559164442506E-2</v>
      </c>
    </row>
    <row r="25" spans="1:9" x14ac:dyDescent="0.2">
      <c r="D25" s="6">
        <v>6392.181818181818</v>
      </c>
      <c r="E25" s="6">
        <v>86.63636363636364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Frontier Economics,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Wellenius</dc:creator>
  <cp:lastModifiedBy>Jan Havlíček</cp:lastModifiedBy>
  <dcterms:created xsi:type="dcterms:W3CDTF">2000-03-30T15:15:48Z</dcterms:created>
  <dcterms:modified xsi:type="dcterms:W3CDTF">2023-09-11T23:43:46Z</dcterms:modified>
</cp:coreProperties>
</file>