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7B8E72-6483-4770-9615-78752D556DE9}" xr6:coauthVersionLast="47" xr6:coauthVersionMax="47" xr10:uidLastSave="{00000000-0000-0000-0000-000000000000}"/>
  <bookViews>
    <workbookView xWindow="-120" yWindow="-120" windowWidth="38640" windowHeight="15720"/>
  </bookViews>
  <sheets>
    <sheet name="JonMckay-Mon10" sheetId="1" r:id="rId1"/>
  </sheets>
  <calcPr calcId="0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B15" i="1"/>
  <c r="B16" i="1"/>
  <c r="B17" i="1"/>
  <c r="B18" i="1"/>
  <c r="B19" i="1"/>
  <c r="B20" i="1"/>
  <c r="B21" i="1"/>
  <c r="D23" i="1"/>
  <c r="E23" i="1"/>
  <c r="F23" i="1"/>
  <c r="B28" i="1"/>
  <c r="B29" i="1"/>
  <c r="B30" i="1"/>
  <c r="B31" i="1"/>
  <c r="B32" i="1"/>
  <c r="B33" i="1"/>
  <c r="B34" i="1"/>
  <c r="D36" i="1"/>
  <c r="E36" i="1"/>
  <c r="F36" i="1"/>
  <c r="B39" i="1"/>
  <c r="B40" i="1"/>
  <c r="B41" i="1"/>
  <c r="B42" i="1"/>
  <c r="B43" i="1"/>
  <c r="B44" i="1"/>
  <c r="B45" i="1"/>
  <c r="D47" i="1"/>
  <c r="E47" i="1"/>
  <c r="F47" i="1"/>
  <c r="B51" i="1"/>
  <c r="B52" i="1"/>
  <c r="B53" i="1"/>
  <c r="B54" i="1"/>
  <c r="B55" i="1"/>
  <c r="B56" i="1"/>
  <c r="B57" i="1"/>
  <c r="D59" i="1"/>
  <c r="E59" i="1"/>
  <c r="F59" i="1"/>
  <c r="B63" i="1"/>
  <c r="B64" i="1"/>
  <c r="B65" i="1"/>
  <c r="B66" i="1"/>
  <c r="B67" i="1"/>
  <c r="B68" i="1"/>
  <c r="B69" i="1"/>
  <c r="D71" i="1"/>
  <c r="E71" i="1"/>
  <c r="F71" i="1"/>
  <c r="B75" i="1"/>
  <c r="B76" i="1"/>
  <c r="B77" i="1"/>
  <c r="B78" i="1"/>
  <c r="B79" i="1"/>
  <c r="B80" i="1"/>
  <c r="B81" i="1"/>
  <c r="D83" i="1"/>
  <c r="E83" i="1"/>
  <c r="F83" i="1"/>
  <c r="B86" i="1"/>
  <c r="B87" i="1"/>
  <c r="B88" i="1"/>
  <c r="B89" i="1"/>
  <c r="B90" i="1"/>
  <c r="B91" i="1"/>
  <c r="B92" i="1"/>
  <c r="D94" i="1"/>
  <c r="E94" i="1"/>
  <c r="F94" i="1"/>
  <c r="B97" i="1"/>
  <c r="B98" i="1"/>
  <c r="B99" i="1"/>
  <c r="B100" i="1"/>
  <c r="B101" i="1"/>
  <c r="B102" i="1"/>
  <c r="B103" i="1"/>
  <c r="D105" i="1"/>
  <c r="E105" i="1"/>
  <c r="F105" i="1"/>
  <c r="B110" i="1"/>
  <c r="B111" i="1"/>
  <c r="B112" i="1"/>
  <c r="B113" i="1"/>
  <c r="B114" i="1"/>
  <c r="B115" i="1"/>
  <c r="B116" i="1"/>
  <c r="D118" i="1"/>
  <c r="E118" i="1"/>
  <c r="F118" i="1"/>
  <c r="B122" i="1"/>
  <c r="B123" i="1"/>
  <c r="B124" i="1"/>
  <c r="B125" i="1"/>
  <c r="B126" i="1"/>
  <c r="B127" i="1"/>
  <c r="D129" i="1"/>
  <c r="E129" i="1"/>
  <c r="F129" i="1"/>
  <c r="G129" i="1"/>
</calcChain>
</file>

<file path=xl/sharedStrings.xml><?xml version="1.0" encoding="utf-8"?>
<sst xmlns="http://schemas.openxmlformats.org/spreadsheetml/2006/main" count="278" uniqueCount="60">
  <si>
    <t>10k PR</t>
  </si>
  <si>
    <t>Set 2 years ago</t>
  </si>
  <si>
    <t xml:space="preserve">Age </t>
  </si>
  <si>
    <t>Resting HR</t>
  </si>
  <si>
    <t>estimate</t>
  </si>
  <si>
    <t>I assume you had no problems and increased the mileage</t>
  </si>
  <si>
    <t>Jon</t>
  </si>
  <si>
    <t>Date</t>
  </si>
  <si>
    <t>Day</t>
  </si>
  <si>
    <t>Time</t>
  </si>
  <si>
    <t>Run Time</t>
  </si>
  <si>
    <t>Workout</t>
  </si>
  <si>
    <t>Phase</t>
  </si>
  <si>
    <t>Tue</t>
  </si>
  <si>
    <t>Wu, Easy at 70%(150), 5x 50 meter strides (at what you think you would run a 5k. This is tough on a treadmill but if you have to do on treadmill run on the treadmill at 1 mph faster than hard part of sat workout for 1 minute at end of the workout before w</t>
  </si>
  <si>
    <t>Wed</t>
  </si>
  <si>
    <t>Off</t>
  </si>
  <si>
    <t xml:space="preserve">Week </t>
  </si>
  <si>
    <t>Thu</t>
  </si>
  <si>
    <t>WU-10, run 6x800 mile at timetrial pace-5 sec (HR should get up to 90%),  jog 400 between each 800. WD-10</t>
  </si>
  <si>
    <t>Fri</t>
  </si>
  <si>
    <t>Sat</t>
  </si>
  <si>
    <t>10 min wu(145),run 10x 1 minute hill (HR - 85%)jog back down and go again.10 min wd(145).</t>
  </si>
  <si>
    <t>Sun</t>
  </si>
  <si>
    <t>Mon</t>
  </si>
  <si>
    <t>Wu, Easy at 70%(150),  5x 50 meter strides (at what you think you would run a 5k. This is tough on a treadmill but if you have to do on treadmill run on the treadmill at 1 mph faster than hard part of sat workout for 2 minutes at end of the workout before</t>
  </si>
  <si>
    <t>total minutes</t>
  </si>
  <si>
    <t>run</t>
  </si>
  <si>
    <t>ratio exercise</t>
  </si>
  <si>
    <t>Do you think that you passed your test. Oh you work for Enron I am sure that you did. Maybe you can get some runs in this week.</t>
  </si>
  <si>
    <t>WU-10, run 3x1 mile at timetrial pace (HR should get up to 90%),  jog 800 between each mile. WD-10</t>
  </si>
  <si>
    <t>WU-10, run 6x800 at pace from timetrial last week, jog 400 recovery between each 800. WD-10</t>
  </si>
  <si>
    <t>20 min wu(145),run 5x 1 minute hill jog back down and go again.10 min wd(145).</t>
  </si>
  <si>
    <t xml:space="preserve">I haven't heard from you. It is pretty hard to figure out your schedule without any interaction. People improve or have problems at different rates athletically. Give me some feedback before I put together the Monday workout schedule. I would like you to </t>
  </si>
  <si>
    <t>WU-10, run 2 mile timetrial, take splits and HR for each lap and overall time. WD-10</t>
  </si>
  <si>
    <t>10 min wu(145),Run 3x7 min at 170 HR jog rec until HR gets to 160 and go again.10 min wd(145).</t>
  </si>
  <si>
    <t>This week we will do a time trial. If you need to you can run this on a treadmill but it would be more appropriate on a track.</t>
  </si>
  <si>
    <t>WU-10, run 1 mile at what you would consider hard, sprint the last 100,walk/jog 5 min recovery, run 800 hard,  sprint the last 100,take HR at the end of both and give me the HR and time.. WD-10</t>
  </si>
  <si>
    <t>10 min wu(145),Run 2x10 at 170 HR jog rec until HR gets to 160 and go again.10 min wd(145).</t>
  </si>
  <si>
    <t xml:space="preserve">Wu, Easy at 70%(150),  5x 50 meter strides (at what you think you would run a 5k. This is tough on a treadmill but if you have to do on treadmill run on the treadmill at 1 mph faster than hard part of sat workout for 1 minute at end of the workout before </t>
  </si>
  <si>
    <t>I assumed that all was well. Beth said you had a blister. I told her  to tell you how to treat it hoepfully she passed that on to you. At week 8, if you would be will to consider it, That would be a good week for a 5k race. Just a test race. Give me a cal</t>
  </si>
  <si>
    <t>10 min wu(145), 20 minutes at .5 MPH faster than your average for Tuesday (let me know HR for this) For the last 2 minutes set the treadmill at 2 % grade, wd(145).</t>
  </si>
  <si>
    <t>10 min wu(145),Run 20 min (get HR up to 170 jog until HR gets to 155 and go again.10 min wd(145).</t>
  </si>
  <si>
    <t>I hope Beth didn't distract you from your running this weekend.</t>
  </si>
  <si>
    <t>10 min wu(145), 20 minutes at .5 MPH faster than your average for Tuesday (let me know HR for this), wd(145).</t>
  </si>
  <si>
    <t>I didn't hear from you this week. Hopefully all went well. I assumed that it did. I heard that you are going to see Beth this weekend.</t>
  </si>
  <si>
    <t>10 min wu(145), 15 minutes at .5 MPH faster than your average for Tuesday (let me know HR for this), wd(145).</t>
  </si>
  <si>
    <t>Jon, You were pretty consistent last week. The only concern I had was the hamstring tightness on Thursday and your heart rates are floating too high in the workouts. The rates for the workout are a cap. Since you are running on the treadmill you canhelp m</t>
  </si>
  <si>
    <t>Either the incline or the speed of the treadmill can be changed but for now I would prefer the speed. The incline is harder on your achilles tendons if you run on a continuous incline. Whatever pace you are running on the treadmill with a .5% incline is e</t>
  </si>
  <si>
    <t>From here on out I will not remind you to stretch but you should stretch before and after.</t>
  </si>
  <si>
    <t>Wu, Easy at 70%(150), Wd</t>
  </si>
  <si>
    <t>10 min wu(145), 10 minutes at .5 MPH faster than your average for Tuesday (let me know HR for this), wd(145).</t>
  </si>
  <si>
    <t>Off, I assume you or Beth will be traveling on this day.</t>
  </si>
  <si>
    <t>Jon, Welcome aboard. I expect you to get in better shape. Feel free to do your weights push ups and sit-ups after two of the workouts. I set the first week for 4 runs easy and we will build from there. I hope you are proud of Beth she has really done some</t>
  </si>
  <si>
    <t>Wu-Stretch before and after - (achilles, calf, hamstring, &amp; quads),Easy at 70%, Run with Heart Rate (HR) monitor but you probably have heard people say conversation, make it conversational.Wd-Stretch before and after, let me know your HR - (achilles, calf</t>
  </si>
  <si>
    <t>heart rate was some where around 155 bpm (High 170, Low 145)</t>
  </si>
  <si>
    <t>10 min wu, 10 minutes at 10 beats per minutefaster than your HR from Monday, Report to me the HR, wd</t>
  </si>
  <si>
    <t>I ran for 20 minutes, biked for 10 minutes (Muscle strain caused me to switch to biking), heart rate 165 (High 180, Low 140)</t>
  </si>
  <si>
    <t>I ran for 40 minutes, (sorry I got distracted and lost track of time), Heart rate 165 (High 170, Low 150)</t>
  </si>
  <si>
    <t>I ran for 20 Minutes, heart rate 155 (High 165, Low 140)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</si>
</sst>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>
      <selection activeCell="C22" sqref="C22"/>
    </sheetView>
  </sheetViews>
  <sheetFormatPr defaultRowHeight="12.75" x14ac:dyDescent="0.2"/>
  <cols>
    <col min="1" max="1" width="12.140625" customWidth="1"/>
  </cols>
  <sheetData>
    <row r="1" spans="1:6" x14ac:dyDescent="0.2">
      <c r="A1" t="s">
        <v>0</v>
      </c>
      <c r="B1">
        <v>43</v>
      </c>
      <c r="C1" t="s">
        <v>1</v>
      </c>
    </row>
    <row r="2" spans="1:6" x14ac:dyDescent="0.2">
      <c r="A2" t="s">
        <v>2</v>
      </c>
      <c r="B2">
        <v>28</v>
      </c>
    </row>
    <row r="3" spans="1:6" x14ac:dyDescent="0.2">
      <c r="A3" t="s">
        <v>3</v>
      </c>
      <c r="B3">
        <v>60</v>
      </c>
    </row>
    <row r="4" spans="1:6" x14ac:dyDescent="0.2">
      <c r="A4">
        <v>60</v>
      </c>
      <c r="B4">
        <v>137</v>
      </c>
      <c r="C4" t="s">
        <v>4</v>
      </c>
    </row>
    <row r="5" spans="1:6" x14ac:dyDescent="0.2">
      <c r="A5">
        <f t="shared" ref="A5:A12" si="0">5+A4</f>
        <v>65</v>
      </c>
      <c r="B5">
        <v>142</v>
      </c>
      <c r="C5" t="s">
        <v>4</v>
      </c>
    </row>
    <row r="6" spans="1:6" x14ac:dyDescent="0.2">
      <c r="A6">
        <f t="shared" si="0"/>
        <v>70</v>
      </c>
      <c r="B6">
        <v>150</v>
      </c>
      <c r="C6" t="s">
        <v>4</v>
      </c>
    </row>
    <row r="7" spans="1:6" x14ac:dyDescent="0.2">
      <c r="A7">
        <f t="shared" si="0"/>
        <v>75</v>
      </c>
      <c r="B7">
        <v>155</v>
      </c>
      <c r="C7" t="s">
        <v>4</v>
      </c>
    </row>
    <row r="8" spans="1:6" x14ac:dyDescent="0.2">
      <c r="A8">
        <f t="shared" si="0"/>
        <v>80</v>
      </c>
      <c r="B8">
        <v>163</v>
      </c>
      <c r="C8" t="s">
        <v>4</v>
      </c>
    </row>
    <row r="9" spans="1:6" x14ac:dyDescent="0.2">
      <c r="A9">
        <f t="shared" si="0"/>
        <v>85</v>
      </c>
      <c r="B9">
        <v>170</v>
      </c>
      <c r="C9" t="s">
        <v>4</v>
      </c>
    </row>
    <row r="10" spans="1:6" x14ac:dyDescent="0.2">
      <c r="A10">
        <f t="shared" si="0"/>
        <v>90</v>
      </c>
      <c r="B10">
        <v>175</v>
      </c>
      <c r="C10" t="s">
        <v>4</v>
      </c>
    </row>
    <row r="11" spans="1:6" x14ac:dyDescent="0.2">
      <c r="A11">
        <f t="shared" si="0"/>
        <v>95</v>
      </c>
      <c r="B11">
        <v>183</v>
      </c>
      <c r="C11" t="s">
        <v>4</v>
      </c>
    </row>
    <row r="12" spans="1:6" ht="13.5" customHeight="1" x14ac:dyDescent="0.2">
      <c r="A12">
        <f t="shared" si="0"/>
        <v>100</v>
      </c>
      <c r="B12">
        <v>190</v>
      </c>
      <c r="C12" t="s">
        <v>4</v>
      </c>
    </row>
    <row r="13" spans="1:6" x14ac:dyDescent="0.2">
      <c r="A13" t="s">
        <v>5</v>
      </c>
    </row>
    <row r="14" spans="1:6" x14ac:dyDescent="0.2">
      <c r="A14" t="s">
        <v>6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</row>
    <row r="15" spans="1:6" x14ac:dyDescent="0.2">
      <c r="A15" s="1" t="s">
        <v>12</v>
      </c>
      <c r="B15" s="2">
        <f>3+B32</f>
        <v>37054</v>
      </c>
      <c r="C15" t="s">
        <v>13</v>
      </c>
      <c r="D15" s="1">
        <v>50</v>
      </c>
      <c r="E15" s="1" t="s">
        <v>14</v>
      </c>
    </row>
    <row r="16" spans="1:6" x14ac:dyDescent="0.2">
      <c r="A16" s="1">
        <v>1</v>
      </c>
      <c r="B16" s="2">
        <f t="shared" ref="B16:B21" si="1">1+B15</f>
        <v>37055</v>
      </c>
      <c r="C16" s="1" t="s">
        <v>15</v>
      </c>
      <c r="D16" s="1">
        <v>0</v>
      </c>
      <c r="E16" s="1" t="s">
        <v>16</v>
      </c>
    </row>
    <row r="17" spans="1:6" x14ac:dyDescent="0.2">
      <c r="A17" s="1" t="s">
        <v>17</v>
      </c>
      <c r="B17" s="2">
        <f t="shared" si="1"/>
        <v>37056</v>
      </c>
      <c r="C17" s="1" t="s">
        <v>18</v>
      </c>
      <c r="D17" s="1">
        <v>50</v>
      </c>
      <c r="E17" s="1" t="s">
        <v>19</v>
      </c>
    </row>
    <row r="18" spans="1:6" x14ac:dyDescent="0.2">
      <c r="A18" s="1">
        <v>10</v>
      </c>
      <c r="B18" s="2">
        <f t="shared" si="1"/>
        <v>37057</v>
      </c>
      <c r="C18" s="1" t="s">
        <v>20</v>
      </c>
      <c r="D18" s="1">
        <v>0</v>
      </c>
      <c r="E18" s="1" t="s">
        <v>16</v>
      </c>
    </row>
    <row r="19" spans="1:6" x14ac:dyDescent="0.2">
      <c r="B19" s="2">
        <f t="shared" si="1"/>
        <v>37058</v>
      </c>
      <c r="C19" s="1" t="s">
        <v>21</v>
      </c>
      <c r="D19" s="1">
        <v>50</v>
      </c>
      <c r="E19" s="1" t="s">
        <v>22</v>
      </c>
    </row>
    <row r="20" spans="1:6" x14ac:dyDescent="0.2">
      <c r="B20" s="2">
        <f t="shared" si="1"/>
        <v>37059</v>
      </c>
      <c r="C20" s="1" t="s">
        <v>23</v>
      </c>
      <c r="D20" s="1">
        <v>0</v>
      </c>
      <c r="E20" s="1" t="s">
        <v>16</v>
      </c>
    </row>
    <row r="21" spans="1:6" x14ac:dyDescent="0.2">
      <c r="B21" s="2">
        <f t="shared" si="1"/>
        <v>37060</v>
      </c>
      <c r="C21" s="1" t="s">
        <v>24</v>
      </c>
      <c r="D21" s="1">
        <v>90</v>
      </c>
      <c r="E21" s="1" t="s">
        <v>25</v>
      </c>
    </row>
    <row r="22" spans="1:6" x14ac:dyDescent="0.2">
      <c r="B22" s="2"/>
      <c r="C22" s="1" t="s">
        <v>26</v>
      </c>
      <c r="D22" s="1" t="s">
        <v>27</v>
      </c>
      <c r="E22" s="1" t="s">
        <v>28</v>
      </c>
    </row>
    <row r="23" spans="1:6" x14ac:dyDescent="0.2">
      <c r="B23" s="2"/>
      <c r="C23" s="1"/>
      <c r="D23">
        <f>SUM(D15:D22)</f>
        <v>240</v>
      </c>
      <c r="E23" s="1">
        <f>D23/7.5</f>
        <v>32</v>
      </c>
      <c r="F23">
        <f>D23/D36</f>
        <v>1.0909090909090908</v>
      </c>
    </row>
    <row r="25" spans="1:6" ht="13.5" customHeight="1" x14ac:dyDescent="0.2"/>
    <row r="26" spans="1:6" x14ac:dyDescent="0.2">
      <c r="A26" t="s">
        <v>29</v>
      </c>
    </row>
    <row r="27" spans="1:6" x14ac:dyDescent="0.2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</row>
    <row r="28" spans="1:6" x14ac:dyDescent="0.2">
      <c r="A28" s="1" t="s">
        <v>12</v>
      </c>
      <c r="B28" s="2">
        <f>1+B45</f>
        <v>37047</v>
      </c>
      <c r="C28" t="s">
        <v>13</v>
      </c>
      <c r="D28" s="1">
        <v>40</v>
      </c>
      <c r="E28" s="1" t="s">
        <v>14</v>
      </c>
    </row>
    <row r="29" spans="1:6" x14ac:dyDescent="0.2">
      <c r="A29" s="1">
        <v>1</v>
      </c>
      <c r="B29" s="2">
        <f t="shared" ref="B29:B34" si="2">1+B28</f>
        <v>37048</v>
      </c>
      <c r="C29" s="1" t="s">
        <v>15</v>
      </c>
      <c r="D29" s="1">
        <v>0</v>
      </c>
      <c r="E29" s="1" t="s">
        <v>16</v>
      </c>
    </row>
    <row r="30" spans="1:6" x14ac:dyDescent="0.2">
      <c r="A30" s="1" t="s">
        <v>17</v>
      </c>
      <c r="B30" s="2">
        <f t="shared" si="2"/>
        <v>37049</v>
      </c>
      <c r="C30" s="1" t="s">
        <v>18</v>
      </c>
      <c r="D30" s="1">
        <v>50</v>
      </c>
      <c r="E30" s="1" t="s">
        <v>30</v>
      </c>
    </row>
    <row r="31" spans="1:6" x14ac:dyDescent="0.2">
      <c r="A31" s="1">
        <v>9</v>
      </c>
      <c r="B31" s="2">
        <f t="shared" si="2"/>
        <v>37050</v>
      </c>
      <c r="C31" s="1" t="s">
        <v>20</v>
      </c>
      <c r="D31" s="1">
        <v>0</v>
      </c>
      <c r="E31" s="1" t="s">
        <v>16</v>
      </c>
    </row>
    <row r="32" spans="1:6" x14ac:dyDescent="0.2">
      <c r="B32" s="2">
        <f t="shared" si="2"/>
        <v>37051</v>
      </c>
      <c r="C32" s="1" t="s">
        <v>21</v>
      </c>
      <c r="D32" s="1">
        <v>50</v>
      </c>
      <c r="E32" s="1" t="s">
        <v>22</v>
      </c>
    </row>
    <row r="33" spans="1:6" x14ac:dyDescent="0.2">
      <c r="B33" s="2">
        <f t="shared" si="2"/>
        <v>37052</v>
      </c>
      <c r="C33" s="1" t="s">
        <v>23</v>
      </c>
      <c r="D33" s="1">
        <v>0</v>
      </c>
      <c r="E33" s="1" t="s">
        <v>16</v>
      </c>
    </row>
    <row r="34" spans="1:6" x14ac:dyDescent="0.2">
      <c r="B34" s="2">
        <f t="shared" si="2"/>
        <v>37053</v>
      </c>
      <c r="C34" s="1" t="s">
        <v>24</v>
      </c>
      <c r="D34" s="1">
        <v>80</v>
      </c>
      <c r="E34" s="1" t="s">
        <v>25</v>
      </c>
    </row>
    <row r="35" spans="1:6" x14ac:dyDescent="0.2">
      <c r="B35" s="2"/>
      <c r="C35" s="1" t="s">
        <v>26</v>
      </c>
      <c r="D35" s="1" t="s">
        <v>27</v>
      </c>
      <c r="E35" s="1" t="s">
        <v>28</v>
      </c>
    </row>
    <row r="36" spans="1:6" x14ac:dyDescent="0.2">
      <c r="B36" s="2"/>
      <c r="C36" s="1"/>
      <c r="D36">
        <f>SUM(D28:D35)</f>
        <v>220</v>
      </c>
      <c r="E36" s="1">
        <f>D36/7.5</f>
        <v>29.333333333333332</v>
      </c>
      <c r="F36">
        <f>D36/D47</f>
        <v>1.0232558139534884</v>
      </c>
    </row>
    <row r="38" spans="1:6" x14ac:dyDescent="0.2">
      <c r="A38" t="s">
        <v>6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</row>
    <row r="39" spans="1:6" x14ac:dyDescent="0.2">
      <c r="A39" s="1" t="s">
        <v>12</v>
      </c>
      <c r="B39" s="2">
        <f>2+B56</f>
        <v>37040</v>
      </c>
      <c r="C39" t="s">
        <v>13</v>
      </c>
      <c r="D39" s="1">
        <v>40</v>
      </c>
      <c r="E39" s="1" t="s">
        <v>14</v>
      </c>
    </row>
    <row r="40" spans="1:6" x14ac:dyDescent="0.2">
      <c r="A40" s="1">
        <v>1</v>
      </c>
      <c r="B40" s="2">
        <f t="shared" ref="B40:B45" si="3">1+B39</f>
        <v>37041</v>
      </c>
      <c r="C40" s="1" t="s">
        <v>15</v>
      </c>
      <c r="D40" s="1">
        <v>0</v>
      </c>
      <c r="E40" s="1" t="s">
        <v>16</v>
      </c>
    </row>
    <row r="41" spans="1:6" x14ac:dyDescent="0.2">
      <c r="A41" s="1" t="s">
        <v>17</v>
      </c>
      <c r="B41" s="2">
        <f t="shared" si="3"/>
        <v>37042</v>
      </c>
      <c r="C41" s="1" t="s">
        <v>18</v>
      </c>
      <c r="D41" s="1">
        <v>50</v>
      </c>
      <c r="E41" s="1" t="s">
        <v>31</v>
      </c>
    </row>
    <row r="42" spans="1:6" x14ac:dyDescent="0.2">
      <c r="A42" s="1">
        <v>8</v>
      </c>
      <c r="B42" s="2">
        <f t="shared" si="3"/>
        <v>37043</v>
      </c>
      <c r="C42" s="1" t="s">
        <v>20</v>
      </c>
      <c r="D42" s="1">
        <v>0</v>
      </c>
      <c r="E42" s="1" t="s">
        <v>16</v>
      </c>
    </row>
    <row r="43" spans="1:6" x14ac:dyDescent="0.2">
      <c r="B43" s="2">
        <f t="shared" si="3"/>
        <v>37044</v>
      </c>
      <c r="C43" s="1" t="s">
        <v>21</v>
      </c>
      <c r="D43" s="1">
        <v>45</v>
      </c>
      <c r="E43" s="1" t="s">
        <v>32</v>
      </c>
    </row>
    <row r="44" spans="1:6" x14ac:dyDescent="0.2">
      <c r="B44" s="2">
        <f t="shared" si="3"/>
        <v>37045</v>
      </c>
      <c r="C44" s="1" t="s">
        <v>23</v>
      </c>
      <c r="D44" s="1">
        <v>80</v>
      </c>
      <c r="E44" s="1" t="s">
        <v>25</v>
      </c>
    </row>
    <row r="45" spans="1:6" x14ac:dyDescent="0.2">
      <c r="B45" s="2">
        <f t="shared" si="3"/>
        <v>37046</v>
      </c>
      <c r="C45" s="1" t="s">
        <v>24</v>
      </c>
      <c r="D45" s="1">
        <v>0</v>
      </c>
      <c r="E45" s="1" t="s">
        <v>16</v>
      </c>
    </row>
    <row r="46" spans="1:6" x14ac:dyDescent="0.2">
      <c r="B46" s="2"/>
      <c r="C46" s="1" t="s">
        <v>26</v>
      </c>
      <c r="D46" s="1" t="s">
        <v>27</v>
      </c>
      <c r="E46" s="1" t="s">
        <v>28</v>
      </c>
    </row>
    <row r="47" spans="1:6" x14ac:dyDescent="0.2">
      <c r="B47" s="2"/>
      <c r="C47" s="1"/>
      <c r="D47">
        <f>SUM(D39:D46)</f>
        <v>215</v>
      </c>
      <c r="E47" s="1">
        <f>D47/7.5</f>
        <v>28.666666666666668</v>
      </c>
      <c r="F47">
        <f>D47/D59</f>
        <v>1.131578947368421</v>
      </c>
    </row>
    <row r="49" spans="1:6" x14ac:dyDescent="0.2">
      <c r="A49" t="s">
        <v>33</v>
      </c>
    </row>
    <row r="50" spans="1:6" x14ac:dyDescent="0.2">
      <c r="A50" t="s">
        <v>6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</row>
    <row r="51" spans="1:6" x14ac:dyDescent="0.2">
      <c r="A51" s="1" t="s">
        <v>12</v>
      </c>
      <c r="B51" s="2">
        <f>2+B68</f>
        <v>37033</v>
      </c>
      <c r="C51" t="s">
        <v>13</v>
      </c>
      <c r="D51" s="1">
        <v>40</v>
      </c>
      <c r="E51" s="1" t="s">
        <v>14</v>
      </c>
    </row>
    <row r="52" spans="1:6" x14ac:dyDescent="0.2">
      <c r="A52" s="1">
        <v>1</v>
      </c>
      <c r="B52" s="2">
        <f t="shared" ref="B52:B57" si="4">1+B51</f>
        <v>37034</v>
      </c>
      <c r="C52" s="1" t="s">
        <v>15</v>
      </c>
      <c r="D52" s="1">
        <v>0</v>
      </c>
      <c r="E52" s="1" t="s">
        <v>16</v>
      </c>
    </row>
    <row r="53" spans="1:6" x14ac:dyDescent="0.2">
      <c r="A53" s="1" t="s">
        <v>17</v>
      </c>
      <c r="B53" s="2">
        <f t="shared" si="4"/>
        <v>37035</v>
      </c>
      <c r="C53" s="1" t="s">
        <v>18</v>
      </c>
      <c r="D53" s="1">
        <v>35</v>
      </c>
      <c r="E53" s="1" t="s">
        <v>34</v>
      </c>
    </row>
    <row r="54" spans="1:6" x14ac:dyDescent="0.2">
      <c r="A54" s="1">
        <v>7</v>
      </c>
      <c r="B54" s="2">
        <f t="shared" si="4"/>
        <v>37036</v>
      </c>
      <c r="C54" s="1" t="s">
        <v>20</v>
      </c>
      <c r="D54" s="1">
        <v>0</v>
      </c>
      <c r="E54" s="1" t="s">
        <v>16</v>
      </c>
    </row>
    <row r="55" spans="1:6" x14ac:dyDescent="0.2">
      <c r="B55" s="2">
        <f t="shared" si="4"/>
        <v>37037</v>
      </c>
      <c r="C55" s="1" t="s">
        <v>21</v>
      </c>
      <c r="D55" s="1">
        <v>45</v>
      </c>
      <c r="E55" s="1" t="s">
        <v>35</v>
      </c>
    </row>
    <row r="56" spans="1:6" x14ac:dyDescent="0.2">
      <c r="B56" s="2">
        <f t="shared" si="4"/>
        <v>37038</v>
      </c>
      <c r="C56" s="1" t="s">
        <v>23</v>
      </c>
      <c r="D56" s="1">
        <v>70</v>
      </c>
      <c r="E56" s="1" t="s">
        <v>25</v>
      </c>
    </row>
    <row r="57" spans="1:6" x14ac:dyDescent="0.2">
      <c r="B57" s="2">
        <f t="shared" si="4"/>
        <v>37039</v>
      </c>
      <c r="C57" s="1" t="s">
        <v>24</v>
      </c>
      <c r="D57" s="1">
        <v>0</v>
      </c>
      <c r="E57" s="1" t="s">
        <v>16</v>
      </c>
    </row>
    <row r="58" spans="1:6" x14ac:dyDescent="0.2">
      <c r="B58" s="2"/>
      <c r="C58" s="1" t="s">
        <v>26</v>
      </c>
      <c r="D58" s="1" t="s">
        <v>27</v>
      </c>
      <c r="E58" s="1" t="s">
        <v>28</v>
      </c>
    </row>
    <row r="59" spans="1:6" x14ac:dyDescent="0.2">
      <c r="B59" s="2"/>
      <c r="C59" s="1"/>
      <c r="D59">
        <f>SUM(D51:D58)</f>
        <v>190</v>
      </c>
      <c r="E59" s="1">
        <f>D59/7.5</f>
        <v>25.333333333333332</v>
      </c>
      <c r="F59">
        <f>D59/D71</f>
        <v>1.0555555555555556</v>
      </c>
    </row>
    <row r="61" spans="1:6" x14ac:dyDescent="0.2">
      <c r="A61" t="s">
        <v>36</v>
      </c>
    </row>
    <row r="62" spans="1:6" x14ac:dyDescent="0.2">
      <c r="A62" t="s">
        <v>6</v>
      </c>
      <c r="B62" t="s">
        <v>7</v>
      </c>
      <c r="C62" t="s">
        <v>8</v>
      </c>
      <c r="D62" t="s">
        <v>9</v>
      </c>
      <c r="E62" t="s">
        <v>10</v>
      </c>
      <c r="F62" t="s">
        <v>11</v>
      </c>
    </row>
    <row r="63" spans="1:6" x14ac:dyDescent="0.2">
      <c r="A63" s="1" t="s">
        <v>12</v>
      </c>
      <c r="B63" s="2">
        <f>2+B80</f>
        <v>37026</v>
      </c>
      <c r="C63" t="s">
        <v>13</v>
      </c>
      <c r="D63" s="1">
        <v>30</v>
      </c>
      <c r="E63" s="1" t="s">
        <v>14</v>
      </c>
    </row>
    <row r="64" spans="1:6" x14ac:dyDescent="0.2">
      <c r="A64" s="1">
        <v>1</v>
      </c>
      <c r="B64" s="2">
        <f t="shared" ref="B64:B69" si="5">1+B63</f>
        <v>37027</v>
      </c>
      <c r="C64" s="1" t="s">
        <v>15</v>
      </c>
      <c r="D64" s="1">
        <v>0</v>
      </c>
      <c r="E64" s="1" t="s">
        <v>16</v>
      </c>
    </row>
    <row r="65" spans="1:6" x14ac:dyDescent="0.2">
      <c r="A65" s="1" t="s">
        <v>17</v>
      </c>
      <c r="B65" s="2">
        <f t="shared" si="5"/>
        <v>37028</v>
      </c>
      <c r="C65" s="1" t="s">
        <v>18</v>
      </c>
      <c r="D65" s="1">
        <v>35</v>
      </c>
      <c r="E65" s="1" t="s">
        <v>37</v>
      </c>
    </row>
    <row r="66" spans="1:6" x14ac:dyDescent="0.2">
      <c r="A66" s="1">
        <v>6</v>
      </c>
      <c r="B66" s="2">
        <f t="shared" si="5"/>
        <v>37029</v>
      </c>
      <c r="C66" s="1" t="s">
        <v>20</v>
      </c>
      <c r="D66" s="1">
        <v>0</v>
      </c>
      <c r="E66" s="1" t="s">
        <v>16</v>
      </c>
    </row>
    <row r="67" spans="1:6" x14ac:dyDescent="0.2">
      <c r="B67" s="2">
        <f t="shared" si="5"/>
        <v>37030</v>
      </c>
      <c r="C67" s="1" t="s">
        <v>21</v>
      </c>
      <c r="D67" s="1">
        <v>45</v>
      </c>
      <c r="E67" s="1" t="s">
        <v>38</v>
      </c>
    </row>
    <row r="68" spans="1:6" x14ac:dyDescent="0.2">
      <c r="B68" s="2">
        <f t="shared" si="5"/>
        <v>37031</v>
      </c>
      <c r="C68" s="1" t="s">
        <v>23</v>
      </c>
      <c r="D68" s="1">
        <v>70</v>
      </c>
      <c r="E68" s="1" t="s">
        <v>39</v>
      </c>
    </row>
    <row r="69" spans="1:6" x14ac:dyDescent="0.2">
      <c r="B69" s="2">
        <f t="shared" si="5"/>
        <v>37032</v>
      </c>
      <c r="C69" s="1" t="s">
        <v>24</v>
      </c>
      <c r="D69" s="1">
        <v>0</v>
      </c>
      <c r="E69" s="1" t="s">
        <v>16</v>
      </c>
    </row>
    <row r="70" spans="1:6" x14ac:dyDescent="0.2">
      <c r="B70" s="2"/>
      <c r="C70" s="1" t="s">
        <v>26</v>
      </c>
      <c r="D70" s="1" t="s">
        <v>27</v>
      </c>
      <c r="E70" s="1" t="s">
        <v>28</v>
      </c>
    </row>
    <row r="71" spans="1:6" x14ac:dyDescent="0.2">
      <c r="B71" s="2"/>
      <c r="C71" s="1"/>
      <c r="D71">
        <f>SUM(D63:D70)</f>
        <v>180</v>
      </c>
      <c r="E71" s="1">
        <f>D71/7.5</f>
        <v>24</v>
      </c>
      <c r="F71">
        <f>D71/D83</f>
        <v>1.0588235294117647</v>
      </c>
    </row>
    <row r="73" spans="1:6" x14ac:dyDescent="0.2">
      <c r="A73" t="s">
        <v>40</v>
      </c>
    </row>
    <row r="74" spans="1:6" x14ac:dyDescent="0.2">
      <c r="A74" t="s">
        <v>6</v>
      </c>
      <c r="B74" t="s">
        <v>7</v>
      </c>
      <c r="C74" t="s">
        <v>8</v>
      </c>
      <c r="D74" t="s">
        <v>9</v>
      </c>
      <c r="E74" t="s">
        <v>10</v>
      </c>
      <c r="F74" t="s">
        <v>11</v>
      </c>
    </row>
    <row r="75" spans="1:6" x14ac:dyDescent="0.2">
      <c r="A75" s="1" t="s">
        <v>12</v>
      </c>
      <c r="B75" s="2">
        <f>1+B92</f>
        <v>37019</v>
      </c>
      <c r="C75" t="s">
        <v>13</v>
      </c>
      <c r="D75" s="1">
        <v>30</v>
      </c>
      <c r="E75" s="1" t="s">
        <v>14</v>
      </c>
    </row>
    <row r="76" spans="1:6" x14ac:dyDescent="0.2">
      <c r="A76" s="1">
        <v>1</v>
      </c>
      <c r="B76" s="2">
        <f t="shared" ref="B76:B81" si="6">1+B75</f>
        <v>37020</v>
      </c>
      <c r="C76" s="1" t="s">
        <v>15</v>
      </c>
      <c r="D76" s="1">
        <v>0</v>
      </c>
      <c r="E76" s="1" t="s">
        <v>16</v>
      </c>
    </row>
    <row r="77" spans="1:6" x14ac:dyDescent="0.2">
      <c r="A77" s="1" t="s">
        <v>17</v>
      </c>
      <c r="B77" s="2">
        <f t="shared" si="6"/>
        <v>37021</v>
      </c>
      <c r="C77" s="1" t="s">
        <v>18</v>
      </c>
      <c r="D77" s="1">
        <v>40</v>
      </c>
      <c r="E77" s="1" t="s">
        <v>41</v>
      </c>
    </row>
    <row r="78" spans="1:6" x14ac:dyDescent="0.2">
      <c r="A78" s="1">
        <v>5</v>
      </c>
      <c r="B78" s="2">
        <f t="shared" si="6"/>
        <v>37022</v>
      </c>
      <c r="C78" s="1" t="s">
        <v>20</v>
      </c>
      <c r="D78" s="1">
        <v>0</v>
      </c>
      <c r="E78" s="1" t="s">
        <v>16</v>
      </c>
    </row>
    <row r="79" spans="1:6" x14ac:dyDescent="0.2">
      <c r="B79" s="2">
        <f t="shared" si="6"/>
        <v>37023</v>
      </c>
      <c r="C79" s="1" t="s">
        <v>21</v>
      </c>
      <c r="D79" s="1">
        <v>40</v>
      </c>
      <c r="E79" s="1" t="s">
        <v>42</v>
      </c>
    </row>
    <row r="80" spans="1:6" x14ac:dyDescent="0.2">
      <c r="B80" s="2">
        <f t="shared" si="6"/>
        <v>37024</v>
      </c>
      <c r="C80" s="1" t="s">
        <v>23</v>
      </c>
      <c r="D80" s="1">
        <v>60</v>
      </c>
      <c r="E80" s="1" t="s">
        <v>39</v>
      </c>
    </row>
    <row r="81" spans="1:6" x14ac:dyDescent="0.2">
      <c r="B81" s="2">
        <f t="shared" si="6"/>
        <v>37025</v>
      </c>
      <c r="C81" s="1" t="s">
        <v>24</v>
      </c>
      <c r="D81" s="1">
        <v>0</v>
      </c>
      <c r="E81" s="1" t="s">
        <v>16</v>
      </c>
    </row>
    <row r="82" spans="1:6" x14ac:dyDescent="0.2">
      <c r="B82" s="2"/>
      <c r="C82" s="1" t="s">
        <v>26</v>
      </c>
      <c r="D82" s="1" t="s">
        <v>27</v>
      </c>
      <c r="E82" s="1" t="s">
        <v>28</v>
      </c>
    </row>
    <row r="83" spans="1:6" x14ac:dyDescent="0.2">
      <c r="B83" s="2"/>
      <c r="C83" s="1"/>
      <c r="D83">
        <f>SUM(D75:D82)</f>
        <v>170</v>
      </c>
      <c r="E83" s="1">
        <f>D83/7.5</f>
        <v>22.666666666666668</v>
      </c>
      <c r="F83">
        <f>D83/D94</f>
        <v>1.0625</v>
      </c>
    </row>
    <row r="84" spans="1:6" x14ac:dyDescent="0.2">
      <c r="A84" t="s">
        <v>43</v>
      </c>
    </row>
    <row r="85" spans="1:6" x14ac:dyDescent="0.2">
      <c r="A85" t="s">
        <v>6</v>
      </c>
      <c r="B85" t="s">
        <v>7</v>
      </c>
      <c r="C85" t="s">
        <v>8</v>
      </c>
      <c r="D85" t="s">
        <v>9</v>
      </c>
      <c r="E85" t="s">
        <v>10</v>
      </c>
      <c r="F85" t="s">
        <v>11</v>
      </c>
    </row>
    <row r="86" spans="1:6" x14ac:dyDescent="0.2">
      <c r="A86" s="1" t="s">
        <v>12</v>
      </c>
      <c r="B86" s="2">
        <f>1+B103</f>
        <v>37012</v>
      </c>
      <c r="C86" t="s">
        <v>13</v>
      </c>
      <c r="D86" s="1">
        <v>30</v>
      </c>
      <c r="E86" s="1" t="s">
        <v>14</v>
      </c>
    </row>
    <row r="87" spans="1:6" x14ac:dyDescent="0.2">
      <c r="A87" s="1">
        <v>1</v>
      </c>
      <c r="B87" s="2">
        <f t="shared" ref="B87:B92" si="7">1+B86</f>
        <v>37013</v>
      </c>
      <c r="C87" s="1" t="s">
        <v>15</v>
      </c>
      <c r="D87" s="1">
        <v>0</v>
      </c>
      <c r="E87" s="1" t="s">
        <v>16</v>
      </c>
    </row>
    <row r="88" spans="1:6" x14ac:dyDescent="0.2">
      <c r="A88" s="1" t="s">
        <v>17</v>
      </c>
      <c r="B88" s="2">
        <f t="shared" si="7"/>
        <v>37014</v>
      </c>
      <c r="C88" s="1" t="s">
        <v>18</v>
      </c>
      <c r="D88" s="1">
        <v>40</v>
      </c>
      <c r="E88" s="1" t="s">
        <v>44</v>
      </c>
    </row>
    <row r="89" spans="1:6" x14ac:dyDescent="0.2">
      <c r="A89" s="1">
        <v>4</v>
      </c>
      <c r="B89" s="2">
        <f t="shared" si="7"/>
        <v>37015</v>
      </c>
      <c r="C89" s="1" t="s">
        <v>20</v>
      </c>
      <c r="D89" s="1">
        <v>0</v>
      </c>
      <c r="E89" s="1" t="s">
        <v>16</v>
      </c>
    </row>
    <row r="90" spans="1:6" x14ac:dyDescent="0.2">
      <c r="B90" s="2">
        <f t="shared" si="7"/>
        <v>37016</v>
      </c>
      <c r="C90" s="1" t="s">
        <v>21</v>
      </c>
      <c r="D90" s="1">
        <v>40</v>
      </c>
      <c r="E90" s="1" t="s">
        <v>42</v>
      </c>
    </row>
    <row r="91" spans="1:6" x14ac:dyDescent="0.2">
      <c r="B91" s="2">
        <f t="shared" si="7"/>
        <v>37017</v>
      </c>
      <c r="C91" s="1" t="s">
        <v>23</v>
      </c>
      <c r="D91" s="1">
        <v>50</v>
      </c>
      <c r="E91" s="1" t="s">
        <v>39</v>
      </c>
    </row>
    <row r="92" spans="1:6" x14ac:dyDescent="0.2">
      <c r="B92" s="2">
        <f t="shared" si="7"/>
        <v>37018</v>
      </c>
      <c r="C92" s="1" t="s">
        <v>24</v>
      </c>
      <c r="D92" s="1">
        <v>0</v>
      </c>
      <c r="E92" s="1" t="s">
        <v>16</v>
      </c>
    </row>
    <row r="93" spans="1:6" x14ac:dyDescent="0.2">
      <c r="B93" s="2"/>
      <c r="C93" s="1" t="s">
        <v>26</v>
      </c>
      <c r="D93" s="1" t="s">
        <v>27</v>
      </c>
      <c r="E93" s="1" t="s">
        <v>28</v>
      </c>
    </row>
    <row r="94" spans="1:6" x14ac:dyDescent="0.2">
      <c r="B94" s="2"/>
      <c r="C94" s="1"/>
      <c r="D94">
        <f>SUM(D86:D93)</f>
        <v>160</v>
      </c>
      <c r="E94" s="1">
        <f>D94/7.5</f>
        <v>21.333333333333332</v>
      </c>
      <c r="F94">
        <f>D94/D105</f>
        <v>1.103448275862069</v>
      </c>
    </row>
    <row r="95" spans="1:6" x14ac:dyDescent="0.2">
      <c r="A95" t="s">
        <v>45</v>
      </c>
      <c r="B95" s="2"/>
      <c r="C95" s="1"/>
      <c r="E95" s="1"/>
    </row>
    <row r="96" spans="1:6" x14ac:dyDescent="0.2">
      <c r="A96" t="s">
        <v>6</v>
      </c>
      <c r="B96" t="s">
        <v>7</v>
      </c>
      <c r="C96" t="s">
        <v>8</v>
      </c>
      <c r="D96" t="s">
        <v>9</v>
      </c>
      <c r="E96" t="s">
        <v>10</v>
      </c>
      <c r="F96" t="s">
        <v>11</v>
      </c>
    </row>
    <row r="97" spans="1:6" x14ac:dyDescent="0.2">
      <c r="A97" s="1" t="s">
        <v>12</v>
      </c>
      <c r="B97" s="2">
        <f>1+B116</f>
        <v>37005</v>
      </c>
      <c r="C97" t="s">
        <v>13</v>
      </c>
      <c r="D97" s="1">
        <v>30</v>
      </c>
      <c r="E97" s="1" t="s">
        <v>14</v>
      </c>
    </row>
    <row r="98" spans="1:6" x14ac:dyDescent="0.2">
      <c r="A98" s="1">
        <v>1</v>
      </c>
      <c r="B98" s="2">
        <f t="shared" ref="B98:B103" si="8">1+B97</f>
        <v>37006</v>
      </c>
      <c r="C98" s="1" t="s">
        <v>15</v>
      </c>
      <c r="D98" s="1">
        <v>0</v>
      </c>
      <c r="E98" s="1" t="s">
        <v>16</v>
      </c>
    </row>
    <row r="99" spans="1:6" x14ac:dyDescent="0.2">
      <c r="A99" s="1" t="s">
        <v>17</v>
      </c>
      <c r="B99" s="2">
        <f t="shared" si="8"/>
        <v>37007</v>
      </c>
      <c r="C99" s="1" t="s">
        <v>18</v>
      </c>
      <c r="D99" s="1">
        <v>35</v>
      </c>
      <c r="E99" s="1" t="s">
        <v>46</v>
      </c>
    </row>
    <row r="100" spans="1:6" x14ac:dyDescent="0.2">
      <c r="A100" s="1">
        <v>3</v>
      </c>
      <c r="B100" s="2">
        <f t="shared" si="8"/>
        <v>37008</v>
      </c>
      <c r="C100" s="1" t="s">
        <v>20</v>
      </c>
      <c r="D100" s="1">
        <v>0</v>
      </c>
      <c r="E100" s="1" t="s">
        <v>16</v>
      </c>
    </row>
    <row r="101" spans="1:6" x14ac:dyDescent="0.2">
      <c r="B101" s="2">
        <f t="shared" si="8"/>
        <v>37009</v>
      </c>
      <c r="C101" s="1" t="s">
        <v>21</v>
      </c>
      <c r="D101" s="1">
        <v>40</v>
      </c>
      <c r="E101" s="1" t="s">
        <v>42</v>
      </c>
    </row>
    <row r="102" spans="1:6" x14ac:dyDescent="0.2">
      <c r="B102" s="2">
        <f t="shared" si="8"/>
        <v>37010</v>
      </c>
      <c r="C102" s="1" t="s">
        <v>23</v>
      </c>
      <c r="D102" s="1">
        <v>40</v>
      </c>
      <c r="E102" s="1" t="s">
        <v>39</v>
      </c>
    </row>
    <row r="103" spans="1:6" x14ac:dyDescent="0.2">
      <c r="B103" s="2">
        <f t="shared" si="8"/>
        <v>37011</v>
      </c>
      <c r="C103" s="1" t="s">
        <v>24</v>
      </c>
      <c r="D103" s="1">
        <v>0</v>
      </c>
      <c r="E103" s="1" t="s">
        <v>16</v>
      </c>
    </row>
    <row r="104" spans="1:6" x14ac:dyDescent="0.2">
      <c r="B104" s="2"/>
      <c r="C104" s="1" t="s">
        <v>26</v>
      </c>
      <c r="D104" s="1" t="s">
        <v>27</v>
      </c>
      <c r="E104" s="1" t="s">
        <v>28</v>
      </c>
    </row>
    <row r="105" spans="1:6" x14ac:dyDescent="0.2">
      <c r="B105" s="2"/>
      <c r="C105" s="1"/>
      <c r="D105">
        <f>SUM(D97:D104)</f>
        <v>145</v>
      </c>
      <c r="E105" s="1">
        <f>D105/7.5</f>
        <v>19.333333333333332</v>
      </c>
      <c r="F105">
        <f>D105/D118</f>
        <v>1.1153846153846154</v>
      </c>
    </row>
    <row r="106" spans="1:6" x14ac:dyDescent="0.2">
      <c r="A106" t="s">
        <v>47</v>
      </c>
      <c r="B106" s="2"/>
      <c r="C106" s="1"/>
      <c r="E106" s="1"/>
    </row>
    <row r="107" spans="1:6" x14ac:dyDescent="0.2">
      <c r="A107" t="s">
        <v>48</v>
      </c>
      <c r="B107" s="2"/>
      <c r="C107" s="1"/>
      <c r="E107" s="1"/>
    </row>
    <row r="108" spans="1:6" x14ac:dyDescent="0.2">
      <c r="A108" t="s">
        <v>49</v>
      </c>
      <c r="B108" s="2"/>
      <c r="C108" s="1"/>
      <c r="E108" s="1"/>
    </row>
    <row r="109" spans="1:6" x14ac:dyDescent="0.2">
      <c r="A109" t="s">
        <v>6</v>
      </c>
      <c r="B109" t="s">
        <v>7</v>
      </c>
      <c r="C109" t="s">
        <v>8</v>
      </c>
      <c r="D109" t="s">
        <v>9</v>
      </c>
      <c r="E109" t="s">
        <v>10</v>
      </c>
      <c r="F109" t="s">
        <v>11</v>
      </c>
    </row>
    <row r="110" spans="1:6" x14ac:dyDescent="0.2">
      <c r="A110" s="1" t="s">
        <v>12</v>
      </c>
      <c r="B110" s="2">
        <f>1+B127</f>
        <v>36998</v>
      </c>
      <c r="C110" t="s">
        <v>13</v>
      </c>
      <c r="D110" s="1">
        <v>30</v>
      </c>
      <c r="E110" s="1" t="s">
        <v>50</v>
      </c>
    </row>
    <row r="111" spans="1:6" x14ac:dyDescent="0.2">
      <c r="A111" s="1">
        <v>1</v>
      </c>
      <c r="B111" s="2">
        <f t="shared" ref="B111:B116" si="9">1+B110</f>
        <v>36999</v>
      </c>
      <c r="C111" s="1" t="s">
        <v>15</v>
      </c>
      <c r="D111" s="1">
        <v>0</v>
      </c>
      <c r="E111" s="1" t="s">
        <v>16</v>
      </c>
    </row>
    <row r="112" spans="1:6" x14ac:dyDescent="0.2">
      <c r="A112" s="1" t="s">
        <v>17</v>
      </c>
      <c r="B112" s="2">
        <f t="shared" si="9"/>
        <v>37000</v>
      </c>
      <c r="C112" s="1" t="s">
        <v>18</v>
      </c>
      <c r="D112" s="1">
        <v>30</v>
      </c>
      <c r="E112" s="1" t="s">
        <v>51</v>
      </c>
    </row>
    <row r="113" spans="1:7" x14ac:dyDescent="0.2">
      <c r="A113" s="1">
        <v>2</v>
      </c>
      <c r="B113" s="2">
        <f t="shared" si="9"/>
        <v>37001</v>
      </c>
      <c r="C113" s="1" t="s">
        <v>20</v>
      </c>
      <c r="D113" s="1">
        <v>0</v>
      </c>
      <c r="E113" s="1" t="s">
        <v>16</v>
      </c>
    </row>
    <row r="114" spans="1:7" x14ac:dyDescent="0.2">
      <c r="B114" s="2">
        <f t="shared" si="9"/>
        <v>37002</v>
      </c>
      <c r="C114" s="1" t="s">
        <v>21</v>
      </c>
      <c r="D114" s="1">
        <v>40</v>
      </c>
      <c r="E114" s="1" t="s">
        <v>42</v>
      </c>
    </row>
    <row r="115" spans="1:7" x14ac:dyDescent="0.2">
      <c r="B115" s="2">
        <f t="shared" si="9"/>
        <v>37003</v>
      </c>
      <c r="C115" s="1" t="s">
        <v>23</v>
      </c>
      <c r="D115" s="1">
        <v>30</v>
      </c>
      <c r="E115" s="1" t="s">
        <v>50</v>
      </c>
    </row>
    <row r="116" spans="1:7" x14ac:dyDescent="0.2">
      <c r="B116" s="2">
        <f t="shared" si="9"/>
        <v>37004</v>
      </c>
      <c r="C116" s="1" t="s">
        <v>24</v>
      </c>
      <c r="D116" s="1">
        <v>0</v>
      </c>
      <c r="E116" s="1" t="s">
        <v>52</v>
      </c>
    </row>
    <row r="117" spans="1:7" x14ac:dyDescent="0.2">
      <c r="B117" s="2"/>
      <c r="C117" s="1" t="s">
        <v>26</v>
      </c>
      <c r="D117" s="1" t="s">
        <v>27</v>
      </c>
      <c r="E117" s="1" t="s">
        <v>28</v>
      </c>
    </row>
    <row r="118" spans="1:7" x14ac:dyDescent="0.2">
      <c r="B118" s="2"/>
      <c r="C118" s="1"/>
      <c r="D118">
        <f>SUM(D110:D117)</f>
        <v>130</v>
      </c>
      <c r="E118" s="1">
        <f>D118/7.5</f>
        <v>17.333333333333332</v>
      </c>
      <c r="F118">
        <f>D118/D129</f>
        <v>1.3</v>
      </c>
    </row>
    <row r="119" spans="1:7" x14ac:dyDescent="0.2">
      <c r="A119" t="s">
        <v>53</v>
      </c>
      <c r="B119" s="2"/>
      <c r="C119" s="1"/>
      <c r="E119" s="1"/>
    </row>
    <row r="120" spans="1:7" x14ac:dyDescent="0.2">
      <c r="A120" t="s">
        <v>6</v>
      </c>
      <c r="B120" t="s">
        <v>7</v>
      </c>
      <c r="C120" t="s">
        <v>8</v>
      </c>
      <c r="D120" t="s">
        <v>9</v>
      </c>
      <c r="E120" t="s">
        <v>10</v>
      </c>
      <c r="F120" t="s">
        <v>11</v>
      </c>
    </row>
    <row r="121" spans="1:7" x14ac:dyDescent="0.2">
      <c r="A121" s="1" t="s">
        <v>12</v>
      </c>
      <c r="B121" s="2">
        <v>36991</v>
      </c>
      <c r="C121" t="s">
        <v>13</v>
      </c>
      <c r="D121" s="1">
        <v>20</v>
      </c>
      <c r="E121" s="1" t="s">
        <v>54</v>
      </c>
      <c r="F121">
        <v>30</v>
      </c>
      <c r="G121" t="s">
        <v>55</v>
      </c>
    </row>
    <row r="122" spans="1:7" x14ac:dyDescent="0.2">
      <c r="A122" s="1">
        <v>1</v>
      </c>
      <c r="B122" s="2">
        <f t="shared" ref="B122:B127" si="10">1+B121</f>
        <v>36992</v>
      </c>
      <c r="C122" s="1" t="s">
        <v>15</v>
      </c>
      <c r="D122" s="1">
        <v>0</v>
      </c>
      <c r="E122" s="1" t="s">
        <v>16</v>
      </c>
    </row>
    <row r="123" spans="1:7" x14ac:dyDescent="0.2">
      <c r="A123" s="1" t="s">
        <v>17</v>
      </c>
      <c r="B123" s="2">
        <f t="shared" si="10"/>
        <v>36993</v>
      </c>
      <c r="C123" s="1" t="s">
        <v>18</v>
      </c>
      <c r="D123" s="1">
        <v>30</v>
      </c>
      <c r="E123" s="1" t="s">
        <v>56</v>
      </c>
      <c r="F123">
        <v>20</v>
      </c>
      <c r="G123" t="s">
        <v>57</v>
      </c>
    </row>
    <row r="124" spans="1:7" x14ac:dyDescent="0.2">
      <c r="A124" s="1">
        <v>1</v>
      </c>
      <c r="B124" s="2">
        <f t="shared" si="10"/>
        <v>36994</v>
      </c>
      <c r="C124" s="1" t="s">
        <v>20</v>
      </c>
      <c r="D124" s="1">
        <v>0</v>
      </c>
      <c r="E124" s="1" t="s">
        <v>52</v>
      </c>
    </row>
    <row r="125" spans="1:7" x14ac:dyDescent="0.2">
      <c r="B125" s="2">
        <f t="shared" si="10"/>
        <v>36995</v>
      </c>
      <c r="C125" s="1" t="s">
        <v>21</v>
      </c>
      <c r="D125" s="1">
        <v>20</v>
      </c>
      <c r="E125" s="1" t="s">
        <v>54</v>
      </c>
      <c r="F125">
        <v>40</v>
      </c>
      <c r="G125" t="s">
        <v>58</v>
      </c>
    </row>
    <row r="126" spans="1:7" x14ac:dyDescent="0.2">
      <c r="B126" s="2">
        <f t="shared" si="10"/>
        <v>36996</v>
      </c>
      <c r="C126" s="1" t="s">
        <v>23</v>
      </c>
      <c r="D126" s="1">
        <v>30</v>
      </c>
      <c r="E126" s="1" t="s">
        <v>56</v>
      </c>
      <c r="F126">
        <v>20</v>
      </c>
      <c r="G126" t="s">
        <v>59</v>
      </c>
    </row>
    <row r="127" spans="1:7" x14ac:dyDescent="0.2">
      <c r="B127" s="2">
        <f t="shared" si="10"/>
        <v>36997</v>
      </c>
      <c r="C127" s="1" t="s">
        <v>24</v>
      </c>
      <c r="D127" s="1">
        <v>0</v>
      </c>
      <c r="E127" s="1" t="s">
        <v>52</v>
      </c>
    </row>
    <row r="128" spans="1:7" x14ac:dyDescent="0.2">
      <c r="B128" s="2"/>
      <c r="C128" s="1" t="s">
        <v>26</v>
      </c>
      <c r="D128" s="1" t="s">
        <v>27</v>
      </c>
      <c r="E128" s="1" t="s">
        <v>28</v>
      </c>
    </row>
    <row r="129" spans="2:7" x14ac:dyDescent="0.2">
      <c r="B129" s="2"/>
      <c r="C129" s="1"/>
      <c r="D129">
        <f>SUM(D121:D128)</f>
        <v>100</v>
      </c>
      <c r="E129" s="1">
        <f>D129/7.5</f>
        <v>13.333333333333334</v>
      </c>
      <c r="F129">
        <f>SUM(F121:F127)</f>
        <v>110</v>
      </c>
      <c r="G129" s="1">
        <f>F129/7.5</f>
        <v>14.666666666666666</v>
      </c>
    </row>
    <row r="130" spans="2:7" x14ac:dyDescent="0.2">
      <c r="B130" s="2"/>
      <c r="C130" s="1"/>
      <c r="E130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JonMckay-Mon10</vt:lpstr>
    </vt:vector>
  </TitlesOfParts>
  <Company>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Jan Havlíček</cp:lastModifiedBy>
  <dcterms:created xsi:type="dcterms:W3CDTF">2001-06-12T00:46:27Z</dcterms:created>
  <dcterms:modified xsi:type="dcterms:W3CDTF">2023-09-11T23:52:02Z</dcterms:modified>
</cp:coreProperties>
</file>