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5EDF12-3BD3-4CD1-9049-2AC166A993EE}" xr6:coauthVersionLast="47" xr6:coauthVersionMax="47" xr10:uidLastSave="{00000000-0000-0000-0000-000000000000}"/>
  <bookViews>
    <workbookView xWindow="-120" yWindow="-120" windowWidth="38640" windowHeight="15720"/>
  </bookViews>
  <sheets>
    <sheet name="Deal Sheet" sheetId="1" r:id="rId1"/>
  </sheets>
  <definedNames>
    <definedName name="_xlnm.Print_Area" localSheetId="0">'Deal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<sst xmlns="http://schemas.openxmlformats.org/spreadsheetml/2006/main" count="48" uniqueCount="36">
  <si>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</si>
  <si>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</si>
  <si>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</si>
  <si>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</si>
  <si>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</si>
  <si>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</si>
  <si>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</si>
  <si>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</si>
  <si>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</si>
  <si>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</si>
  <si>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</si>
  <si>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</si>
  <si>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</si>
  <si>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</si>
  <si>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</si>
  <si>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</si>
  <si>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</si>
  <si>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</si>
  <si>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</si>
  <si>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</si>
  <si>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</si>
  <si>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</si>
  <si>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</si>
  <si>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</si>
  <si>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</si>
  <si>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</si>
  <si>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</si>
  <si>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</si>
  <si>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</si>
  <si>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</si>
  <si>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</si>
  <si>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</si>
  <si>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</si>
  <si>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</si>
  <si>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</si>
  <si>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Hillsboro Enterprises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</si>
</sst>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27" sqref="D27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10</v>
      </c>
      <c r="Q1" s="3" t="str">
        <f>VLOOKUP(P1,N1:O12,2,0)</f>
        <v>October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/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37165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>
        <v>37529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0</v>
      </c>
      <c r="D15" s="29">
        <v>1558</v>
      </c>
      <c r="E15" s="30">
        <f>C15+D15</f>
        <v>1558</v>
      </c>
      <c r="F15" s="5">
        <f>ROUND(E15*$B$10,2)</f>
        <v>24.32</v>
      </c>
      <c r="G15" s="28">
        <f>ROUND(E15+F15,0)</f>
        <v>1582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0</v>
      </c>
      <c r="D16" s="29">
        <v>1299</v>
      </c>
      <c r="E16" s="30">
        <f t="shared" ref="E16:E26" si="1">C16+D16</f>
        <v>1299</v>
      </c>
      <c r="F16" s="5">
        <f t="shared" ref="F16:F26" si="2">ROUND(E16*$B$10,2)</f>
        <v>20.28</v>
      </c>
      <c r="G16" s="28">
        <f t="shared" ref="G16:G26" si="3">ROUND(E16+F16,0)</f>
        <v>1319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0</v>
      </c>
      <c r="D17" s="29">
        <v>1256</v>
      </c>
      <c r="E17" s="30">
        <f t="shared" si="1"/>
        <v>1256</v>
      </c>
      <c r="F17" s="5">
        <f t="shared" si="2"/>
        <v>19.61</v>
      </c>
      <c r="G17" s="28">
        <f t="shared" si="3"/>
        <v>1276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0</v>
      </c>
      <c r="D18" s="29">
        <v>1136</v>
      </c>
      <c r="E18" s="30">
        <f t="shared" si="1"/>
        <v>1136</v>
      </c>
      <c r="F18" s="5">
        <f t="shared" si="2"/>
        <v>17.73</v>
      </c>
      <c r="G18" s="28">
        <f t="shared" si="3"/>
        <v>1154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0</v>
      </c>
      <c r="D19" s="29">
        <v>864</v>
      </c>
      <c r="E19" s="30">
        <f t="shared" si="1"/>
        <v>864</v>
      </c>
      <c r="F19" s="5">
        <f t="shared" si="2"/>
        <v>13.49</v>
      </c>
      <c r="G19" s="28">
        <f t="shared" si="3"/>
        <v>877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0</v>
      </c>
      <c r="D20" s="29">
        <v>848</v>
      </c>
      <c r="E20" s="30">
        <f t="shared" si="1"/>
        <v>848</v>
      </c>
      <c r="F20" s="5">
        <f t="shared" si="2"/>
        <v>13.24</v>
      </c>
      <c r="G20" s="28">
        <f t="shared" si="3"/>
        <v>861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0</v>
      </c>
      <c r="D21" s="29">
        <v>487</v>
      </c>
      <c r="E21" s="30">
        <f t="shared" si="1"/>
        <v>487</v>
      </c>
      <c r="F21" s="5">
        <f t="shared" si="2"/>
        <v>7.6</v>
      </c>
      <c r="G21" s="28">
        <f t="shared" si="3"/>
        <v>495</v>
      </c>
      <c r="I21" s="18"/>
      <c r="L21" s="4"/>
    </row>
    <row r="22" spans="1:12" ht="15" x14ac:dyDescent="0.2">
      <c r="A22" s="25" t="str">
        <f>IF(B22=$Q$1,"Start Month","")</f>
        <v/>
      </c>
      <c r="B22" s="10" t="s">
        <v>15</v>
      </c>
      <c r="C22" s="15">
        <v>0</v>
      </c>
      <c r="D22" s="29">
        <v>435</v>
      </c>
      <c r="E22" s="30">
        <f t="shared" si="1"/>
        <v>435</v>
      </c>
      <c r="F22" s="5">
        <f t="shared" si="2"/>
        <v>6.79</v>
      </c>
      <c r="G22" s="28">
        <f t="shared" si="3"/>
        <v>442</v>
      </c>
      <c r="I22" s="18"/>
      <c r="L22" s="4"/>
    </row>
    <row r="23" spans="1:12" ht="15" x14ac:dyDescent="0.2">
      <c r="A23" s="25" t="str">
        <f>IF(B23=$Q$1,"Start Month","")</f>
        <v/>
      </c>
      <c r="B23" s="10" t="s">
        <v>16</v>
      </c>
      <c r="C23" s="15">
        <v>0</v>
      </c>
      <c r="D23" s="29">
        <v>922</v>
      </c>
      <c r="E23" s="30">
        <f t="shared" si="1"/>
        <v>922</v>
      </c>
      <c r="F23" s="5">
        <f t="shared" si="2"/>
        <v>14.39</v>
      </c>
      <c r="G23" s="28">
        <f t="shared" si="3"/>
        <v>936</v>
      </c>
      <c r="I23" s="18"/>
      <c r="L23" s="4"/>
    </row>
    <row r="24" spans="1:12" ht="15" x14ac:dyDescent="0.2">
      <c r="A24" s="25" t="str">
        <f>IF(B24=$Q$1,"Start Month","")</f>
        <v>Start Month</v>
      </c>
      <c r="B24" s="10" t="s">
        <v>17</v>
      </c>
      <c r="C24" s="15">
        <v>0</v>
      </c>
      <c r="D24" s="29">
        <v>1236</v>
      </c>
      <c r="E24" s="30">
        <f t="shared" si="1"/>
        <v>1236</v>
      </c>
      <c r="F24" s="5">
        <f t="shared" si="2"/>
        <v>19.29</v>
      </c>
      <c r="G24" s="28">
        <f t="shared" si="3"/>
        <v>1255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0</v>
      </c>
      <c r="D25" s="29">
        <v>1361</v>
      </c>
      <c r="E25" s="30">
        <f t="shared" si="1"/>
        <v>1361</v>
      </c>
      <c r="F25" s="5">
        <f t="shared" si="2"/>
        <v>21.25</v>
      </c>
      <c r="G25" s="28">
        <f t="shared" si="3"/>
        <v>1382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0</v>
      </c>
      <c r="D26" s="29">
        <v>1541</v>
      </c>
      <c r="E26" s="30">
        <f t="shared" si="1"/>
        <v>1541</v>
      </c>
      <c r="F26" s="5">
        <f t="shared" si="2"/>
        <v>24.06</v>
      </c>
      <c r="G26" s="28">
        <f t="shared" si="3"/>
        <v>1565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0</v>
      </c>
      <c r="D28" s="5">
        <f>SUM(D15:D26)</f>
        <v>12943</v>
      </c>
      <c r="E28" s="5">
        <f>SUM(E15:E26)</f>
        <v>12943</v>
      </c>
      <c r="F28" s="5">
        <f>SUM(F15:F26)</f>
        <v>202.04999999999998</v>
      </c>
      <c r="G28" s="5">
        <f>SUM(G15:G26)</f>
        <v>13144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2001-05-23T17:34:09Z</cp:lastPrinted>
  <dcterms:created xsi:type="dcterms:W3CDTF">2001-05-23T15:40:00Z</dcterms:created>
  <dcterms:modified xsi:type="dcterms:W3CDTF">2023-09-12T00:07:53Z</dcterms:modified>
</cp:coreProperties>
</file>