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0B5C75-32D7-42CD-B471-0DF94BA58718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</sheets>
  <calcPr calcId="92512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3" i="1"/>
  <c r="G3" i="1"/>
  <c r="H3" i="1"/>
  <c r="D4" i="1"/>
  <c r="F4" i="1"/>
  <c r="G4" i="1"/>
  <c r="H4" i="1"/>
  <c r="D5" i="1"/>
  <c r="F5" i="1"/>
  <c r="G5" i="1"/>
  <c r="H5" i="1"/>
  <c r="D6" i="1"/>
  <c r="F6" i="1"/>
  <c r="G6" i="1"/>
  <c r="H6" i="1"/>
  <c r="D7" i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1" i="1"/>
  <c r="F11" i="1"/>
  <c r="G11" i="1"/>
  <c r="H11" i="1"/>
  <c r="D12" i="1"/>
  <c r="F12" i="1"/>
  <c r="G12" i="1"/>
  <c r="H12" i="1"/>
  <c r="D13" i="1"/>
  <c r="F13" i="1"/>
  <c r="G13" i="1"/>
  <c r="H13" i="1"/>
  <c r="D14" i="1"/>
  <c r="F14" i="1"/>
  <c r="G14" i="1"/>
  <c r="H14" i="1"/>
  <c r="D15" i="1"/>
  <c r="F15" i="1"/>
  <c r="G15" i="1"/>
  <c r="H15" i="1"/>
  <c r="D16" i="1"/>
  <c r="F16" i="1"/>
  <c r="G16" i="1"/>
  <c r="H16" i="1"/>
  <c r="C17" i="1"/>
  <c r="E17" i="1"/>
  <c r="F17" i="1"/>
  <c r="G17" i="1"/>
  <c r="H17" i="1"/>
  <c r="D18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F34" i="1"/>
  <c r="F35" i="1"/>
  <c r="F36" i="1"/>
  <c r="C37" i="1"/>
  <c r="F37" i="1"/>
  <c r="C38" i="1"/>
  <c r="F38" i="1"/>
  <c r="F39" i="1"/>
  <c r="C40" i="1"/>
  <c r="G40" i="1"/>
  <c r="H40" i="1"/>
  <c r="C41" i="1"/>
  <c r="D41" i="1"/>
</calcChain>
</file>

<file path=xl/sharedStrings.xml><?xml version="1.0" encoding="utf-8"?>
<sst xmlns="http://schemas.openxmlformats.org/spreadsheetml/2006/main" count="95" uniqueCount="75">
  <si>
    <t>Westlaw</t>
  </si>
  <si>
    <t>Acct#</t>
  </si>
  <si>
    <t>Name</t>
  </si>
  <si>
    <t>Inc Chg</t>
  </si>
  <si>
    <t>Subtotal:</t>
  </si>
  <si>
    <t>Tax</t>
  </si>
  <si>
    <t>You Pay</t>
  </si>
  <si>
    <t>195-900-028</t>
  </si>
  <si>
    <t>686-525-378</t>
  </si>
  <si>
    <t>Cheek</t>
  </si>
  <si>
    <t>607-182-046</t>
  </si>
  <si>
    <t>Haedicke</t>
  </si>
  <si>
    <t>Hunsaker</t>
  </si>
  <si>
    <t>693-249-032</t>
  </si>
  <si>
    <t>Sharp</t>
  </si>
  <si>
    <t>686-568-364</t>
  </si>
  <si>
    <t>Place</t>
  </si>
  <si>
    <t>917-004-982</t>
  </si>
  <si>
    <t>686-534-314</t>
  </si>
  <si>
    <t>Rogers</t>
  </si>
  <si>
    <t>Total:</t>
  </si>
  <si>
    <t xml:space="preserve"> </t>
  </si>
  <si>
    <t>686-537-382</t>
  </si>
  <si>
    <t>Printer</t>
  </si>
  <si>
    <t>Waived $240.00</t>
  </si>
  <si>
    <t>Lexis-Nexis</t>
  </si>
  <si>
    <t>Account#</t>
  </si>
  <si>
    <t>100P01</t>
  </si>
  <si>
    <t>103F8D</t>
  </si>
  <si>
    <t>103F7T</t>
  </si>
  <si>
    <t>103F7Z</t>
  </si>
  <si>
    <t>107WXJ</t>
  </si>
  <si>
    <t>1003KQ</t>
  </si>
  <si>
    <t>1057XB</t>
  </si>
  <si>
    <t>103F8G</t>
  </si>
  <si>
    <t>Moran/Fossum</t>
  </si>
  <si>
    <t>Excl. Charge</t>
  </si>
  <si>
    <t>Total Usage:</t>
  </si>
  <si>
    <t>PGE</t>
  </si>
  <si>
    <t>100A6Q</t>
  </si>
  <si>
    <t>Azurix</t>
  </si>
  <si>
    <t>Usage%</t>
  </si>
  <si>
    <t>Legal Groups Account Only</t>
  </si>
  <si>
    <t>Approx.# Users</t>
  </si>
  <si>
    <t>Gross $</t>
  </si>
  <si>
    <t>Enron Total:</t>
  </si>
  <si>
    <t>Legal Total:</t>
  </si>
  <si>
    <t>Contact her at 713-853-9225 if you have any Qs.</t>
  </si>
  <si>
    <t>825-421-246</t>
  </si>
  <si>
    <t>825-406-232</t>
  </si>
  <si>
    <t>825-442-296</t>
  </si>
  <si>
    <t>APACHI</t>
  </si>
  <si>
    <t>108CKJ</t>
  </si>
  <si>
    <t>ENE Global Fin</t>
  </si>
  <si>
    <t>825-414-282</t>
  </si>
  <si>
    <t>825-438-200</t>
  </si>
  <si>
    <t>CALME</t>
  </si>
  <si>
    <t xml:space="preserve">CALME </t>
  </si>
  <si>
    <t>825-515-246</t>
  </si>
  <si>
    <t>EG Fin</t>
  </si>
  <si>
    <t>EE&amp;CC</t>
  </si>
  <si>
    <t>Govt-Water</t>
  </si>
  <si>
    <t>under</t>
  </si>
  <si>
    <t>TAX</t>
  </si>
  <si>
    <t>Actual</t>
  </si>
  <si>
    <t>Gov Aff-Water</t>
  </si>
  <si>
    <t>ESA</t>
  </si>
  <si>
    <t>Julie Pechersky is responsible for Lexis allocations.</t>
  </si>
  <si>
    <t>Est. Allocation/Bill Rate $40/ Per User ID</t>
  </si>
  <si>
    <t>825-488-250</t>
  </si>
  <si>
    <t>Corp-HQ-Cooley</t>
  </si>
  <si>
    <t>Legal Library</t>
  </si>
  <si>
    <t>Aug%</t>
  </si>
  <si>
    <t>Lexis-Nexis August, 2000 Usage (Actuals) Report</t>
  </si>
  <si>
    <t>EBS Mkt Intell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</si>
</sst>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0.0%"/>
    <numFmt numFmtId="165" formatCode="&quot;$&quot;#,##0.00;[Red]&quot;$&quot;#,##0.00"/>
    <numFmt numFmtId="166" formatCode="#,##0;[Red]#,##0"/>
    <numFmt numFmtId="167" formatCode="&quot;$&quot;#,##0.00"/>
    <numFmt numFmtId="168" formatCode="&quot;$&quot;#,##0;[Red]&quot;$&quot;#,##0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164" fontId="0" fillId="0" borderId="1" xfId="0" applyNumberFormat="1" applyBorder="1"/>
    <xf numFmtId="17" fontId="1" fillId="0" borderId="1" xfId="0" applyNumberFormat="1" applyFont="1" applyBorder="1"/>
    <xf numFmtId="8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0" fontId="2" fillId="0" borderId="0" xfId="0" applyFont="1"/>
    <xf numFmtId="166" fontId="0" fillId="0" borderId="1" xfId="0" applyNumberFormat="1" applyBorder="1"/>
    <xf numFmtId="0" fontId="3" fillId="0" borderId="1" xfId="0" applyFont="1" applyBorder="1"/>
    <xf numFmtId="167" fontId="4" fillId="0" borderId="1" xfId="0" applyNumberFormat="1" applyFont="1" applyBorder="1"/>
    <xf numFmtId="9" fontId="1" fillId="0" borderId="1" xfId="0" applyNumberFormat="1" applyFont="1" applyBorder="1"/>
    <xf numFmtId="0" fontId="1" fillId="0" borderId="2" xfId="0" applyFont="1" applyBorder="1"/>
    <xf numFmtId="0" fontId="2" fillId="0" borderId="2" xfId="0" applyFont="1" applyBorder="1"/>
    <xf numFmtId="168" fontId="2" fillId="0" borderId="1" xfId="0" applyNumberFormat="1" applyFont="1" applyBorder="1"/>
    <xf numFmtId="3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7" workbookViewId="0">
      <selection activeCell="B43" sqref="B43"/>
    </sheetView>
  </sheetViews>
  <sheetFormatPr defaultRowHeight="12.75" x14ac:dyDescent="0.2"/>
  <cols>
    <col min="1" max="1" width="12.5703125" customWidth="1"/>
    <col min="2" max="2" width="14.85546875" customWidth="1"/>
    <col min="3" max="3" width="10.7109375" bestFit="1" customWidth="1"/>
    <col min="4" max="4" width="11.28515625" customWidth="1"/>
    <col min="5" max="5" width="14.85546875" customWidth="1"/>
    <col min="6" max="6" width="10.7109375" customWidth="1"/>
    <col min="7" max="7" width="9.7109375" customWidth="1"/>
    <col min="8" max="8" width="10.85546875" customWidth="1"/>
    <col min="9" max="9" width="8.28515625" customWidth="1"/>
  </cols>
  <sheetData>
    <row r="1" spans="1:9" ht="16.149999999999999" customHeight="1" x14ac:dyDescent="0.2">
      <c r="A1" s="1" t="s">
        <v>0</v>
      </c>
      <c r="B1" s="7">
        <v>36739</v>
      </c>
      <c r="C1" s="1"/>
      <c r="D1" s="1"/>
      <c r="E1" s="2"/>
      <c r="F1" s="2"/>
      <c r="G1" s="2"/>
      <c r="H1" s="2"/>
      <c r="I1" s="2"/>
    </row>
    <row r="2" spans="1:9" ht="16.149999999999999" customHeight="1" x14ac:dyDescent="0.2">
      <c r="A2" s="1" t="s">
        <v>1</v>
      </c>
      <c r="B2" s="1" t="s">
        <v>2</v>
      </c>
      <c r="C2" s="1" t="s">
        <v>72</v>
      </c>
      <c r="D2" s="1" t="s">
        <v>3</v>
      </c>
      <c r="E2" s="1" t="s">
        <v>36</v>
      </c>
      <c r="F2" s="1" t="s">
        <v>4</v>
      </c>
      <c r="G2" s="1" t="s">
        <v>5</v>
      </c>
      <c r="H2" s="1" t="s">
        <v>6</v>
      </c>
      <c r="I2" s="1" t="s">
        <v>64</v>
      </c>
    </row>
    <row r="3" spans="1:9" ht="16.149999999999999" customHeight="1" x14ac:dyDescent="0.2">
      <c r="A3" s="2" t="s">
        <v>7</v>
      </c>
      <c r="B3" s="1" t="s">
        <v>35</v>
      </c>
      <c r="C3" s="3">
        <v>0.02</v>
      </c>
      <c r="D3" s="4">
        <f>SUM(C3*D17)</f>
        <v>280</v>
      </c>
      <c r="E3" s="4">
        <v>0</v>
      </c>
      <c r="F3" s="4">
        <f>SUM(D3:E3)</f>
        <v>280</v>
      </c>
      <c r="G3" s="4">
        <f>SUM(G19*C3)</f>
        <v>20.604400000000002</v>
      </c>
      <c r="H3" s="5">
        <f>SUM(F3:G3)</f>
        <v>300.6044</v>
      </c>
      <c r="I3" s="16" t="s">
        <v>21</v>
      </c>
    </row>
    <row r="4" spans="1:9" ht="16.149999999999999" customHeight="1" x14ac:dyDescent="0.2">
      <c r="A4" s="2" t="s">
        <v>8</v>
      </c>
      <c r="B4" s="1" t="s">
        <v>9</v>
      </c>
      <c r="C4" s="3">
        <v>0.55000000000000004</v>
      </c>
      <c r="D4" s="4">
        <f>SUM(C4*D17)</f>
        <v>7700.0000000000009</v>
      </c>
      <c r="E4" s="4">
        <v>0</v>
      </c>
      <c r="F4" s="4">
        <f t="shared" ref="F4:F16" si="0">SUM(D4:E4)</f>
        <v>7700.0000000000009</v>
      </c>
      <c r="G4" s="4">
        <f>SUM(G19*C4)</f>
        <v>566.62100000000009</v>
      </c>
      <c r="H4" s="5">
        <f t="shared" ref="H4:H15" si="1">SUM(F4:G4)</f>
        <v>8266.621000000001</v>
      </c>
      <c r="I4" s="16">
        <v>0.56999999999999995</v>
      </c>
    </row>
    <row r="5" spans="1:9" ht="16.149999999999999" customHeight="1" x14ac:dyDescent="0.2">
      <c r="A5" s="2" t="s">
        <v>10</v>
      </c>
      <c r="B5" s="1" t="s">
        <v>11</v>
      </c>
      <c r="C5" s="3">
        <v>0.15</v>
      </c>
      <c r="D5" s="4">
        <f>SUM(C5*D17)</f>
        <v>2100</v>
      </c>
      <c r="E5" s="4">
        <v>704.83</v>
      </c>
      <c r="F5" s="4">
        <f t="shared" si="0"/>
        <v>2804.83</v>
      </c>
      <c r="G5" s="4">
        <f>SUM(G19*C5)</f>
        <v>154.53299999999999</v>
      </c>
      <c r="H5" s="5">
        <f t="shared" si="1"/>
        <v>2959.3629999999998</v>
      </c>
      <c r="I5" s="16">
        <v>0.16</v>
      </c>
    </row>
    <row r="6" spans="1:9" ht="16.149999999999999" customHeight="1" x14ac:dyDescent="0.2">
      <c r="A6" s="2" t="s">
        <v>13</v>
      </c>
      <c r="B6" s="1" t="s">
        <v>14</v>
      </c>
      <c r="C6" s="3">
        <v>0.02</v>
      </c>
      <c r="D6" s="4">
        <f>SUM(C6*D17)</f>
        <v>280</v>
      </c>
      <c r="E6" s="4">
        <v>0</v>
      </c>
      <c r="F6" s="4">
        <f>SUM(D6:E6)</f>
        <v>280</v>
      </c>
      <c r="G6" s="4">
        <f>SUM(G19*C6)</f>
        <v>20.604400000000002</v>
      </c>
      <c r="H6" s="5">
        <f t="shared" si="1"/>
        <v>300.6044</v>
      </c>
      <c r="I6" s="5"/>
    </row>
    <row r="7" spans="1:9" ht="16.149999999999999" customHeight="1" x14ac:dyDescent="0.2">
      <c r="A7" s="2" t="s">
        <v>15</v>
      </c>
      <c r="B7" s="1" t="s">
        <v>16</v>
      </c>
      <c r="C7" s="3">
        <v>0.05</v>
      </c>
      <c r="D7" s="4">
        <f>SUM(C7*D17)</f>
        <v>700</v>
      </c>
      <c r="E7" s="4">
        <v>0</v>
      </c>
      <c r="F7" s="4">
        <f t="shared" si="0"/>
        <v>700</v>
      </c>
      <c r="G7" s="4">
        <f>SUM(G19*C7)</f>
        <v>51.511000000000003</v>
      </c>
      <c r="H7" s="5">
        <f t="shared" si="1"/>
        <v>751.51099999999997</v>
      </c>
      <c r="I7" s="16" t="s">
        <v>21</v>
      </c>
    </row>
    <row r="8" spans="1:9" ht="16.149999999999999" customHeight="1" x14ac:dyDescent="0.2">
      <c r="A8" s="2" t="s">
        <v>17</v>
      </c>
      <c r="B8" s="1" t="s">
        <v>38</v>
      </c>
      <c r="C8" s="3">
        <v>0.02</v>
      </c>
      <c r="D8" s="4">
        <f>SUM(C8*D17)</f>
        <v>280</v>
      </c>
      <c r="E8" s="4">
        <v>60.25</v>
      </c>
      <c r="F8" s="4">
        <f>SUM(D8:E8)</f>
        <v>340.25</v>
      </c>
      <c r="G8" s="4">
        <f>SUM(G19*C8)</f>
        <v>20.604400000000002</v>
      </c>
      <c r="H8" s="5">
        <f t="shared" si="1"/>
        <v>360.8544</v>
      </c>
      <c r="I8" s="5"/>
    </row>
    <row r="9" spans="1:9" ht="16.149999999999999" customHeight="1" x14ac:dyDescent="0.2">
      <c r="A9" s="2" t="s">
        <v>18</v>
      </c>
      <c r="B9" s="1" t="s">
        <v>19</v>
      </c>
      <c r="C9" s="3">
        <v>0.02</v>
      </c>
      <c r="D9" s="4">
        <f>SUM(C9*D17)</f>
        <v>280</v>
      </c>
      <c r="E9" s="4">
        <v>540.58000000000004</v>
      </c>
      <c r="F9" s="4">
        <f t="shared" si="0"/>
        <v>820.58</v>
      </c>
      <c r="G9" s="4">
        <f>SUM(G19*C9)</f>
        <v>20.604400000000002</v>
      </c>
      <c r="H9" s="5">
        <f t="shared" si="1"/>
        <v>841.1844000000001</v>
      </c>
      <c r="I9" s="5"/>
    </row>
    <row r="10" spans="1:9" ht="16.149999999999999" customHeight="1" x14ac:dyDescent="0.2">
      <c r="A10" s="2" t="s">
        <v>48</v>
      </c>
      <c r="B10" s="1" t="s">
        <v>60</v>
      </c>
      <c r="C10" s="3">
        <v>0.02</v>
      </c>
      <c r="D10" s="4">
        <f>SUM(C10*D17)</f>
        <v>280</v>
      </c>
      <c r="E10" s="4">
        <v>54.54</v>
      </c>
      <c r="F10" s="4">
        <f>SUM(D10:E10)</f>
        <v>334.54</v>
      </c>
      <c r="G10" s="4">
        <f>SUM(G19*C10)</f>
        <v>20.604400000000002</v>
      </c>
      <c r="H10" s="5">
        <f>SUM(F10:G10)</f>
        <v>355.14440000000002</v>
      </c>
      <c r="I10" s="5"/>
    </row>
    <row r="11" spans="1:9" ht="16.149999999999999" customHeight="1" x14ac:dyDescent="0.2">
      <c r="A11" s="2" t="s">
        <v>49</v>
      </c>
      <c r="B11" s="1" t="s">
        <v>61</v>
      </c>
      <c r="C11" s="3">
        <v>0.02</v>
      </c>
      <c r="D11" s="10">
        <f>SUM(C11*D17)</f>
        <v>280</v>
      </c>
      <c r="E11" s="4">
        <v>79.44</v>
      </c>
      <c r="F11" s="4">
        <f>SUM(D11:E11)</f>
        <v>359.44</v>
      </c>
      <c r="G11" s="4">
        <f>SUM(G19*C11)</f>
        <v>20.604400000000002</v>
      </c>
      <c r="H11" s="5">
        <f>SUM(F11:G11)</f>
        <v>380.0444</v>
      </c>
      <c r="I11" s="16" t="s">
        <v>21</v>
      </c>
    </row>
    <row r="12" spans="1:9" ht="16.149999999999999" customHeight="1" x14ac:dyDescent="0.2">
      <c r="A12" s="2" t="s">
        <v>58</v>
      </c>
      <c r="B12" s="1" t="s">
        <v>59</v>
      </c>
      <c r="C12" s="3">
        <v>0.05</v>
      </c>
      <c r="D12" s="4">
        <f>SUM(C12*D17)</f>
        <v>700</v>
      </c>
      <c r="E12" s="4">
        <v>0</v>
      </c>
      <c r="F12" s="4">
        <f>SUM(D12:E12)</f>
        <v>700</v>
      </c>
      <c r="G12" s="4">
        <f>SUM(G19*C12)</f>
        <v>51.511000000000003</v>
      </c>
      <c r="H12" s="5">
        <f>SUM(F12:G12)</f>
        <v>751.51099999999997</v>
      </c>
      <c r="I12" s="16" t="s">
        <v>21</v>
      </c>
    </row>
    <row r="13" spans="1:9" ht="16.149999999999999" customHeight="1" x14ac:dyDescent="0.2">
      <c r="A13" s="2" t="s">
        <v>50</v>
      </c>
      <c r="B13" s="1" t="s">
        <v>51</v>
      </c>
      <c r="C13" s="3">
        <v>0.02</v>
      </c>
      <c r="D13" s="10">
        <f>SUM(C13*D17)</f>
        <v>280</v>
      </c>
      <c r="E13" s="4">
        <v>0</v>
      </c>
      <c r="F13" s="4">
        <f>SUM(D13:E13)</f>
        <v>280</v>
      </c>
      <c r="G13" s="4">
        <f>SUM(G19*C13)</f>
        <v>20.604400000000002</v>
      </c>
      <c r="H13" s="5">
        <f>SUM(F13:G13)</f>
        <v>300.6044</v>
      </c>
      <c r="I13" s="5"/>
    </row>
    <row r="14" spans="1:9" ht="16.149999999999999" customHeight="1" x14ac:dyDescent="0.2">
      <c r="A14" s="2" t="s">
        <v>54</v>
      </c>
      <c r="B14" s="1" t="s">
        <v>57</v>
      </c>
      <c r="C14" s="3">
        <v>0.02</v>
      </c>
      <c r="D14" s="10">
        <f>SUM(C14*D17)</f>
        <v>280</v>
      </c>
      <c r="E14" s="4">
        <v>125</v>
      </c>
      <c r="F14" s="4">
        <f>SUM(D14:E14)</f>
        <v>405</v>
      </c>
      <c r="G14" s="4">
        <f>SUM(G19*C14)</f>
        <v>20.604400000000002</v>
      </c>
      <c r="H14" s="5">
        <f>SUM(F14:G14)</f>
        <v>425.6044</v>
      </c>
      <c r="I14" s="5"/>
    </row>
    <row r="15" spans="1:9" ht="16.149999999999999" customHeight="1" x14ac:dyDescent="0.2">
      <c r="A15" s="2" t="s">
        <v>55</v>
      </c>
      <c r="B15" s="1" t="s">
        <v>66</v>
      </c>
      <c r="C15" s="3">
        <v>0.02</v>
      </c>
      <c r="D15" s="4">
        <f>SUM(C15*D17)</f>
        <v>280</v>
      </c>
      <c r="E15" s="4">
        <v>0</v>
      </c>
      <c r="F15" s="4">
        <f t="shared" si="0"/>
        <v>280</v>
      </c>
      <c r="G15" s="4">
        <f>SUM(G19*C15)</f>
        <v>20.604400000000002</v>
      </c>
      <c r="H15" s="5">
        <f t="shared" si="1"/>
        <v>300.6044</v>
      </c>
      <c r="I15" s="5"/>
    </row>
    <row r="16" spans="1:9" ht="16.149999999999999" customHeight="1" x14ac:dyDescent="0.2">
      <c r="A16" s="2" t="s">
        <v>69</v>
      </c>
      <c r="B16" s="1" t="s">
        <v>74</v>
      </c>
      <c r="C16" s="3">
        <v>0.02</v>
      </c>
      <c r="D16" s="4">
        <f>SUM(C16*D17)</f>
        <v>280</v>
      </c>
      <c r="E16" s="4">
        <v>105</v>
      </c>
      <c r="F16" s="4">
        <f t="shared" si="0"/>
        <v>385</v>
      </c>
      <c r="G16" s="4">
        <f>SUM(G19*C16)</f>
        <v>20.604400000000002</v>
      </c>
      <c r="H16" s="5">
        <f>SUM(F16:G16)</f>
        <v>405.6044</v>
      </c>
      <c r="I16" s="5"/>
    </row>
    <row r="17" spans="1:9" ht="16.149999999999999" customHeight="1" x14ac:dyDescent="0.2">
      <c r="A17" s="2"/>
      <c r="B17" s="2" t="s">
        <v>20</v>
      </c>
      <c r="C17" s="3">
        <f>SUM(C3:C16)</f>
        <v>1.0000000000000002</v>
      </c>
      <c r="D17" s="4">
        <v>14000</v>
      </c>
      <c r="E17" s="4">
        <f>SUM(E3:E16)</f>
        <v>1669.64</v>
      </c>
      <c r="F17" s="4">
        <f>SUM(F3:F16)</f>
        <v>15669.640000000003</v>
      </c>
      <c r="G17" s="4">
        <f>SUM(G3:G16)</f>
        <v>1030.2200000000005</v>
      </c>
      <c r="H17" s="5">
        <f>SUM(H3:H16)</f>
        <v>16699.86</v>
      </c>
      <c r="I17" s="8"/>
    </row>
    <row r="18" spans="1:9" ht="16.149999999999999" customHeight="1" x14ac:dyDescent="0.2">
      <c r="A18" s="2"/>
      <c r="B18" s="8" t="s">
        <v>37</v>
      </c>
      <c r="C18" s="4">
        <v>11027.5</v>
      </c>
      <c r="D18" s="15">
        <f>SUM(D17-C18)</f>
        <v>2972.5</v>
      </c>
      <c r="E18" s="4" t="s">
        <v>62</v>
      </c>
      <c r="F18" s="2"/>
      <c r="G18" s="4"/>
      <c r="H18" s="4"/>
      <c r="I18" s="8"/>
    </row>
    <row r="19" spans="1:9" ht="16.149999999999999" customHeight="1" x14ac:dyDescent="0.2">
      <c r="A19" s="2" t="s">
        <v>22</v>
      </c>
      <c r="B19" s="2" t="s">
        <v>23</v>
      </c>
      <c r="C19" s="2" t="s">
        <v>24</v>
      </c>
      <c r="D19" s="2"/>
      <c r="E19" s="4"/>
      <c r="F19" s="10" t="s">
        <v>63</v>
      </c>
      <c r="G19" s="4">
        <v>1030.22</v>
      </c>
      <c r="H19" s="4"/>
      <c r="I19" s="2"/>
    </row>
    <row r="20" spans="1:9" ht="16.149999999999999" customHeight="1" x14ac:dyDescent="0.2">
      <c r="A20" s="2"/>
      <c r="B20" s="2"/>
      <c r="C20" s="2"/>
      <c r="D20" s="2"/>
      <c r="E20" s="4"/>
      <c r="F20" s="4" t="s">
        <v>21</v>
      </c>
      <c r="G20" s="4"/>
      <c r="H20" s="4"/>
      <c r="I20" s="2"/>
    </row>
    <row r="21" spans="1:9" ht="16.149999999999999" customHeight="1" x14ac:dyDescent="0.2">
      <c r="A21" s="12" t="s">
        <v>73</v>
      </c>
    </row>
    <row r="22" spans="1:9" ht="16.149999999999999" customHeight="1" x14ac:dyDescent="0.2">
      <c r="A22" s="1" t="s">
        <v>25</v>
      </c>
      <c r="B22" s="7">
        <v>36739</v>
      </c>
      <c r="C22" s="1" t="s">
        <v>42</v>
      </c>
      <c r="D22" s="2"/>
      <c r="E22" s="2"/>
      <c r="F22" s="2"/>
      <c r="G22" s="2"/>
      <c r="H22" s="2"/>
      <c r="I22" s="2"/>
    </row>
    <row r="23" spans="1:9" ht="16.149999999999999" customHeight="1" x14ac:dyDescent="0.2">
      <c r="A23" s="1" t="s">
        <v>26</v>
      </c>
      <c r="B23" s="1" t="s">
        <v>2</v>
      </c>
      <c r="C23" s="1" t="s">
        <v>41</v>
      </c>
      <c r="D23" s="1" t="s">
        <v>44</v>
      </c>
      <c r="E23" s="12" t="s">
        <v>43</v>
      </c>
      <c r="F23" s="17" t="s">
        <v>68</v>
      </c>
      <c r="H23" s="17"/>
      <c r="I23" s="18"/>
    </row>
    <row r="24" spans="1:9" ht="16.149999999999999" customHeight="1" x14ac:dyDescent="0.2">
      <c r="A24" s="2" t="s">
        <v>27</v>
      </c>
      <c r="B24" s="1" t="s">
        <v>35</v>
      </c>
      <c r="C24" s="6">
        <f>SUM(D24/D41)</f>
        <v>0.43745685126628298</v>
      </c>
      <c r="D24" s="4">
        <v>8573.24</v>
      </c>
      <c r="E24" s="13">
        <v>15</v>
      </c>
      <c r="F24" s="19">
        <f>SUM(40*E24)</f>
        <v>600</v>
      </c>
      <c r="G24" s="2"/>
      <c r="H24" s="2"/>
      <c r="I24" s="2"/>
    </row>
    <row r="25" spans="1:9" ht="16.149999999999999" customHeight="1" x14ac:dyDescent="0.2">
      <c r="A25" s="2" t="s">
        <v>28</v>
      </c>
      <c r="B25" s="1" t="s">
        <v>9</v>
      </c>
      <c r="C25" s="6">
        <f>SUM(D25/D41)</f>
        <v>9.2361889609657351E-3</v>
      </c>
      <c r="D25" s="4">
        <v>181.01</v>
      </c>
      <c r="E25" s="13">
        <v>13</v>
      </c>
      <c r="F25" s="19">
        <f t="shared" ref="F25:F39" si="2">SUM(40*E25)</f>
        <v>520</v>
      </c>
      <c r="G25" s="2"/>
      <c r="H25" s="2"/>
      <c r="I25" s="2"/>
    </row>
    <row r="26" spans="1:9" ht="16.149999999999999" customHeight="1" x14ac:dyDescent="0.2">
      <c r="A26" s="2" t="s">
        <v>29</v>
      </c>
      <c r="B26" s="1" t="s">
        <v>11</v>
      </c>
      <c r="C26" s="6">
        <f>SUM(D26/D41)</f>
        <v>0.11453160056352947</v>
      </c>
      <c r="D26" s="4">
        <v>2244.58</v>
      </c>
      <c r="E26" s="13">
        <v>75</v>
      </c>
      <c r="F26" s="19">
        <f t="shared" si="2"/>
        <v>3000</v>
      </c>
      <c r="G26" s="4"/>
      <c r="H26" s="5"/>
      <c r="I26" s="10"/>
    </row>
    <row r="27" spans="1:9" ht="16.149999999999999" customHeight="1" x14ac:dyDescent="0.2">
      <c r="A27" s="2" t="s">
        <v>30</v>
      </c>
      <c r="B27" s="1" t="s">
        <v>12</v>
      </c>
      <c r="C27" s="6">
        <f>SUM(D27/D41)</f>
        <v>1.6044568017712094E-2</v>
      </c>
      <c r="D27" s="4">
        <v>314.44</v>
      </c>
      <c r="E27" s="13">
        <v>3</v>
      </c>
      <c r="F27" s="19">
        <f t="shared" si="2"/>
        <v>120</v>
      </c>
      <c r="G27" s="4"/>
      <c r="H27" s="5"/>
      <c r="I27" s="10"/>
    </row>
    <row r="28" spans="1:9" ht="16.149999999999999" customHeight="1" x14ac:dyDescent="0.2">
      <c r="A28" s="2" t="s">
        <v>32</v>
      </c>
      <c r="B28" s="1" t="s">
        <v>16</v>
      </c>
      <c r="C28" s="6">
        <f>SUM(D28/D41)</f>
        <v>0</v>
      </c>
      <c r="D28" s="4">
        <v>0</v>
      </c>
      <c r="E28" s="13">
        <v>5</v>
      </c>
      <c r="F28" s="19">
        <f t="shared" si="2"/>
        <v>200</v>
      </c>
      <c r="G28" s="4"/>
      <c r="H28" s="5"/>
      <c r="I28" s="10"/>
    </row>
    <row r="29" spans="1:9" ht="16.149999999999999" customHeight="1" x14ac:dyDescent="0.2">
      <c r="A29" s="2" t="s">
        <v>33</v>
      </c>
      <c r="B29" s="1" t="s">
        <v>38</v>
      </c>
      <c r="C29" s="6">
        <f>SUM(D29/D41)</f>
        <v>0.33813197427684893</v>
      </c>
      <c r="D29" s="4">
        <v>6626.68</v>
      </c>
      <c r="E29" s="13">
        <v>16</v>
      </c>
      <c r="F29" s="19">
        <f t="shared" si="2"/>
        <v>640</v>
      </c>
      <c r="G29" s="4"/>
      <c r="H29" s="5"/>
      <c r="I29" s="10"/>
    </row>
    <row r="30" spans="1:9" ht="16.149999999999999" customHeight="1" x14ac:dyDescent="0.2">
      <c r="A30" s="2" t="s">
        <v>34</v>
      </c>
      <c r="B30" s="1" t="s">
        <v>19</v>
      </c>
      <c r="C30" s="6">
        <f>SUM(D30/D41)</f>
        <v>8.3076205574982229E-2</v>
      </c>
      <c r="D30" s="4">
        <v>1628.12</v>
      </c>
      <c r="E30" s="13">
        <v>13</v>
      </c>
      <c r="F30" s="19">
        <f t="shared" si="2"/>
        <v>520</v>
      </c>
      <c r="G30" s="4"/>
      <c r="H30" s="5"/>
      <c r="I30" s="10"/>
    </row>
    <row r="31" spans="1:9" ht="16.149999999999999" customHeight="1" x14ac:dyDescent="0.2">
      <c r="A31" s="2" t="s">
        <v>21</v>
      </c>
      <c r="B31" s="1" t="s">
        <v>65</v>
      </c>
      <c r="C31" s="6">
        <f>SUM(D31/D41)</f>
        <v>0</v>
      </c>
      <c r="D31" s="4">
        <v>0</v>
      </c>
      <c r="E31" s="13">
        <v>1</v>
      </c>
      <c r="F31" s="19">
        <f t="shared" si="2"/>
        <v>40</v>
      </c>
      <c r="G31" s="4"/>
      <c r="H31" s="5"/>
      <c r="I31" s="10"/>
    </row>
    <row r="32" spans="1:9" ht="16.149999999999999" customHeight="1" x14ac:dyDescent="0.2">
      <c r="A32" s="2" t="s">
        <v>52</v>
      </c>
      <c r="B32" s="1" t="s">
        <v>60</v>
      </c>
      <c r="C32" s="6">
        <f>SUM(D32/D41)</f>
        <v>1.5226113396785677E-3</v>
      </c>
      <c r="D32" s="4">
        <v>29.84</v>
      </c>
      <c r="E32" s="13">
        <v>4</v>
      </c>
      <c r="F32" s="19">
        <f t="shared" si="2"/>
        <v>160</v>
      </c>
      <c r="G32" s="4"/>
      <c r="H32" s="5"/>
      <c r="I32" s="10"/>
    </row>
    <row r="33" spans="1:9" ht="16.149999999999999" customHeight="1" x14ac:dyDescent="0.2">
      <c r="A33" s="14"/>
      <c r="B33" s="1" t="s">
        <v>66</v>
      </c>
      <c r="C33" s="6">
        <f>SUM(D33/D41)</f>
        <v>0</v>
      </c>
      <c r="D33" s="4">
        <v>0</v>
      </c>
      <c r="E33" s="13">
        <v>2</v>
      </c>
      <c r="F33" s="19">
        <f t="shared" si="2"/>
        <v>80</v>
      </c>
      <c r="G33" s="4"/>
      <c r="H33" s="5"/>
      <c r="I33" s="10"/>
    </row>
    <row r="34" spans="1:9" ht="16.149999999999999" customHeight="1" x14ac:dyDescent="0.2">
      <c r="A34" s="14"/>
      <c r="B34" s="1" t="s">
        <v>51</v>
      </c>
      <c r="C34" s="6">
        <v>0</v>
      </c>
      <c r="D34" s="4">
        <v>0</v>
      </c>
      <c r="E34" s="13">
        <v>2</v>
      </c>
      <c r="F34" s="19">
        <f t="shared" si="2"/>
        <v>80</v>
      </c>
      <c r="G34" s="4"/>
      <c r="H34" s="5"/>
      <c r="I34" s="10"/>
    </row>
    <row r="35" spans="1:9" ht="16.149999999999999" customHeight="1" x14ac:dyDescent="0.2">
      <c r="A35" s="14"/>
      <c r="B35" s="1" t="s">
        <v>40</v>
      </c>
      <c r="C35" s="6">
        <v>0</v>
      </c>
      <c r="D35" s="4">
        <v>0</v>
      </c>
      <c r="E35" s="13">
        <v>3</v>
      </c>
      <c r="F35" s="19">
        <f t="shared" si="2"/>
        <v>120</v>
      </c>
      <c r="G35" s="4"/>
      <c r="H35" s="5"/>
      <c r="I35" s="10"/>
    </row>
    <row r="36" spans="1:9" ht="16.149999999999999" customHeight="1" x14ac:dyDescent="0.2">
      <c r="A36" s="14"/>
      <c r="B36" s="1" t="s">
        <v>56</v>
      </c>
      <c r="C36" s="6">
        <v>0</v>
      </c>
      <c r="D36" s="4">
        <v>0</v>
      </c>
      <c r="E36" s="13">
        <v>6</v>
      </c>
      <c r="F36" s="19">
        <f t="shared" si="2"/>
        <v>240</v>
      </c>
      <c r="G36" s="4"/>
      <c r="H36" s="5"/>
      <c r="I36" s="10"/>
    </row>
    <row r="37" spans="1:9" ht="16.149999999999999" customHeight="1" x14ac:dyDescent="0.2">
      <c r="A37" s="2" t="s">
        <v>31</v>
      </c>
      <c r="B37" s="1" t="s">
        <v>14</v>
      </c>
      <c r="C37" s="6">
        <f>SUM(D37/D41)</f>
        <v>0</v>
      </c>
      <c r="D37" s="4">
        <v>0</v>
      </c>
      <c r="E37" s="13">
        <v>9</v>
      </c>
      <c r="F37" s="19">
        <f t="shared" si="2"/>
        <v>360</v>
      </c>
      <c r="G37" s="4"/>
      <c r="H37" s="5"/>
      <c r="I37" s="10"/>
    </row>
    <row r="38" spans="1:9" ht="16.149999999999999" customHeight="1" x14ac:dyDescent="0.2">
      <c r="A38" s="2" t="s">
        <v>39</v>
      </c>
      <c r="B38" s="1" t="s">
        <v>70</v>
      </c>
      <c r="C38" s="6">
        <f>SUM(D38/D41)</f>
        <v>0</v>
      </c>
      <c r="D38" s="4">
        <v>0</v>
      </c>
      <c r="E38" s="13">
        <v>1</v>
      </c>
      <c r="F38" s="19">
        <f t="shared" si="2"/>
        <v>40</v>
      </c>
      <c r="G38" s="4"/>
      <c r="H38" s="5"/>
      <c r="I38" s="10"/>
    </row>
    <row r="39" spans="1:9" ht="16.149999999999999" customHeight="1" x14ac:dyDescent="0.2">
      <c r="A39" s="2"/>
      <c r="B39" s="1" t="s">
        <v>53</v>
      </c>
      <c r="C39" s="6">
        <v>0</v>
      </c>
      <c r="D39" s="4">
        <v>0</v>
      </c>
      <c r="E39" s="13">
        <v>1</v>
      </c>
      <c r="F39" s="19">
        <f t="shared" si="2"/>
        <v>40</v>
      </c>
      <c r="G39" s="4" t="s">
        <v>21</v>
      </c>
      <c r="H39" s="20" t="s">
        <v>21</v>
      </c>
      <c r="I39" s="10"/>
    </row>
    <row r="40" spans="1:9" ht="16.149999999999999" customHeight="1" x14ac:dyDescent="0.2">
      <c r="A40" s="2"/>
      <c r="B40" s="1" t="s">
        <v>71</v>
      </c>
      <c r="C40" s="6">
        <f>SUM(D40/D41)</f>
        <v>0</v>
      </c>
      <c r="D40" s="4">
        <v>0</v>
      </c>
      <c r="E40" s="13">
        <v>1</v>
      </c>
      <c r="F40" s="19">
        <v>40</v>
      </c>
      <c r="G40" s="4">
        <f>SUM(F24:F40)</f>
        <v>6800</v>
      </c>
      <c r="H40" s="20">
        <f>SUM(E24:E40)</f>
        <v>170</v>
      </c>
      <c r="I40" s="10"/>
    </row>
    <row r="41" spans="1:9" x14ac:dyDescent="0.2">
      <c r="A41" s="9" t="s">
        <v>46</v>
      </c>
      <c r="B41" s="2" t="s">
        <v>21</v>
      </c>
      <c r="C41" s="6">
        <f>SUM(C24:C40)</f>
        <v>1</v>
      </c>
      <c r="D41" s="8">
        <f>SUM(D24:D40)</f>
        <v>19597.91</v>
      </c>
      <c r="E41" s="8" t="s">
        <v>67</v>
      </c>
      <c r="F41" s="4"/>
      <c r="G41" s="5"/>
      <c r="H41" s="10"/>
      <c r="I41" s="10"/>
    </row>
    <row r="42" spans="1:9" x14ac:dyDescent="0.2">
      <c r="A42" s="9" t="s">
        <v>45</v>
      </c>
      <c r="B42" s="8">
        <v>451173.56</v>
      </c>
      <c r="C42" s="2"/>
      <c r="D42" s="8"/>
      <c r="E42" s="8" t="s">
        <v>47</v>
      </c>
      <c r="F42" s="4"/>
      <c r="G42" s="5"/>
      <c r="H42" s="10"/>
      <c r="I42" s="11"/>
    </row>
    <row r="43" spans="1:9" x14ac:dyDescent="0.2">
      <c r="C43" t="s">
        <v>21</v>
      </c>
    </row>
  </sheetData>
  <phoneticPr fontId="0" type="noConversion"/>
  <pageMargins left="0.75" right="0.75" top="0.75" bottom="0.5" header="0.5" footer="0.5"/>
  <pageSetup orientation="landscape" horizontalDpi="300" verticalDpi="300" r:id="rId1"/>
  <headerFooter alignWithMargins="0">
    <oddHeader>&amp;C&amp;"Arial,Bold"WESTLAW and LEXIS-NEXIS MONTHLY CHARGES</oddHeader>
    <oddFooter xml:space="preserve">&amp;LS. Hu&amp;C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2000-12-01T16:49:04Z</cp:lastPrinted>
  <dcterms:created xsi:type="dcterms:W3CDTF">1998-03-17T19:59:23Z</dcterms:created>
  <dcterms:modified xsi:type="dcterms:W3CDTF">2023-09-12T04:20:28Z</dcterms:modified>
</cp:coreProperties>
</file>