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4F3A877-B67F-44A5-ADC9-356D00246E25}" xr6:coauthVersionLast="47" xr6:coauthVersionMax="47" xr10:uidLastSave="{00000000-0000-0000-0000-000000000000}"/>
  <bookViews>
    <workbookView xWindow="-120" yWindow="-120" windowWidth="23280" windowHeight="13200"/>
  </bookViews>
  <sheets>
    <sheet name="TOP 25" sheetId="1" r:id="rId1"/>
    <sheet name="DETAIL" sheetId="2" r:id="rId2"/>
    <sheet name="Sheet1" sheetId="5" r:id="rId3"/>
  </sheets>
  <definedNames>
    <definedName name="_xlnm.Print_Area" localSheetId="1">DETAIL!$A$1:$M$34</definedName>
    <definedName name="_xlnm.Print_Area" localSheetId="0">'TOP 25'!$A$1:$H$35</definedName>
  </definedNames>
  <calcPr calcId="0"/>
</workbook>
</file>

<file path=xl/calcChain.xml><?xml version="1.0" encoding="utf-8"?>
<calcChain xmlns="http://schemas.openxmlformats.org/spreadsheetml/2006/main">
  <c r="E6" i="2" l="1"/>
  <c r="K6" i="2"/>
  <c r="P6" i="2"/>
  <c r="R6" i="2"/>
  <c r="E7" i="2"/>
  <c r="K7" i="2"/>
  <c r="P7" i="2"/>
  <c r="R7" i="2"/>
  <c r="E8" i="2"/>
  <c r="K8" i="2"/>
  <c r="P8" i="2"/>
  <c r="R8" i="2"/>
  <c r="E9" i="2"/>
  <c r="K9" i="2"/>
  <c r="P9" i="2"/>
  <c r="R9" i="2"/>
  <c r="E10" i="2"/>
  <c r="K10" i="2"/>
  <c r="P10" i="2"/>
  <c r="R10" i="2"/>
  <c r="E11" i="2"/>
  <c r="K11" i="2"/>
  <c r="P11" i="2"/>
  <c r="R11" i="2"/>
  <c r="E12" i="2"/>
  <c r="K12" i="2"/>
  <c r="P12" i="2"/>
  <c r="R12" i="2"/>
  <c r="E13" i="2"/>
  <c r="K13" i="2"/>
  <c r="P13" i="2"/>
  <c r="R13" i="2"/>
  <c r="E14" i="2"/>
  <c r="K14" i="2"/>
  <c r="P14" i="2"/>
  <c r="R14" i="2"/>
  <c r="E15" i="2"/>
  <c r="K15" i="2"/>
  <c r="P15" i="2"/>
  <c r="R15" i="2"/>
  <c r="E16" i="2"/>
  <c r="K16" i="2"/>
  <c r="P16" i="2"/>
  <c r="R16" i="2"/>
  <c r="E17" i="2"/>
  <c r="K17" i="2"/>
  <c r="P17" i="2"/>
  <c r="R17" i="2"/>
  <c r="E18" i="2"/>
  <c r="K18" i="2"/>
  <c r="P18" i="2"/>
  <c r="R18" i="2"/>
  <c r="E19" i="2"/>
  <c r="K19" i="2"/>
  <c r="P19" i="2"/>
  <c r="R19" i="2"/>
  <c r="E20" i="2"/>
  <c r="K20" i="2"/>
  <c r="P20" i="2"/>
  <c r="R20" i="2"/>
  <c r="E21" i="2"/>
  <c r="K21" i="2"/>
  <c r="P21" i="2"/>
  <c r="R21" i="2"/>
  <c r="E22" i="2"/>
  <c r="K22" i="2"/>
  <c r="P22" i="2"/>
  <c r="R22" i="2"/>
  <c r="E23" i="2"/>
  <c r="K23" i="2"/>
  <c r="P23" i="2"/>
  <c r="R23" i="2"/>
  <c r="E24" i="2"/>
  <c r="K24" i="2"/>
  <c r="P24" i="2"/>
  <c r="R24" i="2"/>
  <c r="E25" i="2"/>
  <c r="K25" i="2"/>
  <c r="P25" i="2"/>
  <c r="R25" i="2"/>
  <c r="E26" i="2"/>
  <c r="K26" i="2"/>
  <c r="P26" i="2"/>
  <c r="R26" i="2"/>
  <c r="E27" i="2"/>
  <c r="K27" i="2"/>
  <c r="P27" i="2"/>
  <c r="R27" i="2"/>
  <c r="E28" i="2"/>
  <c r="K28" i="2"/>
  <c r="P28" i="2"/>
  <c r="R28" i="2"/>
  <c r="E29" i="2"/>
  <c r="K29" i="2"/>
  <c r="P29" i="2"/>
  <c r="R29" i="2"/>
  <c r="E30" i="2"/>
  <c r="K30" i="2"/>
  <c r="P30" i="2"/>
  <c r="R30" i="2"/>
  <c r="E31" i="2"/>
  <c r="K31" i="2"/>
  <c r="P31" i="2"/>
  <c r="R31" i="2"/>
  <c r="E32" i="2"/>
  <c r="G32" i="2"/>
  <c r="I32" i="2"/>
  <c r="K32" i="2"/>
  <c r="M32" i="2"/>
  <c r="E34" i="2"/>
  <c r="A14" i="5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E31" i="1"/>
  <c r="G31" i="1"/>
  <c r="G32" i="1"/>
  <c r="E33" i="1"/>
  <c r="G33" i="1"/>
  <c r="E35" i="1"/>
</calcChain>
</file>

<file path=xl/sharedStrings.xml><?xml version="1.0" encoding="utf-8"?>
<sst xmlns="http://schemas.openxmlformats.org/spreadsheetml/2006/main" count="142" uniqueCount="84">
  <si>
    <t>NORTHERN NATURAL GAS COMPANY</t>
  </si>
  <si>
    <t xml:space="preserve">TOP "25" LARGEST CUSTOMERS </t>
  </si>
  <si>
    <t>% of</t>
  </si>
  <si>
    <t>LGEN #</t>
  </si>
  <si>
    <t>CUSTOMER NAME</t>
  </si>
  <si>
    <t>TOTAL REVENUES</t>
  </si>
  <si>
    <t>Revenues</t>
  </si>
  <si>
    <t>0000079</t>
  </si>
  <si>
    <t>0011453</t>
  </si>
  <si>
    <t>0000392</t>
  </si>
  <si>
    <t>MIDAMERICAN ENERGY COMPANY</t>
  </si>
  <si>
    <t>0000366</t>
  </si>
  <si>
    <t>NORTHERN STATES POWER COMPANY-MINNESOTA</t>
  </si>
  <si>
    <t>0000355</t>
  </si>
  <si>
    <t>METROPOLITAN UTILITIES DISTRICT</t>
  </si>
  <si>
    <t>0000286</t>
  </si>
  <si>
    <t>IES INDUSTRIES, INC.</t>
  </si>
  <si>
    <t>0000080</t>
  </si>
  <si>
    <t>NICOR GAS COMPANY</t>
  </si>
  <si>
    <t>0000371</t>
  </si>
  <si>
    <t>WISCONSIN GAS COMPANY</t>
  </si>
  <si>
    <t>0000020</t>
  </si>
  <si>
    <t>ANR PIPELINE COMPANY</t>
  </si>
  <si>
    <t>0000335</t>
  </si>
  <si>
    <t>NORTHERN STATES POWER CO. OF WISCONSIN</t>
  </si>
  <si>
    <t>0000349</t>
  </si>
  <si>
    <t>WISCONSIN POWER AND LIGHT COMPANY</t>
  </si>
  <si>
    <t>0000394</t>
  </si>
  <si>
    <t>NORTHWESTERN PUBLIC SERVICE COMPANY</t>
  </si>
  <si>
    <t>0000342</t>
  </si>
  <si>
    <t>INTERSTATE POWER COMPANY</t>
  </si>
  <si>
    <t>0002534</t>
  </si>
  <si>
    <t>MADISON GAS &amp; ELECTRIC COMPANY</t>
  </si>
  <si>
    <t>0011797</t>
  </si>
  <si>
    <t>SEMCO ENERGY GAS COMPANY</t>
  </si>
  <si>
    <t>0002691</t>
  </si>
  <si>
    <t>0000344</t>
  </si>
  <si>
    <t>CITY OF DULUTH, MN</t>
  </si>
  <si>
    <t>0011369</t>
  </si>
  <si>
    <t>L S P - COTTAGE GROVE, L.P.</t>
  </si>
  <si>
    <t>0011370</t>
  </si>
  <si>
    <t>L S POWER - WHITEWATER L.P.</t>
  </si>
  <si>
    <t>0000035</t>
  </si>
  <si>
    <t>0000600</t>
  </si>
  <si>
    <t>IMC NITROGEN COMPANY</t>
  </si>
  <si>
    <t>0000382</t>
  </si>
  <si>
    <t>CIBOLA ENERGY SERVICES CORPORATION</t>
  </si>
  <si>
    <t>SMALL CUSTOMERS</t>
  </si>
  <si>
    <t xml:space="preserve">          TOTAL TAS REVENUE</t>
  </si>
  <si>
    <t>Other adjustments made outside TAS by Financial Accounting</t>
  </si>
  <si>
    <t>INCOME STATEMENT</t>
  </si>
  <si>
    <t>TOP "25" LARGEST CUSTOMERS</t>
  </si>
  <si>
    <t>TRANSPORT REVENUE</t>
  </si>
  <si>
    <t>OTHER REVENUE</t>
  </si>
  <si>
    <t>back out sms from oth and add to trsp</t>
  </si>
  <si>
    <t>add sms</t>
  </si>
  <si>
    <t>TOTAL REVENUE</t>
  </si>
  <si>
    <t>TRANSPORT</t>
  </si>
  <si>
    <t>FDD/IDD</t>
  </si>
  <si>
    <t>TOTAL</t>
  </si>
  <si>
    <t>DDVC'S</t>
  </si>
  <si>
    <t>oth</t>
  </si>
  <si>
    <t>sms</t>
  </si>
  <si>
    <t>adj oth</t>
  </si>
  <si>
    <t>trsp</t>
  </si>
  <si>
    <t>adj trsp</t>
  </si>
  <si>
    <t xml:space="preserve">  TOTAL</t>
  </si>
  <si>
    <t>GL MONTHS: 1/99 THRU 12/99</t>
  </si>
  <si>
    <t>TRANSCONTINENTAL GAS PIPE LINE CORP</t>
  </si>
  <si>
    <t>RELIANT ENERGY MINNEGASCO</t>
  </si>
  <si>
    <t>MOBIL NATURAL GAS INC</t>
  </si>
  <si>
    <t>UTILICORP UNITED, INC.</t>
  </si>
  <si>
    <t>0011641</t>
  </si>
  <si>
    <t>PRODUCERS ENERGY MARKETING, LLC</t>
  </si>
  <si>
    <t>0011650</t>
  </si>
  <si>
    <t>RELIANT ENERGY RETAIL, INC.</t>
  </si>
  <si>
    <t>0011781</t>
  </si>
  <si>
    <t>TERRA NITROGEN CORPORATION</t>
  </si>
  <si>
    <t>carlton settlements</t>
  </si>
  <si>
    <t>mobil settlement</t>
  </si>
  <si>
    <t>Amgas deferral reversal</t>
  </si>
  <si>
    <t>Deferral</t>
  </si>
  <si>
    <t>MidAm purchase option</t>
  </si>
  <si>
    <t>GPM settlement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</si>
</sst>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_);[Red]\(0\)"/>
    <numFmt numFmtId="166" formatCode="0.000%"/>
  </numFmts>
  <fonts count="3" x14ac:knownFonts="1">
    <font>
      <sz val="10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40" fontId="0" fillId="0" borderId="0" xfId="0" applyNumberFormat="1"/>
    <xf numFmtId="40" fontId="0" fillId="0" borderId="1" xfId="0" applyNumberFormat="1" applyBorder="1"/>
    <xf numFmtId="40" fontId="0" fillId="0" borderId="0" xfId="0" applyNumberFormat="1" applyBorder="1"/>
    <xf numFmtId="0" fontId="0" fillId="0" borderId="0" xfId="0" applyBorder="1"/>
    <xf numFmtId="40" fontId="0" fillId="0" borderId="1" xfId="0" applyNumberFormat="1" applyBorder="1" applyAlignment="1">
      <alignment horizontal="centerContinuous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40" fontId="0" fillId="0" borderId="1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40" fontId="0" fillId="0" borderId="0" xfId="0" applyNumberFormat="1" applyBorder="1" applyAlignment="1">
      <alignment horizontal="centerContinuous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40" fontId="1" fillId="0" borderId="0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quotePrefix="1" applyAlignment="1">
      <alignment horizontal="left"/>
    </xf>
    <xf numFmtId="0" fontId="1" fillId="0" borderId="0" xfId="0" quotePrefix="1" applyFont="1" applyAlignment="1">
      <alignment horizontal="left"/>
    </xf>
    <xf numFmtId="0" fontId="0" fillId="0" borderId="0" xfId="0" applyAlignment="1">
      <alignment horizontal="left"/>
    </xf>
    <xf numFmtId="9" fontId="1" fillId="0" borderId="0" xfId="0" applyNumberFormat="1" applyFon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9" fontId="1" fillId="0" borderId="1" xfId="0" applyNumberFormat="1" applyFon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2" fillId="0" borderId="0" xfId="0" applyFont="1"/>
    <xf numFmtId="38" fontId="0" fillId="0" borderId="0" xfId="0" applyNumberFormat="1"/>
    <xf numFmtId="38" fontId="0" fillId="0" borderId="1" xfId="0" applyNumberFormat="1" applyBorder="1"/>
    <xf numFmtId="38" fontId="2" fillId="0" borderId="2" xfId="0" applyNumberFormat="1" applyFont="1" applyBorder="1"/>
    <xf numFmtId="38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tabSelected="1" workbookViewId="0"/>
  </sheetViews>
  <sheetFormatPr defaultRowHeight="12.75" x14ac:dyDescent="0.2"/>
  <cols>
    <col min="1" max="1" width="9.42578125" customWidth="1"/>
    <col min="2" max="2" width="1.7109375" customWidth="1"/>
    <col min="3" max="3" width="48.140625" customWidth="1"/>
    <col min="4" max="4" width="1.7109375" customWidth="1"/>
    <col min="5" max="5" width="17.28515625" customWidth="1"/>
    <col min="6" max="6" width="1.7109375" customWidth="1"/>
    <col min="7" max="7" width="9.5703125" style="25" customWidth="1"/>
    <col min="8" max="8" width="1.7109375" style="1" customWidth="1"/>
    <col min="9" max="9" width="15.7109375" style="1" customWidth="1"/>
    <col min="10" max="10" width="1.7109375" style="1" customWidth="1"/>
    <col min="11" max="11" width="15.7109375" style="1" customWidth="1"/>
    <col min="12" max="12" width="2.7109375" style="1" customWidth="1"/>
    <col min="13" max="13" width="15.7109375" style="1" customWidth="1"/>
    <col min="14" max="14" width="16.7109375" customWidth="1"/>
  </cols>
  <sheetData>
    <row r="1" spans="1:14" x14ac:dyDescent="0.2">
      <c r="A1" s="14" t="s">
        <v>0</v>
      </c>
    </row>
    <row r="2" spans="1:14" x14ac:dyDescent="0.2">
      <c r="A2" s="21" t="s">
        <v>1</v>
      </c>
    </row>
    <row r="3" spans="1:14" x14ac:dyDescent="0.2">
      <c r="A3" s="21" t="s">
        <v>67</v>
      </c>
    </row>
    <row r="4" spans="1:14" x14ac:dyDescent="0.2">
      <c r="G4" s="23" t="s">
        <v>2</v>
      </c>
      <c r="H4" s="13"/>
      <c r="I4" s="13"/>
      <c r="J4" s="13"/>
      <c r="K4" s="13"/>
      <c r="L4" s="3"/>
      <c r="M4" s="3"/>
      <c r="N4" s="4"/>
    </row>
    <row r="5" spans="1:14" s="19" customFormat="1" x14ac:dyDescent="0.2">
      <c r="A5" s="15" t="s">
        <v>3</v>
      </c>
      <c r="B5" s="16"/>
      <c r="C5" s="15" t="s">
        <v>4</v>
      </c>
      <c r="D5" s="16"/>
      <c r="E5" s="15" t="s">
        <v>5</v>
      </c>
      <c r="F5" s="16"/>
      <c r="G5" s="26" t="s">
        <v>6</v>
      </c>
      <c r="H5" s="16"/>
      <c r="I5" s="17"/>
      <c r="J5" s="17"/>
      <c r="K5" s="18"/>
      <c r="L5" s="18"/>
      <c r="M5" s="18"/>
      <c r="N5" s="16"/>
    </row>
    <row r="6" spans="1:14" x14ac:dyDescent="0.2">
      <c r="A6" t="s">
        <v>7</v>
      </c>
      <c r="C6" t="s">
        <v>69</v>
      </c>
      <c r="E6" s="29">
        <v>75582932.650000006</v>
      </c>
      <c r="F6" s="1"/>
      <c r="G6" s="27">
        <f>+E6/$E$33</f>
        <v>0.17066596034955822</v>
      </c>
      <c r="H6" s="3"/>
      <c r="I6" s="3"/>
      <c r="J6" s="3"/>
      <c r="K6" s="3"/>
      <c r="L6" s="3"/>
      <c r="M6" s="3"/>
      <c r="N6" s="3"/>
    </row>
    <row r="7" spans="1:14" x14ac:dyDescent="0.2">
      <c r="A7" t="s">
        <v>8</v>
      </c>
      <c r="C7" t="s">
        <v>71</v>
      </c>
      <c r="E7" s="29">
        <v>58224992.140000001</v>
      </c>
      <c r="F7" s="1"/>
      <c r="G7" s="27">
        <f t="shared" ref="G7:G22" si="0">+E7/$E$33</f>
        <v>0.13147179993575678</v>
      </c>
      <c r="H7" s="3"/>
      <c r="I7" s="3"/>
      <c r="J7" s="3"/>
      <c r="K7" s="3"/>
      <c r="L7" s="3"/>
      <c r="M7" s="3"/>
      <c r="N7" s="3"/>
    </row>
    <row r="8" spans="1:14" x14ac:dyDescent="0.2">
      <c r="A8" t="s">
        <v>9</v>
      </c>
      <c r="C8" t="s">
        <v>10</v>
      </c>
      <c r="E8" s="29">
        <v>44545542.390000001</v>
      </c>
      <c r="F8" s="1"/>
      <c r="G8" s="27">
        <f t="shared" si="0"/>
        <v>0.10058365698094283</v>
      </c>
      <c r="H8" s="3"/>
      <c r="I8" s="3"/>
      <c r="J8" s="3"/>
      <c r="K8" s="3"/>
      <c r="L8" s="3"/>
      <c r="M8" s="3"/>
      <c r="N8" s="3"/>
    </row>
    <row r="9" spans="1:14" x14ac:dyDescent="0.2">
      <c r="A9" t="s">
        <v>11</v>
      </c>
      <c r="C9" t="s">
        <v>12</v>
      </c>
      <c r="E9" s="29">
        <v>40553127.919999994</v>
      </c>
      <c r="F9" s="1"/>
      <c r="G9" s="27">
        <f t="shared" si="0"/>
        <v>9.1568801037323622E-2</v>
      </c>
      <c r="H9" s="3"/>
      <c r="I9" s="3"/>
      <c r="J9" s="3"/>
      <c r="K9" s="3"/>
      <c r="L9" s="3"/>
      <c r="M9" s="3"/>
      <c r="N9" s="3"/>
    </row>
    <row r="10" spans="1:14" x14ac:dyDescent="0.2">
      <c r="A10" t="s">
        <v>13</v>
      </c>
      <c r="C10" t="s">
        <v>14</v>
      </c>
      <c r="E10" s="29">
        <v>18994404.350000001</v>
      </c>
      <c r="F10" s="1"/>
      <c r="G10" s="27">
        <f t="shared" si="0"/>
        <v>4.2889289235068816E-2</v>
      </c>
      <c r="H10" s="3"/>
      <c r="I10" s="3"/>
      <c r="J10" s="3"/>
      <c r="K10" s="3"/>
      <c r="L10" s="3"/>
      <c r="M10" s="3"/>
      <c r="N10" s="3"/>
    </row>
    <row r="11" spans="1:14" x14ac:dyDescent="0.2">
      <c r="A11" t="s">
        <v>15</v>
      </c>
      <c r="C11" t="s">
        <v>16</v>
      </c>
      <c r="E11" s="29">
        <v>15945867.84</v>
      </c>
      <c r="F11" s="1"/>
      <c r="G11" s="27">
        <f t="shared" si="0"/>
        <v>3.6005705959078524E-2</v>
      </c>
      <c r="H11" s="3"/>
      <c r="I11" s="3"/>
      <c r="J11" s="3"/>
      <c r="K11" s="3"/>
      <c r="L11" s="3"/>
      <c r="M11" s="3"/>
      <c r="N11" s="3"/>
    </row>
    <row r="12" spans="1:14" x14ac:dyDescent="0.2">
      <c r="A12" t="s">
        <v>17</v>
      </c>
      <c r="C12" t="s">
        <v>18</v>
      </c>
      <c r="E12" s="29">
        <v>14938995.890000001</v>
      </c>
      <c r="F12" s="1"/>
      <c r="G12" s="27">
        <f t="shared" si="0"/>
        <v>3.3732193113374165E-2</v>
      </c>
      <c r="H12" s="3"/>
      <c r="I12" s="3"/>
      <c r="J12" s="3"/>
      <c r="K12" s="3"/>
      <c r="L12" s="3"/>
      <c r="M12" s="3"/>
      <c r="N12" s="3"/>
    </row>
    <row r="13" spans="1:14" x14ac:dyDescent="0.2">
      <c r="A13" t="s">
        <v>19</v>
      </c>
      <c r="C13" t="s">
        <v>20</v>
      </c>
      <c r="E13" s="29">
        <v>13175615.75</v>
      </c>
      <c r="F13" s="1"/>
      <c r="G13" s="27">
        <f t="shared" si="0"/>
        <v>2.9750487793099873E-2</v>
      </c>
      <c r="H13" s="3"/>
      <c r="I13" s="3"/>
      <c r="J13" s="3"/>
      <c r="K13" s="3"/>
      <c r="L13" s="3"/>
      <c r="M13" s="3"/>
      <c r="N13" s="3"/>
    </row>
    <row r="14" spans="1:14" x14ac:dyDescent="0.2">
      <c r="A14" t="s">
        <v>21</v>
      </c>
      <c r="C14" t="s">
        <v>22</v>
      </c>
      <c r="E14" s="29">
        <v>11428212.689999999</v>
      </c>
      <c r="F14" s="3"/>
      <c r="G14" s="27">
        <f t="shared" si="0"/>
        <v>2.5804858655717404E-2</v>
      </c>
      <c r="H14" s="3"/>
      <c r="I14" s="3"/>
      <c r="J14" s="3"/>
      <c r="K14" s="3"/>
      <c r="L14" s="3"/>
      <c r="M14" s="3"/>
      <c r="N14" s="3"/>
    </row>
    <row r="15" spans="1:14" x14ac:dyDescent="0.2">
      <c r="A15" t="s">
        <v>23</v>
      </c>
      <c r="C15" t="s">
        <v>24</v>
      </c>
      <c r="E15" s="29">
        <v>9380293.3999999985</v>
      </c>
      <c r="F15" s="1"/>
      <c r="G15" s="27">
        <f t="shared" si="0"/>
        <v>2.1180665070047695E-2</v>
      </c>
      <c r="H15" s="3"/>
      <c r="I15" s="3"/>
      <c r="J15" s="3"/>
      <c r="K15" s="3"/>
      <c r="L15" s="3"/>
      <c r="M15" s="3"/>
      <c r="N15" s="3"/>
    </row>
    <row r="16" spans="1:14" x14ac:dyDescent="0.2">
      <c r="A16" t="s">
        <v>25</v>
      </c>
      <c r="C16" t="s">
        <v>26</v>
      </c>
      <c r="E16" s="29">
        <v>8372313.3499999996</v>
      </c>
      <c r="F16" s="1"/>
      <c r="G16" s="27">
        <f t="shared" si="0"/>
        <v>1.890465013896463E-2</v>
      </c>
      <c r="H16" s="3"/>
      <c r="I16" s="3"/>
      <c r="J16" s="3"/>
      <c r="K16" s="3"/>
      <c r="L16" s="3"/>
      <c r="M16" s="3"/>
      <c r="N16" s="3"/>
    </row>
    <row r="17" spans="1:14" x14ac:dyDescent="0.2">
      <c r="A17" t="s">
        <v>27</v>
      </c>
      <c r="C17" t="s">
        <v>28</v>
      </c>
      <c r="E17" s="29">
        <v>6147415.0199999996</v>
      </c>
      <c r="F17" s="1"/>
      <c r="G17" s="27">
        <f t="shared" si="0"/>
        <v>1.3880838587117174E-2</v>
      </c>
      <c r="H17" s="3"/>
      <c r="I17" s="3"/>
      <c r="J17" s="3"/>
      <c r="K17" s="3"/>
      <c r="L17" s="3"/>
      <c r="M17" s="3"/>
      <c r="N17" s="3"/>
    </row>
    <row r="18" spans="1:14" x14ac:dyDescent="0.2">
      <c r="A18" t="s">
        <v>29</v>
      </c>
      <c r="C18" t="s">
        <v>30</v>
      </c>
      <c r="E18" s="29">
        <v>5571944.7999999998</v>
      </c>
      <c r="F18" s="1"/>
      <c r="G18" s="27">
        <f t="shared" si="0"/>
        <v>1.2581429126469956E-2</v>
      </c>
      <c r="H18" s="3"/>
      <c r="I18" s="3"/>
      <c r="J18" s="3"/>
      <c r="K18" s="3"/>
      <c r="L18" s="3"/>
      <c r="M18" s="3"/>
      <c r="N18" s="3"/>
    </row>
    <row r="19" spans="1:14" x14ac:dyDescent="0.2">
      <c r="A19" t="s">
        <v>31</v>
      </c>
      <c r="C19" t="s">
        <v>32</v>
      </c>
      <c r="E19" s="29">
        <v>5191048.2699999996</v>
      </c>
      <c r="F19" s="1"/>
      <c r="G19" s="27">
        <f t="shared" si="0"/>
        <v>1.1721366281498244E-2</v>
      </c>
      <c r="H19" s="3"/>
      <c r="I19" s="3"/>
      <c r="J19" s="3"/>
      <c r="K19" s="3"/>
      <c r="L19" s="3"/>
      <c r="M19" s="3"/>
      <c r="N19" s="3"/>
    </row>
    <row r="20" spans="1:14" x14ac:dyDescent="0.2">
      <c r="A20" t="s">
        <v>33</v>
      </c>
      <c r="C20" t="s">
        <v>34</v>
      </c>
      <c r="E20" s="29">
        <v>4824762.58</v>
      </c>
      <c r="F20" s="1"/>
      <c r="G20" s="27">
        <f t="shared" si="0"/>
        <v>1.0894294654949621E-2</v>
      </c>
      <c r="H20" s="3"/>
      <c r="I20" s="3"/>
      <c r="J20" s="3"/>
      <c r="K20" s="3"/>
      <c r="L20" s="3"/>
      <c r="M20" s="3"/>
      <c r="N20" s="3"/>
    </row>
    <row r="21" spans="1:14" x14ac:dyDescent="0.2">
      <c r="A21" t="s">
        <v>35</v>
      </c>
      <c r="C21" t="s">
        <v>70</v>
      </c>
      <c r="E21" s="29">
        <v>4099727.38</v>
      </c>
      <c r="F21" s="1"/>
      <c r="G21" s="27">
        <f t="shared" si="0"/>
        <v>9.2571680662231915E-3</v>
      </c>
      <c r="H21" s="3"/>
      <c r="I21" s="3"/>
      <c r="J21" s="3"/>
      <c r="K21" s="3"/>
      <c r="L21" s="3"/>
      <c r="M21" s="3"/>
      <c r="N21" s="3"/>
    </row>
    <row r="22" spans="1:14" x14ac:dyDescent="0.2">
      <c r="A22" t="s">
        <v>36</v>
      </c>
      <c r="C22" t="s">
        <v>37</v>
      </c>
      <c r="E22" s="29">
        <v>3791180.92</v>
      </c>
      <c r="F22" s="1"/>
      <c r="G22" s="27">
        <f t="shared" si="0"/>
        <v>8.5604713906363844E-3</v>
      </c>
      <c r="H22" s="3"/>
      <c r="I22" s="3"/>
      <c r="J22" s="3"/>
      <c r="K22" s="3"/>
      <c r="L22" s="3"/>
      <c r="M22" s="3"/>
      <c r="N22" s="3"/>
    </row>
    <row r="23" spans="1:14" x14ac:dyDescent="0.2">
      <c r="A23" t="s">
        <v>38</v>
      </c>
      <c r="C23" t="s">
        <v>39</v>
      </c>
      <c r="E23" s="29">
        <v>3535547.31</v>
      </c>
      <c r="F23" s="3"/>
      <c r="G23" s="27">
        <f t="shared" ref="G23:G32" si="1">+E23/$E$33</f>
        <v>7.9832517192285363E-3</v>
      </c>
      <c r="H23" s="3"/>
      <c r="I23" s="3"/>
      <c r="J23" s="3"/>
      <c r="K23" s="3"/>
      <c r="L23" s="3"/>
      <c r="M23" s="3"/>
      <c r="N23" s="3"/>
    </row>
    <row r="24" spans="1:14" x14ac:dyDescent="0.2">
      <c r="A24" t="s">
        <v>42</v>
      </c>
      <c r="C24" t="s">
        <v>68</v>
      </c>
      <c r="E24" s="29">
        <v>3380183.74</v>
      </c>
      <c r="F24" s="1"/>
      <c r="G24" s="27">
        <f t="shared" si="1"/>
        <v>7.6324413980655651E-3</v>
      </c>
      <c r="H24" s="3"/>
      <c r="I24" s="3"/>
      <c r="J24" s="3"/>
      <c r="K24" s="3"/>
      <c r="L24" s="3"/>
      <c r="M24" s="3"/>
      <c r="N24" s="3"/>
    </row>
    <row r="25" spans="1:14" x14ac:dyDescent="0.2">
      <c r="A25" t="s">
        <v>40</v>
      </c>
      <c r="C25" t="s">
        <v>41</v>
      </c>
      <c r="E25" s="29">
        <v>3267232.61</v>
      </c>
      <c r="F25" s="1"/>
      <c r="G25" s="27">
        <f t="shared" si="1"/>
        <v>7.3773981971979432E-3</v>
      </c>
      <c r="H25" s="3"/>
      <c r="I25" s="3"/>
      <c r="J25" s="3"/>
      <c r="K25" s="3"/>
      <c r="L25" s="3"/>
      <c r="M25" s="3"/>
      <c r="N25" s="3"/>
    </row>
    <row r="26" spans="1:14" x14ac:dyDescent="0.2">
      <c r="A26" t="s">
        <v>45</v>
      </c>
      <c r="C26" t="s">
        <v>46</v>
      </c>
      <c r="E26" s="29">
        <v>3092703.93</v>
      </c>
      <c r="F26" s="1"/>
      <c r="G26" s="27">
        <f t="shared" si="1"/>
        <v>6.9833131341233146E-3</v>
      </c>
      <c r="H26" s="3"/>
      <c r="I26" s="3"/>
      <c r="J26" s="3"/>
      <c r="K26" s="3"/>
      <c r="L26" s="3"/>
      <c r="M26" s="3"/>
      <c r="N26" s="3"/>
    </row>
    <row r="27" spans="1:14" x14ac:dyDescent="0.2">
      <c r="A27" t="s">
        <v>76</v>
      </c>
      <c r="C27" t="s">
        <v>77</v>
      </c>
      <c r="E27" s="29">
        <v>3082015.61</v>
      </c>
      <c r="F27" s="1"/>
      <c r="G27" s="27">
        <f t="shared" si="1"/>
        <v>6.9591789502094622E-3</v>
      </c>
      <c r="H27" s="3"/>
      <c r="I27" s="3"/>
      <c r="J27" s="3"/>
      <c r="K27" s="3"/>
      <c r="L27" s="3"/>
      <c r="M27" s="3"/>
      <c r="N27" s="3"/>
    </row>
    <row r="28" spans="1:14" x14ac:dyDescent="0.2">
      <c r="A28" t="s">
        <v>72</v>
      </c>
      <c r="C28" t="s">
        <v>73</v>
      </c>
      <c r="E28" s="29">
        <v>2979778.09</v>
      </c>
      <c r="F28" s="1"/>
      <c r="G28" s="27">
        <f t="shared" si="1"/>
        <v>6.7283270379747866E-3</v>
      </c>
      <c r="H28" s="3"/>
      <c r="I28" s="3"/>
      <c r="J28" s="3"/>
      <c r="K28" s="3"/>
      <c r="L28" s="3"/>
      <c r="M28" s="3"/>
      <c r="N28" s="3"/>
    </row>
    <row r="29" spans="1:14" x14ac:dyDescent="0.2">
      <c r="A29" t="s">
        <v>74</v>
      </c>
      <c r="C29" t="s">
        <v>75</v>
      </c>
      <c r="E29" s="29">
        <v>2725496.86</v>
      </c>
      <c r="F29" s="1"/>
      <c r="G29" s="27">
        <f t="shared" si="1"/>
        <v>6.1541610352109748E-3</v>
      </c>
      <c r="H29" s="3"/>
      <c r="I29" s="3"/>
      <c r="J29" s="3"/>
      <c r="K29" s="3"/>
      <c r="L29" s="3"/>
      <c r="M29" s="3"/>
      <c r="N29" s="3"/>
    </row>
    <row r="30" spans="1:14" x14ac:dyDescent="0.2">
      <c r="A30" t="s">
        <v>43</v>
      </c>
      <c r="C30" t="s">
        <v>44</v>
      </c>
      <c r="E30" s="30">
        <v>2599389.36</v>
      </c>
      <c r="F30" s="1"/>
      <c r="G30" s="27">
        <f t="shared" si="1"/>
        <v>5.8694108033769642E-3</v>
      </c>
      <c r="H30" s="3"/>
      <c r="I30" s="3"/>
      <c r="J30" s="3"/>
      <c r="K30" s="3"/>
      <c r="L30" s="3"/>
      <c r="M30" s="3"/>
      <c r="N30" s="3"/>
    </row>
    <row r="31" spans="1:14" x14ac:dyDescent="0.2">
      <c r="E31" s="29">
        <f>SUM(E6:E30)</f>
        <v>365430724.85000002</v>
      </c>
      <c r="F31" s="1"/>
      <c r="G31" s="27">
        <f t="shared" si="1"/>
        <v>0.82514111865121476</v>
      </c>
      <c r="H31" s="3"/>
      <c r="I31" s="3"/>
      <c r="J31" s="3"/>
      <c r="K31" s="3"/>
      <c r="L31" s="3"/>
      <c r="M31" s="3"/>
      <c r="N31" s="3"/>
    </row>
    <row r="32" spans="1:14" x14ac:dyDescent="0.2">
      <c r="C32" t="s">
        <v>47</v>
      </c>
      <c r="E32" s="30">
        <v>77439854</v>
      </c>
      <c r="F32" s="1"/>
      <c r="G32" s="27">
        <f t="shared" si="1"/>
        <v>0.17485888134878524</v>
      </c>
      <c r="H32" s="3"/>
      <c r="I32" s="3"/>
      <c r="J32" s="3"/>
      <c r="K32" s="3"/>
      <c r="L32" s="3"/>
      <c r="M32" s="3"/>
      <c r="N32" s="3"/>
    </row>
    <row r="33" spans="3:14" ht="13.5" thickBot="1" x14ac:dyDescent="0.25">
      <c r="C33" s="28" t="s">
        <v>48</v>
      </c>
      <c r="D33" s="14"/>
      <c r="E33" s="31">
        <f>+E31+E32</f>
        <v>442870578.85000002</v>
      </c>
      <c r="F33" s="1"/>
      <c r="G33" s="27">
        <f>+G31+G32</f>
        <v>1</v>
      </c>
      <c r="H33" s="3"/>
      <c r="I33" s="3"/>
      <c r="J33" s="3"/>
      <c r="K33" s="3"/>
      <c r="L33" s="3"/>
      <c r="M33" s="3"/>
      <c r="N33" s="3"/>
    </row>
    <row r="34" spans="3:14" ht="13.5" thickTop="1" x14ac:dyDescent="0.2">
      <c r="C34" s="20" t="s">
        <v>49</v>
      </c>
      <c r="E34" s="29">
        <v>9819421</v>
      </c>
      <c r="G34" s="24"/>
      <c r="H34" s="3"/>
      <c r="I34" s="3"/>
      <c r="J34" s="3"/>
      <c r="K34" s="3"/>
      <c r="L34" s="3"/>
      <c r="M34" s="3"/>
      <c r="N34" s="4"/>
    </row>
    <row r="35" spans="3:14" x14ac:dyDescent="0.2">
      <c r="C35" t="s">
        <v>50</v>
      </c>
      <c r="E35" s="32">
        <f>+E33+E34</f>
        <v>452689999.85000002</v>
      </c>
      <c r="G35" s="24"/>
      <c r="H35" s="3"/>
      <c r="I35" s="3"/>
      <c r="J35" s="3"/>
      <c r="K35" s="3"/>
      <c r="L35" s="3"/>
      <c r="M35" s="3"/>
      <c r="N35" s="4"/>
    </row>
    <row r="36" spans="3:14" x14ac:dyDescent="0.2">
      <c r="G36" s="24"/>
      <c r="H36" s="4"/>
      <c r="I36" s="3"/>
      <c r="J36" s="3"/>
      <c r="K36" s="3"/>
      <c r="L36" s="3"/>
      <c r="M36" s="3"/>
      <c r="N36" s="4"/>
    </row>
    <row r="37" spans="3:14" x14ac:dyDescent="0.2">
      <c r="E37" s="1"/>
      <c r="G37" s="24"/>
      <c r="H37" s="4"/>
      <c r="I37" s="3"/>
      <c r="J37" s="3"/>
      <c r="K37" s="3"/>
      <c r="L37" s="3"/>
      <c r="M37" s="3"/>
      <c r="N37" s="4"/>
    </row>
    <row r="38" spans="3:14" x14ac:dyDescent="0.2">
      <c r="G38" s="24"/>
      <c r="H38" s="4"/>
      <c r="I38" s="3"/>
      <c r="J38" s="3"/>
      <c r="K38" s="3"/>
      <c r="L38" s="3"/>
      <c r="M38" s="3"/>
      <c r="N38" s="4"/>
    </row>
    <row r="39" spans="3:14" x14ac:dyDescent="0.2">
      <c r="G39" s="24"/>
      <c r="H39" s="3"/>
      <c r="I39" s="3"/>
      <c r="J39" s="3"/>
      <c r="K39" s="3"/>
      <c r="L39" s="3"/>
      <c r="M39" s="3"/>
      <c r="N39" s="4"/>
    </row>
    <row r="40" spans="3:14" x14ac:dyDescent="0.2">
      <c r="G40" s="24"/>
      <c r="H40" s="3"/>
      <c r="I40" s="3"/>
      <c r="J40" s="3"/>
      <c r="K40" s="3"/>
      <c r="L40" s="3"/>
      <c r="M40" s="3"/>
      <c r="N40" s="4"/>
    </row>
    <row r="41" spans="3:14" x14ac:dyDescent="0.2">
      <c r="G41" s="24"/>
      <c r="H41" s="3"/>
      <c r="I41" s="3"/>
      <c r="J41" s="3"/>
      <c r="K41" s="3"/>
      <c r="L41" s="3"/>
      <c r="M41" s="3"/>
      <c r="N41" s="4"/>
    </row>
    <row r="42" spans="3:14" x14ac:dyDescent="0.2">
      <c r="G42" s="24"/>
      <c r="H42" s="3"/>
      <c r="I42" s="3"/>
      <c r="J42" s="3"/>
      <c r="K42" s="3"/>
      <c r="L42" s="3"/>
      <c r="M42" s="3"/>
      <c r="N42" s="4"/>
    </row>
    <row r="43" spans="3:14" x14ac:dyDescent="0.2">
      <c r="G43" s="24"/>
      <c r="H43" s="3"/>
      <c r="I43" s="3"/>
      <c r="J43" s="3"/>
      <c r="K43" s="3"/>
      <c r="L43" s="3"/>
      <c r="M43" s="3"/>
      <c r="N43" s="4"/>
    </row>
    <row r="44" spans="3:14" x14ac:dyDescent="0.2">
      <c r="G44" s="24"/>
      <c r="H44" s="3"/>
      <c r="I44" s="3"/>
      <c r="J44" s="3"/>
      <c r="K44" s="3"/>
      <c r="L44" s="3"/>
      <c r="M44" s="3"/>
      <c r="N44" s="4"/>
    </row>
    <row r="45" spans="3:14" x14ac:dyDescent="0.2">
      <c r="G45" s="24"/>
      <c r="H45" s="3"/>
      <c r="I45" s="3"/>
      <c r="J45" s="3"/>
      <c r="K45" s="3"/>
      <c r="L45" s="3"/>
      <c r="M45" s="3"/>
      <c r="N45" s="4"/>
    </row>
    <row r="46" spans="3:14" x14ac:dyDescent="0.2">
      <c r="G46" s="24"/>
      <c r="H46" s="3"/>
      <c r="I46" s="3"/>
      <c r="J46" s="3"/>
      <c r="K46" s="3"/>
      <c r="L46" s="3"/>
      <c r="M46" s="3"/>
      <c r="N46" s="4"/>
    </row>
    <row r="47" spans="3:14" x14ac:dyDescent="0.2">
      <c r="G47" s="24"/>
      <c r="H47" s="3"/>
      <c r="I47" s="3"/>
      <c r="J47" s="3"/>
      <c r="K47" s="3"/>
      <c r="L47" s="3"/>
      <c r="M47" s="3"/>
      <c r="N47" s="4"/>
    </row>
    <row r="48" spans="3:14" x14ac:dyDescent="0.2">
      <c r="G48" s="24"/>
      <c r="H48" s="3"/>
      <c r="I48" s="3"/>
      <c r="J48" s="3"/>
      <c r="K48" s="3"/>
      <c r="L48" s="3"/>
      <c r="M48" s="3"/>
      <c r="N48" s="4"/>
    </row>
    <row r="49" spans="7:14" x14ac:dyDescent="0.2">
      <c r="G49" s="24"/>
      <c r="H49" s="3"/>
      <c r="I49" s="3"/>
      <c r="J49" s="3"/>
      <c r="K49" s="3"/>
      <c r="L49" s="3"/>
      <c r="M49" s="3"/>
      <c r="N49" s="4"/>
    </row>
    <row r="50" spans="7:14" x14ac:dyDescent="0.2">
      <c r="G50" s="24"/>
      <c r="H50" s="3"/>
      <c r="I50" s="3"/>
      <c r="J50" s="3"/>
      <c r="K50" s="3"/>
      <c r="L50" s="3"/>
      <c r="M50" s="3"/>
      <c r="N50" s="4"/>
    </row>
    <row r="51" spans="7:14" x14ac:dyDescent="0.2">
      <c r="G51" s="24"/>
      <c r="H51" s="3"/>
      <c r="I51" s="3"/>
      <c r="J51" s="3"/>
      <c r="K51" s="3"/>
      <c r="L51" s="3"/>
      <c r="M51" s="3"/>
      <c r="N51" s="4"/>
    </row>
    <row r="52" spans="7:14" x14ac:dyDescent="0.2">
      <c r="G52" s="24"/>
      <c r="H52" s="3"/>
      <c r="I52" s="3"/>
      <c r="J52" s="3"/>
      <c r="K52" s="3"/>
      <c r="L52" s="3"/>
      <c r="M52" s="3"/>
      <c r="N52" s="4"/>
    </row>
    <row r="53" spans="7:14" x14ac:dyDescent="0.2">
      <c r="G53" s="24"/>
      <c r="H53" s="3"/>
      <c r="I53" s="3"/>
      <c r="J53" s="3"/>
      <c r="K53" s="3"/>
      <c r="L53" s="3"/>
      <c r="M53" s="3"/>
      <c r="N53" s="4"/>
    </row>
    <row r="54" spans="7:14" x14ac:dyDescent="0.2">
      <c r="G54" s="24"/>
      <c r="H54" s="3"/>
      <c r="I54" s="3"/>
      <c r="J54" s="3"/>
      <c r="K54" s="3"/>
      <c r="L54" s="3"/>
      <c r="M54" s="3"/>
      <c r="N54" s="4"/>
    </row>
    <row r="55" spans="7:14" x14ac:dyDescent="0.2">
      <c r="G55" s="24"/>
      <c r="H55" s="3"/>
      <c r="I55" s="3"/>
      <c r="J55" s="3"/>
      <c r="K55" s="3"/>
      <c r="L55" s="3"/>
      <c r="M55" s="3"/>
      <c r="N55" s="4"/>
    </row>
    <row r="56" spans="7:14" x14ac:dyDescent="0.2">
      <c r="G56" s="24"/>
      <c r="H56" s="3"/>
      <c r="I56" s="3"/>
      <c r="J56" s="3"/>
      <c r="K56" s="3"/>
      <c r="L56" s="3"/>
      <c r="M56" s="3"/>
      <c r="N56" s="4"/>
    </row>
    <row r="57" spans="7:14" x14ac:dyDescent="0.2">
      <c r="G57" s="24"/>
      <c r="H57" s="3"/>
      <c r="I57" s="3"/>
      <c r="J57" s="3"/>
      <c r="K57" s="3"/>
      <c r="L57" s="3"/>
      <c r="M57" s="3"/>
      <c r="N57" s="4"/>
    </row>
    <row r="58" spans="7:14" x14ac:dyDescent="0.2">
      <c r="G58" s="24"/>
      <c r="H58" s="3"/>
      <c r="I58" s="3"/>
      <c r="J58" s="3"/>
      <c r="K58" s="3"/>
      <c r="L58" s="3"/>
      <c r="M58" s="3"/>
      <c r="N58" s="4"/>
    </row>
    <row r="59" spans="7:14" x14ac:dyDescent="0.2">
      <c r="G59" s="24"/>
      <c r="H59" s="3"/>
      <c r="I59" s="3"/>
      <c r="J59" s="3"/>
      <c r="K59" s="3"/>
      <c r="L59" s="3"/>
      <c r="M59" s="3"/>
      <c r="N59" s="4"/>
    </row>
    <row r="60" spans="7:14" x14ac:dyDescent="0.2">
      <c r="G60" s="24"/>
      <c r="H60" s="3"/>
      <c r="I60" s="3"/>
      <c r="J60" s="3"/>
      <c r="K60" s="3"/>
      <c r="L60" s="3"/>
      <c r="M60" s="3"/>
      <c r="N60" s="4"/>
    </row>
    <row r="61" spans="7:14" x14ac:dyDescent="0.2">
      <c r="G61" s="24"/>
      <c r="H61" s="3"/>
      <c r="I61" s="3"/>
      <c r="J61" s="3"/>
      <c r="K61" s="3"/>
      <c r="L61" s="3"/>
      <c r="M61" s="3"/>
      <c r="N61" s="4"/>
    </row>
    <row r="62" spans="7:14" x14ac:dyDescent="0.2">
      <c r="G62" s="24"/>
      <c r="H62" s="3"/>
      <c r="I62" s="3"/>
      <c r="J62" s="3"/>
      <c r="K62" s="3"/>
      <c r="L62" s="3"/>
      <c r="M62" s="3"/>
      <c r="N62" s="4"/>
    </row>
    <row r="63" spans="7:14" x14ac:dyDescent="0.2">
      <c r="G63" s="24"/>
      <c r="H63" s="3"/>
      <c r="I63" s="3"/>
      <c r="J63" s="3"/>
      <c r="K63" s="3"/>
      <c r="L63" s="3"/>
      <c r="M63" s="3"/>
      <c r="N63" s="4"/>
    </row>
    <row r="64" spans="7:14" x14ac:dyDescent="0.2">
      <c r="G64" s="24"/>
      <c r="H64" s="3"/>
      <c r="I64" s="3"/>
      <c r="J64" s="3"/>
      <c r="K64" s="3"/>
      <c r="L64" s="3"/>
      <c r="M64" s="3"/>
      <c r="N64" s="4"/>
    </row>
    <row r="65" spans="7:14" x14ac:dyDescent="0.2">
      <c r="G65" s="24"/>
      <c r="H65" s="3"/>
      <c r="I65" s="3"/>
      <c r="J65" s="3"/>
      <c r="K65" s="3"/>
      <c r="L65" s="3"/>
      <c r="M65" s="3"/>
      <c r="N65" s="4"/>
    </row>
    <row r="66" spans="7:14" x14ac:dyDescent="0.2">
      <c r="G66" s="24"/>
      <c r="H66" s="3"/>
      <c r="I66" s="3"/>
      <c r="J66" s="3"/>
      <c r="K66" s="3"/>
      <c r="L66" s="3"/>
      <c r="M66" s="3"/>
      <c r="N66" s="4"/>
    </row>
    <row r="67" spans="7:14" x14ac:dyDescent="0.2">
      <c r="G67" s="24"/>
      <c r="H67" s="3"/>
      <c r="I67" s="3"/>
      <c r="J67" s="3"/>
      <c r="K67" s="3"/>
      <c r="L67" s="3"/>
      <c r="M67" s="3"/>
      <c r="N67" s="4"/>
    </row>
    <row r="68" spans="7:14" x14ac:dyDescent="0.2">
      <c r="G68" s="24"/>
      <c r="H68" s="3"/>
      <c r="I68" s="3"/>
      <c r="J68" s="3"/>
      <c r="K68" s="3"/>
      <c r="L68" s="3"/>
      <c r="M68" s="3"/>
      <c r="N68" s="4"/>
    </row>
    <row r="69" spans="7:14" x14ac:dyDescent="0.2">
      <c r="G69" s="24"/>
      <c r="H69" s="3"/>
      <c r="I69" s="3"/>
      <c r="J69" s="3"/>
      <c r="K69" s="3"/>
      <c r="L69" s="3"/>
      <c r="M69" s="3"/>
      <c r="N69" s="4"/>
    </row>
    <row r="70" spans="7:14" x14ac:dyDescent="0.2">
      <c r="G70" s="24"/>
      <c r="H70" s="3"/>
      <c r="I70" s="3"/>
      <c r="J70" s="3"/>
      <c r="K70" s="3"/>
      <c r="L70" s="3"/>
      <c r="M70" s="3"/>
      <c r="N70" s="4"/>
    </row>
    <row r="71" spans="7:14" x14ac:dyDescent="0.2">
      <c r="G71" s="24"/>
      <c r="H71" s="3"/>
      <c r="I71" s="3"/>
      <c r="J71" s="3"/>
      <c r="K71" s="3"/>
      <c r="L71" s="3"/>
      <c r="M71" s="3"/>
      <c r="N71" s="4"/>
    </row>
    <row r="72" spans="7:14" x14ac:dyDescent="0.2">
      <c r="G72" s="24"/>
      <c r="H72" s="3"/>
      <c r="I72" s="3"/>
      <c r="J72" s="3"/>
      <c r="K72" s="3"/>
      <c r="L72" s="3"/>
      <c r="M72" s="3"/>
      <c r="N72" s="4"/>
    </row>
    <row r="73" spans="7:14" x14ac:dyDescent="0.2">
      <c r="G73" s="24"/>
      <c r="H73" s="3"/>
      <c r="I73" s="3"/>
      <c r="J73" s="3"/>
      <c r="K73" s="3"/>
      <c r="L73" s="3"/>
      <c r="M73" s="3"/>
      <c r="N73" s="4"/>
    </row>
    <row r="74" spans="7:14" x14ac:dyDescent="0.2">
      <c r="G74" s="24"/>
      <c r="H74" s="3"/>
      <c r="I74" s="3"/>
      <c r="J74" s="3"/>
      <c r="K74" s="3"/>
      <c r="L74" s="3"/>
      <c r="M74" s="3"/>
      <c r="N74" s="4"/>
    </row>
    <row r="75" spans="7:14" x14ac:dyDescent="0.2">
      <c r="G75" s="24"/>
      <c r="H75" s="3"/>
      <c r="I75" s="3"/>
      <c r="J75" s="3"/>
      <c r="K75" s="3"/>
      <c r="L75" s="3"/>
      <c r="M75" s="3"/>
      <c r="N75" s="4"/>
    </row>
    <row r="76" spans="7:14" x14ac:dyDescent="0.2">
      <c r="G76" s="24"/>
      <c r="H76" s="3"/>
      <c r="I76" s="3"/>
      <c r="J76" s="3"/>
      <c r="K76" s="3"/>
      <c r="L76" s="3"/>
      <c r="M76" s="3"/>
      <c r="N76" s="4"/>
    </row>
    <row r="77" spans="7:14" x14ac:dyDescent="0.2">
      <c r="G77" s="24"/>
      <c r="H77" s="3"/>
      <c r="I77" s="3"/>
      <c r="J77" s="3"/>
      <c r="K77" s="3"/>
      <c r="L77" s="3"/>
      <c r="M77" s="3"/>
      <c r="N77" s="4"/>
    </row>
    <row r="78" spans="7:14" x14ac:dyDescent="0.2">
      <c r="G78" s="24"/>
      <c r="H78" s="3"/>
      <c r="I78" s="3"/>
      <c r="J78" s="3"/>
      <c r="K78" s="3"/>
      <c r="L78" s="3"/>
      <c r="M78" s="3"/>
      <c r="N78" s="4"/>
    </row>
    <row r="79" spans="7:14" x14ac:dyDescent="0.2">
      <c r="G79" s="24"/>
      <c r="H79" s="3"/>
      <c r="I79" s="3"/>
      <c r="J79" s="3"/>
      <c r="K79" s="3"/>
      <c r="L79" s="3"/>
      <c r="M79" s="3"/>
      <c r="N79" s="4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86"/>
  <sheetViews>
    <sheetView workbookViewId="0"/>
  </sheetViews>
  <sheetFormatPr defaultRowHeight="12.75" x14ac:dyDescent="0.2"/>
  <cols>
    <col min="1" max="1" width="9.42578125" customWidth="1"/>
    <col min="2" max="2" width="1.7109375" customWidth="1"/>
    <col min="3" max="3" width="52.140625" customWidth="1"/>
    <col min="4" max="4" width="1.7109375" customWidth="1"/>
    <col min="5" max="5" width="16.28515625" customWidth="1"/>
    <col min="6" max="6" width="1.7109375" customWidth="1"/>
    <col min="7" max="7" width="14.28515625" style="1" customWidth="1"/>
    <col min="8" max="8" width="1.7109375" style="1" customWidth="1"/>
    <col min="9" max="9" width="15.7109375" style="1" customWidth="1"/>
    <col min="10" max="10" width="1.7109375" style="1" customWidth="1"/>
    <col min="11" max="11" width="15.7109375" style="1" customWidth="1"/>
    <col min="12" max="12" width="2.7109375" style="1" customWidth="1"/>
    <col min="13" max="13" width="15.7109375" style="1" customWidth="1"/>
    <col min="14" max="14" width="9.7109375" customWidth="1"/>
    <col min="15" max="15" width="13.7109375" customWidth="1"/>
    <col min="16" max="16" width="9.7109375" bestFit="1" customWidth="1"/>
    <col min="17" max="17" width="12.140625" bestFit="1" customWidth="1"/>
    <col min="18" max="18" width="11.7109375" bestFit="1" customWidth="1"/>
  </cols>
  <sheetData>
    <row r="1" spans="1:18" x14ac:dyDescent="0.2">
      <c r="A1" t="s">
        <v>0</v>
      </c>
    </row>
    <row r="2" spans="1:18" x14ac:dyDescent="0.2">
      <c r="A2" s="20" t="s">
        <v>51</v>
      </c>
    </row>
    <row r="3" spans="1:18" x14ac:dyDescent="0.2">
      <c r="A3" s="20" t="s">
        <v>67</v>
      </c>
    </row>
    <row r="4" spans="1:18" x14ac:dyDescent="0.2">
      <c r="G4" s="5" t="s">
        <v>52</v>
      </c>
      <c r="H4" s="5"/>
      <c r="I4" s="5"/>
      <c r="J4" s="5"/>
      <c r="K4" s="5"/>
      <c r="L4" s="3"/>
      <c r="M4" s="2" t="s">
        <v>53</v>
      </c>
      <c r="N4" s="22" t="s">
        <v>54</v>
      </c>
      <c r="R4" s="6" t="s">
        <v>55</v>
      </c>
    </row>
    <row r="5" spans="1:18" s="6" customFormat="1" x14ac:dyDescent="0.2">
      <c r="A5" s="7" t="s">
        <v>3</v>
      </c>
      <c r="B5" s="8"/>
      <c r="C5" s="7" t="s">
        <v>4</v>
      </c>
      <c r="D5" s="8"/>
      <c r="E5" s="7" t="s">
        <v>56</v>
      </c>
      <c r="F5" s="8"/>
      <c r="G5" s="7" t="s">
        <v>57</v>
      </c>
      <c r="H5" s="8"/>
      <c r="I5" s="9" t="s">
        <v>58</v>
      </c>
      <c r="J5" s="10"/>
      <c r="K5" s="11" t="s">
        <v>59</v>
      </c>
      <c r="L5" s="12"/>
      <c r="M5" s="11" t="s">
        <v>60</v>
      </c>
      <c r="N5" s="6" t="s">
        <v>61</v>
      </c>
      <c r="O5" t="s">
        <v>62</v>
      </c>
      <c r="P5" t="s">
        <v>63</v>
      </c>
      <c r="Q5" s="6" t="s">
        <v>64</v>
      </c>
      <c r="R5" t="s">
        <v>65</v>
      </c>
    </row>
    <row r="6" spans="1:18" x14ac:dyDescent="0.2">
      <c r="A6" t="s">
        <v>7</v>
      </c>
      <c r="C6" t="s">
        <v>69</v>
      </c>
      <c r="E6" s="29">
        <f t="shared" ref="E6:E31" si="0">+K6+M6</f>
        <v>75582932.650000006</v>
      </c>
      <c r="F6" s="29"/>
      <c r="G6" s="29">
        <v>75587955.989999995</v>
      </c>
      <c r="H6" s="29"/>
      <c r="I6" s="29">
        <v>14237.79</v>
      </c>
      <c r="J6" s="29"/>
      <c r="K6" s="29">
        <f t="shared" ref="K6:K31" si="1">+G6+I6</f>
        <v>75602193.780000001</v>
      </c>
      <c r="L6" s="29"/>
      <c r="M6" s="29">
        <v>-19261.13</v>
      </c>
      <c r="N6" s="29">
        <v>5533.12</v>
      </c>
      <c r="O6" s="29">
        <v>24794.25</v>
      </c>
      <c r="P6" s="29">
        <f t="shared" ref="P6:P31" si="2">+N6-O6</f>
        <v>-19261.13</v>
      </c>
      <c r="Q6" s="29">
        <v>75563161.739999995</v>
      </c>
      <c r="R6" s="29">
        <f t="shared" ref="R6:R31" si="3">+Q6+O6</f>
        <v>75587955.989999995</v>
      </c>
    </row>
    <row r="7" spans="1:18" x14ac:dyDescent="0.2">
      <c r="A7" t="s">
        <v>8</v>
      </c>
      <c r="C7" t="s">
        <v>71</v>
      </c>
      <c r="E7" s="29">
        <f t="shared" si="0"/>
        <v>58224992.140000001</v>
      </c>
      <c r="F7" s="29"/>
      <c r="G7" s="29">
        <v>53679450.030000001</v>
      </c>
      <c r="H7" s="29"/>
      <c r="I7" s="29">
        <v>4018441.96</v>
      </c>
      <c r="J7" s="29"/>
      <c r="K7" s="29">
        <f t="shared" si="1"/>
        <v>57697891.990000002</v>
      </c>
      <c r="L7" s="29"/>
      <c r="M7" s="29">
        <v>527100.15</v>
      </c>
      <c r="N7" s="29">
        <v>567465.04</v>
      </c>
      <c r="O7" s="29">
        <v>40364.89</v>
      </c>
      <c r="P7" s="29">
        <f t="shared" si="2"/>
        <v>527100.15</v>
      </c>
      <c r="Q7" s="29">
        <v>53639085.140000001</v>
      </c>
      <c r="R7" s="29">
        <f t="shared" si="3"/>
        <v>53679450.030000001</v>
      </c>
    </row>
    <row r="8" spans="1:18" x14ac:dyDescent="0.2">
      <c r="A8" t="s">
        <v>9</v>
      </c>
      <c r="C8" t="s">
        <v>10</v>
      </c>
      <c r="E8" s="29">
        <f t="shared" si="0"/>
        <v>44545542.390000001</v>
      </c>
      <c r="F8" s="29"/>
      <c r="G8" s="29">
        <v>40382791.740000002</v>
      </c>
      <c r="H8" s="29"/>
      <c r="I8" s="29">
        <v>4137946.49</v>
      </c>
      <c r="J8" s="29"/>
      <c r="K8" s="29">
        <f t="shared" si="1"/>
        <v>44520738.230000004</v>
      </c>
      <c r="L8" s="29"/>
      <c r="M8" s="29">
        <v>24804.16</v>
      </c>
      <c r="N8" s="29">
        <v>35660.58</v>
      </c>
      <c r="O8" s="29">
        <v>10856.42</v>
      </c>
      <c r="P8" s="29">
        <f t="shared" si="2"/>
        <v>24804.160000000003</v>
      </c>
      <c r="Q8" s="29">
        <v>40371935.32</v>
      </c>
      <c r="R8" s="29">
        <f t="shared" si="3"/>
        <v>40382791.740000002</v>
      </c>
    </row>
    <row r="9" spans="1:18" x14ac:dyDescent="0.2">
      <c r="A9" t="s">
        <v>11</v>
      </c>
      <c r="C9" t="s">
        <v>12</v>
      </c>
      <c r="E9" s="29">
        <f t="shared" si="0"/>
        <v>40553127.919999994</v>
      </c>
      <c r="F9" s="29"/>
      <c r="G9" s="29">
        <v>36322050.609999999</v>
      </c>
      <c r="H9" s="29"/>
      <c r="I9" s="29">
        <v>4140419.87</v>
      </c>
      <c r="J9" s="29"/>
      <c r="K9" s="29">
        <f t="shared" si="1"/>
        <v>40462470.479999997</v>
      </c>
      <c r="L9" s="29"/>
      <c r="M9" s="29">
        <v>90657.44</v>
      </c>
      <c r="N9" s="29">
        <v>116858.97</v>
      </c>
      <c r="O9" s="29">
        <v>26201.53</v>
      </c>
      <c r="P9" s="29">
        <f t="shared" si="2"/>
        <v>90657.44</v>
      </c>
      <c r="Q9" s="29">
        <v>36295849.079999998</v>
      </c>
      <c r="R9" s="29">
        <f t="shared" si="3"/>
        <v>36322050.609999999</v>
      </c>
    </row>
    <row r="10" spans="1:18" x14ac:dyDescent="0.2">
      <c r="A10" t="s">
        <v>13</v>
      </c>
      <c r="C10" t="s">
        <v>14</v>
      </c>
      <c r="E10" s="29">
        <f t="shared" si="0"/>
        <v>18994404.350000001</v>
      </c>
      <c r="F10" s="29"/>
      <c r="G10" s="29">
        <v>17160746.510000002</v>
      </c>
      <c r="H10" s="29"/>
      <c r="I10" s="29">
        <v>1797225.66</v>
      </c>
      <c r="J10" s="29"/>
      <c r="K10" s="29">
        <f t="shared" si="1"/>
        <v>18957972.170000002</v>
      </c>
      <c r="L10" s="29"/>
      <c r="M10" s="29">
        <v>36432.18</v>
      </c>
      <c r="N10" s="29">
        <v>75134.8</v>
      </c>
      <c r="O10" s="29">
        <v>38702.620000000003</v>
      </c>
      <c r="P10" s="29">
        <f t="shared" si="2"/>
        <v>36432.18</v>
      </c>
      <c r="Q10" s="29">
        <v>17122043.890000001</v>
      </c>
      <c r="R10" s="29">
        <f t="shared" si="3"/>
        <v>17160746.510000002</v>
      </c>
    </row>
    <row r="11" spans="1:18" x14ac:dyDescent="0.2">
      <c r="A11" t="s">
        <v>15</v>
      </c>
      <c r="C11" t="s">
        <v>16</v>
      </c>
      <c r="E11" s="29">
        <f t="shared" si="0"/>
        <v>15945867.84</v>
      </c>
      <c r="F11" s="29"/>
      <c r="G11" s="29">
        <v>13649458.440000001</v>
      </c>
      <c r="H11" s="29"/>
      <c r="I11" s="29">
        <v>2240832.63</v>
      </c>
      <c r="J11" s="29"/>
      <c r="K11" s="29">
        <f t="shared" si="1"/>
        <v>15890291.07</v>
      </c>
      <c r="L11" s="29"/>
      <c r="M11" s="29">
        <v>55576.77</v>
      </c>
      <c r="N11" s="29">
        <v>64401.82</v>
      </c>
      <c r="O11" s="29">
        <v>8825.0499999999993</v>
      </c>
      <c r="P11" s="29">
        <f t="shared" si="2"/>
        <v>55576.770000000004</v>
      </c>
      <c r="Q11" s="29">
        <v>13640633.390000001</v>
      </c>
      <c r="R11" s="29">
        <f t="shared" si="3"/>
        <v>13649458.440000001</v>
      </c>
    </row>
    <row r="12" spans="1:18" x14ac:dyDescent="0.2">
      <c r="A12" t="s">
        <v>17</v>
      </c>
      <c r="C12" t="s">
        <v>18</v>
      </c>
      <c r="E12" s="29">
        <f t="shared" si="0"/>
        <v>14938995.890000001</v>
      </c>
      <c r="F12" s="29"/>
      <c r="G12" s="29">
        <v>14938995.890000001</v>
      </c>
      <c r="H12" s="29"/>
      <c r="I12" s="29">
        <v>0</v>
      </c>
      <c r="J12" s="29"/>
      <c r="K12" s="29">
        <f t="shared" si="1"/>
        <v>14938995.890000001</v>
      </c>
      <c r="L12" s="29"/>
      <c r="M12" s="29">
        <v>0</v>
      </c>
      <c r="N12" s="29">
        <v>0</v>
      </c>
      <c r="O12" s="29">
        <v>0</v>
      </c>
      <c r="P12" s="29">
        <f t="shared" si="2"/>
        <v>0</v>
      </c>
      <c r="Q12" s="29">
        <v>14938995.890000001</v>
      </c>
      <c r="R12" s="29">
        <f t="shared" si="3"/>
        <v>14938995.890000001</v>
      </c>
    </row>
    <row r="13" spans="1:18" x14ac:dyDescent="0.2">
      <c r="A13" t="s">
        <v>19</v>
      </c>
      <c r="C13" t="s">
        <v>20</v>
      </c>
      <c r="E13" s="29">
        <f t="shared" si="0"/>
        <v>13175615.75</v>
      </c>
      <c r="F13" s="29"/>
      <c r="G13" s="29">
        <v>13018807.25</v>
      </c>
      <c r="H13" s="29"/>
      <c r="I13" s="29">
        <v>121448.2</v>
      </c>
      <c r="J13" s="29"/>
      <c r="K13" s="29">
        <f t="shared" si="1"/>
        <v>13140255.449999999</v>
      </c>
      <c r="L13" s="29"/>
      <c r="M13" s="29">
        <v>35360.300000000003</v>
      </c>
      <c r="N13" s="29">
        <v>40518.25</v>
      </c>
      <c r="O13" s="29">
        <v>5157.95</v>
      </c>
      <c r="P13" s="29">
        <f t="shared" si="2"/>
        <v>35360.300000000003</v>
      </c>
      <c r="Q13" s="29">
        <v>13013649.300000001</v>
      </c>
      <c r="R13" s="29">
        <f t="shared" si="3"/>
        <v>13018807.25</v>
      </c>
    </row>
    <row r="14" spans="1:18" x14ac:dyDescent="0.2">
      <c r="A14" t="s">
        <v>21</v>
      </c>
      <c r="C14" t="s">
        <v>22</v>
      </c>
      <c r="E14" s="29">
        <f t="shared" si="0"/>
        <v>11428212.689999999</v>
      </c>
      <c r="F14" s="29"/>
      <c r="G14" s="29">
        <v>11428212.689999999</v>
      </c>
      <c r="H14" s="29"/>
      <c r="I14" s="29">
        <v>0</v>
      </c>
      <c r="J14" s="29"/>
      <c r="K14" s="29">
        <f t="shared" si="1"/>
        <v>11428212.689999999</v>
      </c>
      <c r="L14" s="29"/>
      <c r="M14" s="29">
        <v>0</v>
      </c>
      <c r="N14" s="29">
        <v>0</v>
      </c>
      <c r="O14" s="29">
        <v>0</v>
      </c>
      <c r="P14" s="29">
        <f t="shared" si="2"/>
        <v>0</v>
      </c>
      <c r="Q14" s="29">
        <v>11428212.689999999</v>
      </c>
      <c r="R14" s="29">
        <f t="shared" si="3"/>
        <v>11428212.689999999</v>
      </c>
    </row>
    <row r="15" spans="1:18" x14ac:dyDescent="0.2">
      <c r="A15" t="s">
        <v>23</v>
      </c>
      <c r="C15" t="s">
        <v>24</v>
      </c>
      <c r="E15" s="29">
        <f t="shared" si="0"/>
        <v>9380293.3999999985</v>
      </c>
      <c r="F15" s="29"/>
      <c r="G15" s="29">
        <v>8438292.1799999997</v>
      </c>
      <c r="H15" s="29"/>
      <c r="I15" s="29">
        <v>941070.6</v>
      </c>
      <c r="J15" s="29"/>
      <c r="K15" s="29">
        <f t="shared" si="1"/>
        <v>9379362.7799999993</v>
      </c>
      <c r="L15" s="29"/>
      <c r="M15" s="29">
        <v>930.62</v>
      </c>
      <c r="N15" s="29">
        <v>6458.93</v>
      </c>
      <c r="O15" s="29">
        <v>5528.31</v>
      </c>
      <c r="P15" s="29">
        <f t="shared" si="2"/>
        <v>930.61999999999989</v>
      </c>
      <c r="Q15" s="29">
        <v>8432763.8699999992</v>
      </c>
      <c r="R15" s="29">
        <f t="shared" si="3"/>
        <v>8438292.1799999997</v>
      </c>
    </row>
    <row r="16" spans="1:18" x14ac:dyDescent="0.2">
      <c r="A16" t="s">
        <v>25</v>
      </c>
      <c r="C16" t="s">
        <v>26</v>
      </c>
      <c r="E16" s="29">
        <f t="shared" si="0"/>
        <v>8372313.3499999996</v>
      </c>
      <c r="F16" s="29"/>
      <c r="G16" s="29">
        <v>8037446.0999999996</v>
      </c>
      <c r="H16" s="29"/>
      <c r="I16" s="29">
        <v>328972.69</v>
      </c>
      <c r="J16" s="29"/>
      <c r="K16" s="29">
        <f t="shared" si="1"/>
        <v>8366418.79</v>
      </c>
      <c r="L16" s="29"/>
      <c r="M16" s="29">
        <v>5894.56</v>
      </c>
      <c r="N16" s="29">
        <v>11711.45</v>
      </c>
      <c r="O16" s="29">
        <v>5816.89</v>
      </c>
      <c r="P16" s="29">
        <f t="shared" si="2"/>
        <v>5894.56</v>
      </c>
      <c r="Q16" s="29">
        <v>8031629.21</v>
      </c>
      <c r="R16" s="29">
        <f t="shared" si="3"/>
        <v>8037446.0999999996</v>
      </c>
    </row>
    <row r="17" spans="1:18" x14ac:dyDescent="0.2">
      <c r="A17" t="s">
        <v>27</v>
      </c>
      <c r="C17" t="s">
        <v>28</v>
      </c>
      <c r="E17" s="29">
        <f t="shared" si="0"/>
        <v>6147415.0199999996</v>
      </c>
      <c r="F17" s="29"/>
      <c r="G17" s="29">
        <v>5747056.4799999995</v>
      </c>
      <c r="H17" s="29"/>
      <c r="I17" s="29">
        <v>399827.92</v>
      </c>
      <c r="J17" s="29"/>
      <c r="K17" s="29">
        <f t="shared" si="1"/>
        <v>6146884.3999999994</v>
      </c>
      <c r="L17" s="29"/>
      <c r="M17" s="29">
        <v>530.62</v>
      </c>
      <c r="N17" s="29">
        <v>3014</v>
      </c>
      <c r="O17" s="29">
        <v>2483.38</v>
      </c>
      <c r="P17" s="29">
        <f t="shared" si="2"/>
        <v>530.61999999999989</v>
      </c>
      <c r="Q17" s="29">
        <v>5744573.0999999996</v>
      </c>
      <c r="R17" s="29">
        <f t="shared" si="3"/>
        <v>5747056.4799999995</v>
      </c>
    </row>
    <row r="18" spans="1:18" x14ac:dyDescent="0.2">
      <c r="A18" t="s">
        <v>29</v>
      </c>
      <c r="C18" t="s">
        <v>30</v>
      </c>
      <c r="E18" s="29">
        <f t="shared" si="0"/>
        <v>5571944.7999999998</v>
      </c>
      <c r="F18" s="29"/>
      <c r="G18" s="29">
        <v>5011131.8499999996</v>
      </c>
      <c r="H18" s="29"/>
      <c r="I18" s="29">
        <v>558126.47</v>
      </c>
      <c r="J18" s="29"/>
      <c r="K18" s="29">
        <f t="shared" si="1"/>
        <v>5569258.3199999994</v>
      </c>
      <c r="L18" s="29"/>
      <c r="M18" s="29">
        <v>2686.48</v>
      </c>
      <c r="N18" s="29">
        <v>5216.8100000000004</v>
      </c>
      <c r="O18" s="29">
        <v>2530.33</v>
      </c>
      <c r="P18" s="29">
        <f t="shared" si="2"/>
        <v>2686.4800000000005</v>
      </c>
      <c r="Q18" s="29">
        <v>5008601.5199999996</v>
      </c>
      <c r="R18" s="29">
        <f t="shared" si="3"/>
        <v>5011131.8499999996</v>
      </c>
    </row>
    <row r="19" spans="1:18" x14ac:dyDescent="0.2">
      <c r="A19" t="s">
        <v>31</v>
      </c>
      <c r="C19" t="s">
        <v>32</v>
      </c>
      <c r="E19" s="29">
        <f t="shared" si="0"/>
        <v>5191048.2700000005</v>
      </c>
      <c r="F19" s="29"/>
      <c r="G19" s="29">
        <v>5164482.53</v>
      </c>
      <c r="H19" s="29"/>
      <c r="I19" s="29">
        <v>10814.94</v>
      </c>
      <c r="J19" s="29"/>
      <c r="K19" s="29">
        <f t="shared" si="1"/>
        <v>5175297.4700000007</v>
      </c>
      <c r="L19" s="29"/>
      <c r="M19" s="29">
        <v>15750.8</v>
      </c>
      <c r="N19" s="29">
        <v>15750.8</v>
      </c>
      <c r="O19" s="29">
        <v>0</v>
      </c>
      <c r="P19" s="29">
        <f t="shared" si="2"/>
        <v>15750.8</v>
      </c>
      <c r="Q19" s="29">
        <v>5164482.53</v>
      </c>
      <c r="R19" s="29">
        <f t="shared" si="3"/>
        <v>5164482.53</v>
      </c>
    </row>
    <row r="20" spans="1:18" x14ac:dyDescent="0.2">
      <c r="A20" t="s">
        <v>33</v>
      </c>
      <c r="C20" t="s">
        <v>34</v>
      </c>
      <c r="E20" s="29">
        <f t="shared" si="0"/>
        <v>4824762.58</v>
      </c>
      <c r="F20" s="29"/>
      <c r="G20" s="29">
        <v>3437325.26</v>
      </c>
      <c r="H20" s="29"/>
      <c r="I20" s="29">
        <v>1377711.11</v>
      </c>
      <c r="J20" s="29"/>
      <c r="K20" s="29">
        <f t="shared" si="1"/>
        <v>4815036.37</v>
      </c>
      <c r="L20" s="29"/>
      <c r="M20" s="29">
        <v>9726.2099999999991</v>
      </c>
      <c r="N20" s="29">
        <v>16028.62</v>
      </c>
      <c r="O20" s="29">
        <v>6302.41</v>
      </c>
      <c r="P20" s="29">
        <f t="shared" si="2"/>
        <v>9726.2100000000009</v>
      </c>
      <c r="Q20" s="29">
        <v>3431022.85</v>
      </c>
      <c r="R20" s="29">
        <f t="shared" si="3"/>
        <v>3437325.2600000002</v>
      </c>
    </row>
    <row r="21" spans="1:18" x14ac:dyDescent="0.2">
      <c r="A21" t="s">
        <v>35</v>
      </c>
      <c r="C21" t="s">
        <v>70</v>
      </c>
      <c r="E21" s="29">
        <f t="shared" si="0"/>
        <v>4099727.38</v>
      </c>
      <c r="F21" s="29"/>
      <c r="G21" s="29">
        <v>4037588.48</v>
      </c>
      <c r="H21" s="29"/>
      <c r="I21" s="29">
        <v>81224.5</v>
      </c>
      <c r="J21" s="29"/>
      <c r="K21" s="29">
        <f t="shared" si="1"/>
        <v>4118812.98</v>
      </c>
      <c r="L21" s="29"/>
      <c r="M21" s="29">
        <v>-19085.599999999999</v>
      </c>
      <c r="N21" s="29">
        <v>-19085.599999999999</v>
      </c>
      <c r="O21" s="29">
        <v>0</v>
      </c>
      <c r="P21" s="29">
        <f t="shared" si="2"/>
        <v>-19085.599999999999</v>
      </c>
      <c r="Q21" s="29">
        <v>4037588.48</v>
      </c>
      <c r="R21" s="29">
        <f t="shared" si="3"/>
        <v>4037588.48</v>
      </c>
    </row>
    <row r="22" spans="1:18" x14ac:dyDescent="0.2">
      <c r="A22" t="s">
        <v>36</v>
      </c>
      <c r="C22" t="s">
        <v>37</v>
      </c>
      <c r="E22" s="29">
        <f t="shared" si="0"/>
        <v>3791180.92</v>
      </c>
      <c r="F22" s="29"/>
      <c r="G22" s="29">
        <v>2930806.16</v>
      </c>
      <c r="H22" s="29"/>
      <c r="I22" s="29">
        <v>859496.5</v>
      </c>
      <c r="J22" s="29"/>
      <c r="K22" s="29">
        <f t="shared" si="1"/>
        <v>3790302.66</v>
      </c>
      <c r="L22" s="29"/>
      <c r="M22" s="29">
        <v>878.26</v>
      </c>
      <c r="N22" s="29">
        <v>1802.55</v>
      </c>
      <c r="O22" s="29">
        <v>924.29</v>
      </c>
      <c r="P22" s="29">
        <f t="shared" si="2"/>
        <v>878.26</v>
      </c>
      <c r="Q22" s="29">
        <v>2929881.87</v>
      </c>
      <c r="R22" s="29">
        <f t="shared" si="3"/>
        <v>2930806.16</v>
      </c>
    </row>
    <row r="23" spans="1:18" x14ac:dyDescent="0.2">
      <c r="A23" t="s">
        <v>38</v>
      </c>
      <c r="C23" t="s">
        <v>39</v>
      </c>
      <c r="E23" s="29">
        <f t="shared" si="0"/>
        <v>3535547.3099999996</v>
      </c>
      <c r="F23" s="29"/>
      <c r="G23" s="29">
        <v>2839559.55</v>
      </c>
      <c r="H23" s="29"/>
      <c r="I23" s="29">
        <v>695987.76</v>
      </c>
      <c r="J23" s="29"/>
      <c r="K23" s="29">
        <f t="shared" si="1"/>
        <v>3535547.3099999996</v>
      </c>
      <c r="L23" s="29"/>
      <c r="M23" s="29">
        <v>0</v>
      </c>
      <c r="N23" s="29">
        <v>0</v>
      </c>
      <c r="O23" s="29">
        <v>0</v>
      </c>
      <c r="P23" s="29">
        <f t="shared" si="2"/>
        <v>0</v>
      </c>
      <c r="Q23" s="29">
        <v>2839559.55</v>
      </c>
      <c r="R23" s="29">
        <f t="shared" si="3"/>
        <v>2839559.55</v>
      </c>
    </row>
    <row r="24" spans="1:18" x14ac:dyDescent="0.2">
      <c r="A24" t="s">
        <v>42</v>
      </c>
      <c r="C24" t="s">
        <v>68</v>
      </c>
      <c r="E24" s="29">
        <f t="shared" si="0"/>
        <v>3380183.7399999998</v>
      </c>
      <c r="F24" s="29"/>
      <c r="G24" s="29">
        <v>3375437.73</v>
      </c>
      <c r="H24" s="29"/>
      <c r="I24" s="29">
        <v>4746.01</v>
      </c>
      <c r="J24" s="29"/>
      <c r="K24" s="29">
        <f t="shared" si="1"/>
        <v>3380183.7399999998</v>
      </c>
      <c r="L24" s="29"/>
      <c r="M24" s="29">
        <v>0</v>
      </c>
      <c r="N24" s="29">
        <v>0</v>
      </c>
      <c r="O24" s="29">
        <v>0</v>
      </c>
      <c r="P24" s="29">
        <f t="shared" si="2"/>
        <v>0</v>
      </c>
      <c r="Q24" s="29">
        <v>3375437.73</v>
      </c>
      <c r="R24" s="29">
        <f t="shared" si="3"/>
        <v>3375437.73</v>
      </c>
    </row>
    <row r="25" spans="1:18" x14ac:dyDescent="0.2">
      <c r="A25" t="s">
        <v>40</v>
      </c>
      <c r="C25" t="s">
        <v>41</v>
      </c>
      <c r="E25" s="29">
        <f t="shared" si="0"/>
        <v>3267232.6100000003</v>
      </c>
      <c r="F25" s="29"/>
      <c r="G25" s="29">
        <v>2856076.46</v>
      </c>
      <c r="H25" s="29"/>
      <c r="I25" s="29">
        <v>376658.2</v>
      </c>
      <c r="J25" s="29"/>
      <c r="K25" s="29">
        <f t="shared" si="1"/>
        <v>3232734.66</v>
      </c>
      <c r="L25" s="29"/>
      <c r="M25" s="29">
        <v>34497.949999999997</v>
      </c>
      <c r="N25" s="29">
        <v>34497.949999999997</v>
      </c>
      <c r="O25" s="29">
        <v>0</v>
      </c>
      <c r="P25" s="29">
        <f t="shared" si="2"/>
        <v>34497.949999999997</v>
      </c>
      <c r="Q25" s="29">
        <v>2856076.46</v>
      </c>
      <c r="R25" s="29">
        <f t="shared" si="3"/>
        <v>2856076.46</v>
      </c>
    </row>
    <row r="26" spans="1:18" x14ac:dyDescent="0.2">
      <c r="A26" t="s">
        <v>45</v>
      </c>
      <c r="C26" t="s">
        <v>46</v>
      </c>
      <c r="E26" s="29">
        <f t="shared" si="0"/>
        <v>3092703.93</v>
      </c>
      <c r="F26" s="29"/>
      <c r="G26" s="29">
        <v>2408091.3199999998</v>
      </c>
      <c r="H26" s="29"/>
      <c r="I26" s="29">
        <v>673898.26</v>
      </c>
      <c r="J26" s="29"/>
      <c r="K26" s="29">
        <f t="shared" si="1"/>
        <v>3081989.58</v>
      </c>
      <c r="L26" s="29"/>
      <c r="M26" s="29">
        <v>10714.35</v>
      </c>
      <c r="N26" s="29">
        <v>10898.38</v>
      </c>
      <c r="O26" s="29">
        <v>184.03</v>
      </c>
      <c r="P26" s="29">
        <f t="shared" si="2"/>
        <v>10714.349999999999</v>
      </c>
      <c r="Q26" s="29">
        <v>2407907.29</v>
      </c>
      <c r="R26" s="29">
        <f t="shared" si="3"/>
        <v>2408091.3199999998</v>
      </c>
    </row>
    <row r="27" spans="1:18" x14ac:dyDescent="0.2">
      <c r="A27" t="s">
        <v>76</v>
      </c>
      <c r="C27" t="s">
        <v>77</v>
      </c>
      <c r="E27" s="29">
        <f t="shared" si="0"/>
        <v>3082015.61</v>
      </c>
      <c r="F27" s="29"/>
      <c r="G27" s="29">
        <v>3071610.01</v>
      </c>
      <c r="H27" s="29"/>
      <c r="I27" s="29">
        <v>0</v>
      </c>
      <c r="J27" s="29"/>
      <c r="K27" s="29">
        <f t="shared" si="1"/>
        <v>3071610.01</v>
      </c>
      <c r="L27" s="29"/>
      <c r="M27" s="29">
        <v>10405.6</v>
      </c>
      <c r="N27" s="29">
        <v>10405.6</v>
      </c>
      <c r="O27" s="29">
        <v>0</v>
      </c>
      <c r="P27" s="29">
        <f t="shared" si="2"/>
        <v>10405.6</v>
      </c>
      <c r="Q27" s="29">
        <v>3071610.01</v>
      </c>
      <c r="R27" s="29">
        <f t="shared" si="3"/>
        <v>3071610.01</v>
      </c>
    </row>
    <row r="28" spans="1:18" x14ac:dyDescent="0.2">
      <c r="A28" t="s">
        <v>72</v>
      </c>
      <c r="C28" t="s">
        <v>73</v>
      </c>
      <c r="E28" s="29">
        <f t="shared" si="0"/>
        <v>2979778.0900000003</v>
      </c>
      <c r="F28" s="29"/>
      <c r="G28" s="29">
        <v>2850978.99</v>
      </c>
      <c r="H28" s="29"/>
      <c r="I28" s="29">
        <v>125984.7</v>
      </c>
      <c r="J28" s="29"/>
      <c r="K28" s="29">
        <f t="shared" si="1"/>
        <v>2976963.6900000004</v>
      </c>
      <c r="L28" s="29"/>
      <c r="M28" s="29">
        <v>2814.4</v>
      </c>
      <c r="N28" s="29">
        <v>2814.4</v>
      </c>
      <c r="O28" s="29">
        <v>0</v>
      </c>
      <c r="P28" s="29">
        <f t="shared" si="2"/>
        <v>2814.4</v>
      </c>
      <c r="Q28" s="29">
        <v>2850978.99</v>
      </c>
      <c r="R28" s="29">
        <f t="shared" si="3"/>
        <v>2850978.99</v>
      </c>
    </row>
    <row r="29" spans="1:18" x14ac:dyDescent="0.2">
      <c r="A29" t="s">
        <v>74</v>
      </c>
      <c r="C29" t="s">
        <v>75</v>
      </c>
      <c r="E29" s="29">
        <f t="shared" si="0"/>
        <v>2725496.86</v>
      </c>
      <c r="F29" s="29"/>
      <c r="G29" s="29">
        <v>2685399.5</v>
      </c>
      <c r="H29" s="29"/>
      <c r="I29" s="29">
        <v>0</v>
      </c>
      <c r="J29" s="29"/>
      <c r="K29" s="29">
        <f t="shared" si="1"/>
        <v>2685399.5</v>
      </c>
      <c r="L29" s="29"/>
      <c r="M29" s="29">
        <v>40097.360000000001</v>
      </c>
      <c r="N29" s="29">
        <v>41078.32</v>
      </c>
      <c r="O29" s="29">
        <v>980.96</v>
      </c>
      <c r="P29" s="29">
        <f t="shared" si="2"/>
        <v>40097.360000000001</v>
      </c>
      <c r="Q29" s="29">
        <v>2684418.54</v>
      </c>
      <c r="R29" s="29">
        <f t="shared" si="3"/>
        <v>2685399.5</v>
      </c>
    </row>
    <row r="30" spans="1:18" x14ac:dyDescent="0.2">
      <c r="A30" t="s">
        <v>43</v>
      </c>
      <c r="C30" t="s">
        <v>44</v>
      </c>
      <c r="E30" s="29">
        <f t="shared" si="0"/>
        <v>2599389.36</v>
      </c>
      <c r="F30" s="29"/>
      <c r="G30" s="29">
        <v>2571752.44</v>
      </c>
      <c r="H30" s="29"/>
      <c r="I30" s="29">
        <v>27636.92</v>
      </c>
      <c r="J30" s="29"/>
      <c r="K30" s="29">
        <f t="shared" si="1"/>
        <v>2599389.36</v>
      </c>
      <c r="L30" s="29"/>
      <c r="M30" s="29">
        <v>0</v>
      </c>
      <c r="N30" s="29">
        <v>0</v>
      </c>
      <c r="O30" s="29">
        <v>0</v>
      </c>
      <c r="P30" s="29">
        <f t="shared" si="2"/>
        <v>0</v>
      </c>
      <c r="Q30" s="29">
        <v>2571752.44</v>
      </c>
      <c r="R30" s="29">
        <f t="shared" si="3"/>
        <v>2571752.44</v>
      </c>
    </row>
    <row r="31" spans="1:18" x14ac:dyDescent="0.2">
      <c r="C31" t="s">
        <v>47</v>
      </c>
      <c r="E31" s="29">
        <f t="shared" si="0"/>
        <v>77439854.469999984</v>
      </c>
      <c r="F31" s="29"/>
      <c r="G31" s="29">
        <v>64471534.879999995</v>
      </c>
      <c r="H31" s="29"/>
      <c r="I31" s="29">
        <v>13043487.6</v>
      </c>
      <c r="J31" s="29"/>
      <c r="K31" s="29">
        <f t="shared" si="1"/>
        <v>77515022.479999989</v>
      </c>
      <c r="L31" s="29"/>
      <c r="M31" s="29">
        <v>-75168.009999999995</v>
      </c>
      <c r="N31" s="29">
        <v>121490.57</v>
      </c>
      <c r="O31" s="29">
        <v>196658.58</v>
      </c>
      <c r="P31" s="29">
        <f t="shared" si="2"/>
        <v>-75168.00999999998</v>
      </c>
      <c r="Q31" s="29">
        <v>64274876.299999997</v>
      </c>
      <c r="R31" s="29">
        <f t="shared" si="3"/>
        <v>64471534.879999995</v>
      </c>
    </row>
    <row r="32" spans="1:18" x14ac:dyDescent="0.2">
      <c r="C32" t="s">
        <v>66</v>
      </c>
      <c r="E32" s="29">
        <f>SUM(E6:E31)</f>
        <v>442870579.31999999</v>
      </c>
      <c r="F32" s="29"/>
      <c r="G32" s="29">
        <f>SUM(G6:G31)</f>
        <v>406103039.07000005</v>
      </c>
      <c r="H32" s="29"/>
      <c r="I32" s="29">
        <f>SUM(I6:I31)</f>
        <v>35976196.780000009</v>
      </c>
      <c r="J32" s="29"/>
      <c r="K32" s="29">
        <f>SUM(K6:K31)</f>
        <v>442079235.85000002</v>
      </c>
      <c r="L32" s="29"/>
      <c r="M32" s="29">
        <f>SUM(M6:M31)</f>
        <v>791343.4700000002</v>
      </c>
      <c r="N32" s="29"/>
      <c r="O32" s="29"/>
      <c r="P32" s="29"/>
      <c r="Q32" s="29"/>
      <c r="R32" s="29"/>
    </row>
    <row r="33" spans="3:19" x14ac:dyDescent="0.2">
      <c r="C33" s="20" t="s">
        <v>49</v>
      </c>
      <c r="E33" s="29">
        <v>9819421</v>
      </c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</row>
    <row r="34" spans="3:19" x14ac:dyDescent="0.2">
      <c r="C34" t="s">
        <v>50</v>
      </c>
      <c r="E34" s="29">
        <f>+E32+E33</f>
        <v>452690000.31999999</v>
      </c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</row>
    <row r="35" spans="3:19" x14ac:dyDescent="0.2"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</row>
    <row r="36" spans="3:19" x14ac:dyDescent="0.2"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</row>
    <row r="37" spans="3:19" x14ac:dyDescent="0.2">
      <c r="E37" s="1"/>
      <c r="F37" s="1"/>
      <c r="N37" s="1"/>
    </row>
    <row r="38" spans="3:19" x14ac:dyDescent="0.2">
      <c r="E38" s="1"/>
      <c r="F38" s="1"/>
      <c r="N38" s="1"/>
    </row>
    <row r="40" spans="3:19" x14ac:dyDescent="0.2">
      <c r="S40" s="29"/>
    </row>
    <row r="41" spans="3:19" x14ac:dyDescent="0.2">
      <c r="S41" s="29"/>
    </row>
    <row r="42" spans="3:19" x14ac:dyDescent="0.2">
      <c r="S42" s="29"/>
    </row>
    <row r="43" spans="3:19" x14ac:dyDescent="0.2">
      <c r="S43" s="29"/>
    </row>
    <row r="44" spans="3:19" x14ac:dyDescent="0.2">
      <c r="S44" s="29"/>
    </row>
    <row r="45" spans="3:19" x14ac:dyDescent="0.2">
      <c r="S45" s="29"/>
    </row>
    <row r="46" spans="3:19" x14ac:dyDescent="0.2">
      <c r="S46" s="29"/>
    </row>
    <row r="47" spans="3:19" x14ac:dyDescent="0.2">
      <c r="S47" s="29"/>
    </row>
    <row r="48" spans="3:19" x14ac:dyDescent="0.2">
      <c r="S48" s="29"/>
    </row>
    <row r="49" spans="19:19" x14ac:dyDescent="0.2">
      <c r="S49" s="29"/>
    </row>
    <row r="50" spans="19:19" x14ac:dyDescent="0.2">
      <c r="S50" s="29"/>
    </row>
    <row r="51" spans="19:19" x14ac:dyDescent="0.2">
      <c r="S51" s="29"/>
    </row>
    <row r="52" spans="19:19" x14ac:dyDescent="0.2">
      <c r="S52" s="29"/>
    </row>
    <row r="53" spans="19:19" x14ac:dyDescent="0.2">
      <c r="S53" s="29"/>
    </row>
    <row r="54" spans="19:19" x14ac:dyDescent="0.2">
      <c r="S54" s="29"/>
    </row>
    <row r="55" spans="19:19" x14ac:dyDescent="0.2">
      <c r="S55" s="29"/>
    </row>
    <row r="56" spans="19:19" x14ac:dyDescent="0.2">
      <c r="S56" s="29"/>
    </row>
    <row r="57" spans="19:19" x14ac:dyDescent="0.2">
      <c r="S57" s="29"/>
    </row>
    <row r="58" spans="19:19" x14ac:dyDescent="0.2">
      <c r="S58" s="29"/>
    </row>
    <row r="59" spans="19:19" x14ac:dyDescent="0.2">
      <c r="S59" s="29"/>
    </row>
    <row r="60" spans="19:19" x14ac:dyDescent="0.2">
      <c r="S60" s="29"/>
    </row>
    <row r="61" spans="19:19" x14ac:dyDescent="0.2">
      <c r="S61" s="29"/>
    </row>
    <row r="62" spans="19:19" x14ac:dyDescent="0.2">
      <c r="S62" s="29"/>
    </row>
    <row r="63" spans="19:19" x14ac:dyDescent="0.2">
      <c r="S63" s="29"/>
    </row>
    <row r="64" spans="19:19" x14ac:dyDescent="0.2">
      <c r="S64" s="29"/>
    </row>
    <row r="65" spans="5:19" x14ac:dyDescent="0.2">
      <c r="S65" s="29"/>
    </row>
    <row r="66" spans="5:19" x14ac:dyDescent="0.2">
      <c r="S66" s="29"/>
    </row>
    <row r="67" spans="5:19" x14ac:dyDescent="0.2">
      <c r="S67" s="29"/>
    </row>
    <row r="68" spans="5:19" x14ac:dyDescent="0.2">
      <c r="S68" s="29"/>
    </row>
    <row r="69" spans="5:19" x14ac:dyDescent="0.2">
      <c r="S69" s="29"/>
    </row>
    <row r="70" spans="5:19" x14ac:dyDescent="0.2">
      <c r="S70" s="29"/>
    </row>
    <row r="71" spans="5:19" x14ac:dyDescent="0.2"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</row>
    <row r="72" spans="5:19" x14ac:dyDescent="0.2"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</row>
    <row r="73" spans="5:19" x14ac:dyDescent="0.2"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</row>
    <row r="74" spans="5:19" x14ac:dyDescent="0.2"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</row>
    <row r="75" spans="5:19" x14ac:dyDescent="0.2"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</row>
    <row r="76" spans="5:19" x14ac:dyDescent="0.2"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</row>
    <row r="77" spans="5:19" x14ac:dyDescent="0.2"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</row>
    <row r="78" spans="5:19" x14ac:dyDescent="0.2"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</row>
    <row r="79" spans="5:19" x14ac:dyDescent="0.2"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</row>
    <row r="80" spans="5:19" x14ac:dyDescent="0.2"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</row>
    <row r="81" spans="5:19" x14ac:dyDescent="0.2"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</row>
    <row r="82" spans="5:19" x14ac:dyDescent="0.2"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</row>
    <row r="83" spans="5:19" x14ac:dyDescent="0.2"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</row>
    <row r="84" spans="5:19" x14ac:dyDescent="0.2"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</row>
    <row r="85" spans="5:19" x14ac:dyDescent="0.2"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</row>
    <row r="86" spans="5:19" x14ac:dyDescent="0.2"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</row>
  </sheetData>
  <pageMargins left="0.75" right="0.75" top="1" bottom="1" header="0.5" footer="0.5"/>
  <pageSetup scale="8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15"/>
  <sheetViews>
    <sheetView workbookViewId="0"/>
  </sheetViews>
  <sheetFormatPr defaultRowHeight="12.75" x14ac:dyDescent="0.2"/>
  <cols>
    <col min="1" max="1" width="12.28515625" bestFit="1" customWidth="1"/>
  </cols>
  <sheetData>
    <row r="4" spans="1:2" x14ac:dyDescent="0.2">
      <c r="A4" s="1">
        <v>2649373</v>
      </c>
      <c r="B4" t="s">
        <v>78</v>
      </c>
    </row>
    <row r="5" spans="1:2" x14ac:dyDescent="0.2">
      <c r="A5" s="1">
        <v>-389016.68</v>
      </c>
      <c r="B5" t="s">
        <v>79</v>
      </c>
    </row>
    <row r="6" spans="1:2" x14ac:dyDescent="0.2">
      <c r="A6" s="1">
        <v>27894.55</v>
      </c>
      <c r="B6" t="s">
        <v>80</v>
      </c>
    </row>
    <row r="7" spans="1:2" x14ac:dyDescent="0.2">
      <c r="A7" s="1">
        <v>-36018</v>
      </c>
      <c r="B7" t="s">
        <v>81</v>
      </c>
    </row>
    <row r="8" spans="1:2" x14ac:dyDescent="0.2">
      <c r="A8" s="1">
        <v>-120032</v>
      </c>
      <c r="B8" t="s">
        <v>82</v>
      </c>
    </row>
    <row r="9" spans="1:2" x14ac:dyDescent="0.2">
      <c r="A9" s="1">
        <v>29976</v>
      </c>
      <c r="B9" t="s">
        <v>81</v>
      </c>
    </row>
    <row r="10" spans="1:2" x14ac:dyDescent="0.2">
      <c r="A10" s="1"/>
    </row>
    <row r="11" spans="1:2" x14ac:dyDescent="0.2">
      <c r="A11" s="1">
        <v>-1085.5999999999999</v>
      </c>
    </row>
    <row r="12" spans="1:2" x14ac:dyDescent="0.2">
      <c r="A12" s="1"/>
    </row>
    <row r="13" spans="1:2" x14ac:dyDescent="0.2">
      <c r="A13" s="1">
        <v>248418.41</v>
      </c>
      <c r="B13" t="s">
        <v>83</v>
      </c>
    </row>
    <row r="14" spans="1:2" x14ac:dyDescent="0.2">
      <c r="A14" s="1">
        <f>SUM(A4:A13)</f>
        <v>2409509.6799999997</v>
      </c>
    </row>
    <row r="15" spans="1:2" x14ac:dyDescent="0.2">
      <c r="A15" s="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TOP 25</vt:lpstr>
      <vt:lpstr>DETAIL</vt:lpstr>
      <vt:lpstr>Sheet1</vt:lpstr>
      <vt:lpstr>DETAIL!Print_Area</vt:lpstr>
      <vt:lpstr>'TOP 25'!Print_Area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Northern Natural Gas</dc:creator>
  <cp:lastModifiedBy>Jan Havlíček</cp:lastModifiedBy>
  <cp:lastPrinted>2000-02-02T22:35:48Z</cp:lastPrinted>
  <dcterms:created xsi:type="dcterms:W3CDTF">1999-01-11T14:36:11Z</dcterms:created>
  <dcterms:modified xsi:type="dcterms:W3CDTF">2023-09-12T04:27:22Z</dcterms:modified>
</cp:coreProperties>
</file>