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401460-2B79-4854-A234-D83FBA943419}" xr6:coauthVersionLast="47" xr6:coauthVersionMax="47" xr10:uidLastSave="{00000000-0000-0000-0000-000000000000}"/>
  <bookViews>
    <workbookView xWindow="-120" yWindow="-120" windowWidth="23280" windowHeight="1248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Completed'!$A$1:$N$43</definedName>
    <definedName name="_xlnm.Print_Area" localSheetId="0">'Hotlist - Identified '!$A$1:$U$77</definedName>
    <definedName name="_xlnm.Print_Titles" localSheetId="0">'Hotlist - Identified 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5" l="1"/>
  <c r="E12" i="25"/>
  <c r="G12" i="25"/>
  <c r="K12" i="25"/>
  <c r="M12" i="25"/>
  <c r="E19" i="25"/>
  <c r="G19" i="25"/>
  <c r="K19" i="25"/>
  <c r="M19" i="25"/>
  <c r="E25" i="25"/>
  <c r="G25" i="25"/>
  <c r="K25" i="25"/>
  <c r="M25" i="25"/>
  <c r="E31" i="25"/>
  <c r="G31" i="25"/>
  <c r="K31" i="25"/>
  <c r="M31" i="25"/>
  <c r="E37" i="25"/>
  <c r="G37" i="25"/>
  <c r="K37" i="25"/>
  <c r="M37" i="25"/>
  <c r="K40" i="25"/>
  <c r="M40" i="25"/>
  <c r="C44" i="25"/>
  <c r="C45" i="25"/>
  <c r="F7" i="21"/>
  <c r="J7" i="21"/>
  <c r="N7" i="21"/>
  <c r="R7" i="21"/>
  <c r="U7" i="21"/>
  <c r="E14" i="21"/>
  <c r="I14" i="21"/>
  <c r="M14" i="21"/>
  <c r="Q14" i="21"/>
  <c r="T14" i="21"/>
  <c r="F15" i="21"/>
  <c r="J15" i="21"/>
  <c r="N15" i="21"/>
  <c r="R15" i="21"/>
  <c r="U15" i="21"/>
  <c r="E22" i="21"/>
  <c r="I22" i="21"/>
  <c r="M22" i="21"/>
  <c r="Q22" i="21"/>
  <c r="T22" i="21"/>
  <c r="F23" i="21"/>
  <c r="J23" i="21"/>
  <c r="N23" i="21"/>
  <c r="R23" i="21"/>
  <c r="U23" i="21"/>
  <c r="E27" i="21"/>
  <c r="I27" i="21"/>
  <c r="M27" i="21"/>
  <c r="Q27" i="21"/>
  <c r="T27" i="21"/>
  <c r="F28" i="21"/>
  <c r="J28" i="21"/>
  <c r="N28" i="21"/>
  <c r="R28" i="21"/>
  <c r="U28" i="21"/>
  <c r="E31" i="21"/>
  <c r="I31" i="21"/>
  <c r="M31" i="21"/>
  <c r="Q31" i="21"/>
  <c r="T31" i="21"/>
  <c r="F32" i="21"/>
  <c r="J32" i="21"/>
  <c r="N32" i="21"/>
  <c r="R32" i="21"/>
  <c r="U32" i="21"/>
  <c r="E44" i="21"/>
  <c r="I44" i="21"/>
  <c r="M44" i="21"/>
  <c r="Q44" i="21"/>
  <c r="T44" i="21"/>
  <c r="F45" i="21"/>
  <c r="J45" i="21"/>
  <c r="N45" i="21"/>
  <c r="R45" i="21"/>
  <c r="U45" i="21"/>
  <c r="E52" i="21"/>
  <c r="I52" i="21"/>
  <c r="M52" i="21"/>
  <c r="Q52" i="21"/>
  <c r="T52" i="21"/>
  <c r="F53" i="21"/>
  <c r="J53" i="21"/>
  <c r="N53" i="21"/>
  <c r="R53" i="21"/>
  <c r="U53" i="21"/>
  <c r="E57" i="21"/>
  <c r="I57" i="21"/>
  <c r="M57" i="21"/>
  <c r="Q57" i="21"/>
  <c r="T57" i="21"/>
  <c r="F58" i="21"/>
  <c r="J58" i="21"/>
  <c r="N58" i="21"/>
  <c r="R58" i="21"/>
  <c r="U58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F67" i="21"/>
  <c r="J67" i="21"/>
  <c r="N67" i="21"/>
  <c r="R67" i="21"/>
  <c r="U67" i="21"/>
  <c r="E73" i="21"/>
  <c r="I73" i="21"/>
  <c r="M73" i="21"/>
  <c r="Q73" i="21"/>
  <c r="T73" i="21"/>
  <c r="E75" i="21"/>
  <c r="F75" i="21"/>
  <c r="I75" i="21"/>
  <c r="J75" i="21"/>
  <c r="M75" i="21"/>
  <c r="N75" i="21"/>
  <c r="Q75" i="21"/>
  <c r="R75" i="21"/>
  <c r="T75" i="21"/>
  <c r="U75" i="21"/>
</calcChain>
</file>

<file path=xl/sharedStrings.xml><?xml version="1.0" encoding="utf-8"?>
<sst xmlns="http://schemas.openxmlformats.org/spreadsheetml/2006/main" count="276" uniqueCount="92">
  <si>
    <t>Deal</t>
  </si>
  <si>
    <t>Value</t>
  </si>
  <si>
    <t>DEALS IDENTIFIED</t>
  </si>
  <si>
    <t xml:space="preserve">Coal </t>
  </si>
  <si>
    <t>Origination &amp; Finance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</si>
  <si>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</si>
  <si>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</si>
  <si>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</si>
  <si>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</si>
  <si>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</si>
  <si>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</si>
  <si>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</si>
  <si>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</si>
  <si>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</si>
  <si>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</si>
  <si>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</si>
  <si>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</si>
  <si>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</si>
  <si>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</si>
  <si>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</si>
  <si>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Puerto Rico</t>
  </si>
  <si>
    <t>%</t>
  </si>
  <si>
    <t>Envera</t>
  </si>
  <si>
    <t>M&amp;G - UK</t>
  </si>
  <si>
    <t>1Q01 DEALS COMPLETED</t>
  </si>
  <si>
    <t>Fourth Quarter 2001</t>
  </si>
  <si>
    <t>Progasco</t>
  </si>
  <si>
    <t>DPR - Sale/Restructure</t>
  </si>
  <si>
    <t>Crude &amp; Products</t>
  </si>
  <si>
    <t>Pace Carbon</t>
  </si>
  <si>
    <t>Freight</t>
  </si>
  <si>
    <t>Noxtech</t>
  </si>
  <si>
    <t>Finance &amp;</t>
  </si>
  <si>
    <t>Structuring</t>
  </si>
  <si>
    <t>Inventory Financing</t>
  </si>
  <si>
    <t>Finance &amp; Structuring</t>
  </si>
  <si>
    <t>Coal</t>
  </si>
  <si>
    <t>Arcos LNG Sale</t>
  </si>
  <si>
    <t>Venezuela LNG</t>
  </si>
  <si>
    <t>Mitsui</t>
  </si>
  <si>
    <t>BHP</t>
  </si>
  <si>
    <t>Formosa</t>
  </si>
  <si>
    <t>Deal Count</t>
  </si>
  <si>
    <t>Gotham Partners</t>
  </si>
  <si>
    <t>Vopak</t>
  </si>
  <si>
    <t>Heritage Propane</t>
  </si>
  <si>
    <t>Taft (Nuevo)</t>
  </si>
  <si>
    <t>Vessel / Shipping</t>
  </si>
  <si>
    <t>PRIVATE &amp; CONFIDENTIAL</t>
  </si>
  <si>
    <t>Markets</t>
  </si>
  <si>
    <t>Venture Production</t>
  </si>
  <si>
    <t>AES</t>
  </si>
  <si>
    <t>Vessel</t>
  </si>
  <si>
    <t>Trading</t>
  </si>
  <si>
    <t>Exmar Time Charter</t>
  </si>
  <si>
    <t>First Quarter 2002</t>
  </si>
  <si>
    <t>Agway</t>
  </si>
  <si>
    <t>Cline Put Restructure</t>
  </si>
  <si>
    <t>AMCI</t>
  </si>
  <si>
    <t>Australian Wheat Board</t>
  </si>
  <si>
    <t>Lubrizol K Monetization</t>
  </si>
  <si>
    <t>KCS</t>
  </si>
  <si>
    <t>Project Deseret</t>
  </si>
  <si>
    <t>Jose Project Finance</t>
  </si>
  <si>
    <t>Project Phoenix</t>
  </si>
  <si>
    <t>Mt Belvieu HUB</t>
  </si>
  <si>
    <t>ABN Amro Construction</t>
  </si>
  <si>
    <t>RBS</t>
  </si>
  <si>
    <t>US Pipeline</t>
  </si>
  <si>
    <t>Florida Pipeline</t>
  </si>
  <si>
    <t>PacifiCorp - Stream Flow Deal</t>
  </si>
  <si>
    <t>PacifiCorp - Guaranteed Generation</t>
  </si>
  <si>
    <t>EES - CDD Swap</t>
  </si>
  <si>
    <t>Dejana Industries</t>
  </si>
  <si>
    <t>Peoples (WAM)</t>
  </si>
  <si>
    <t>Ready Pac</t>
  </si>
  <si>
    <t>Multi-trigger PL Large Txns (5)</t>
  </si>
  <si>
    <t>Multi-trigger PL Medium Txns (4)</t>
  </si>
  <si>
    <t>Multi-trigger PL Small Txns (3)</t>
  </si>
  <si>
    <t>PacifiCorp - CDD Swap</t>
  </si>
  <si>
    <t>Cantabrico Trading SA (H del C)</t>
  </si>
  <si>
    <t>American Coal</t>
  </si>
  <si>
    <t>Beagle</t>
  </si>
  <si>
    <t>Results based on activity through May 18, 2001</t>
  </si>
  <si>
    <t>Claims Trading Pipeline - Southern</t>
  </si>
  <si>
    <t>Claims Trading Pipeline Txns (3)</t>
  </si>
  <si>
    <t>First Energy</t>
  </si>
  <si>
    <t>Project Timber</t>
  </si>
  <si>
    <t>Ag Contract Monetization</t>
  </si>
  <si>
    <t>Bahamas</t>
  </si>
  <si>
    <t>Elba Island  K Monetization</t>
  </si>
  <si>
    <t>Project Sarto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</si>
</sst>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0909C752-7759-176E-AEB6-1B7F4E237D4B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934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260AABC8-5532-3559-1CA7-7052C2BDFF41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34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4</xdr:row>
      <xdr:rowOff>85725</xdr:rowOff>
    </xdr:from>
    <xdr:to>
      <xdr:col>21</xdr:col>
      <xdr:colOff>0</xdr:colOff>
      <xdr:row>4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985B1CD8-A136-D8ED-049E-740B8AFBD4C8}"/>
            </a:ext>
          </a:extLst>
        </xdr:cNvPr>
        <xdr:cNvSpPr>
          <a:spLocks noChangeShapeType="1"/>
        </xdr:cNvSpPr>
      </xdr:nvSpPr>
      <xdr:spPr bwMode="auto">
        <a:xfrm flipH="1">
          <a:off x="3648075" y="952500"/>
          <a:ext cx="1191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6839180E-C36B-3E7B-362B-12E240FB81D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B9BCFB8E-2670-D024-DA46-80D71D4A75E1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4</xdr:row>
      <xdr:rowOff>180975</xdr:rowOff>
    </xdr:from>
    <xdr:to>
      <xdr:col>12</xdr:col>
      <xdr:colOff>495300</xdr:colOff>
      <xdr:row>4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72224564-F9B7-155F-323F-AE0AFE3245CF}"/>
            </a:ext>
          </a:extLst>
        </xdr:cNvPr>
        <xdr:cNvSpPr>
          <a:spLocks noChangeShapeType="1"/>
        </xdr:cNvSpPr>
      </xdr:nvSpPr>
      <xdr:spPr bwMode="auto">
        <a:xfrm flipH="1">
          <a:off x="4076700" y="99060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5"/>
  <sheetViews>
    <sheetView tabSelected="1" topLeftCell="C1" zoomScale="80" zoomScaleNormal="80" workbookViewId="0">
      <pane ySplit="6" topLeftCell="A7" activePane="bottomLeft" state="frozen"/>
      <selection activeCell="K41" sqref="K41"/>
      <selection pane="bottomLeft" activeCell="C13" sqref="C13"/>
    </sheetView>
  </sheetViews>
  <sheetFormatPr defaultRowHeight="12.75" x14ac:dyDescent="0.25"/>
  <cols>
    <col min="1" max="2" width="2.7109375" style="3" customWidth="1"/>
    <col min="3" max="3" width="28" style="1" customWidth="1"/>
    <col min="4" max="4" width="6" style="1" customWidth="1"/>
    <col min="5" max="5" width="10.28515625" style="1" customWidth="1"/>
    <col min="6" max="6" width="6" style="1" customWidth="1"/>
    <col min="7" max="7" width="27.140625" style="1" bestFit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85546875" style="1" bestFit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7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48</v>
      </c>
    </row>
    <row r="3" spans="1:21" s="9" customFormat="1" ht="15.75" customHeight="1" x14ac:dyDescent="0.2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19" t="s">
        <v>83</v>
      </c>
    </row>
    <row r="5" spans="1:21" s="9" customFormat="1" ht="15" customHeight="1" x14ac:dyDescent="0.2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6.5" x14ac:dyDescent="0.25">
      <c r="C6" s="21" t="s">
        <v>6</v>
      </c>
      <c r="D6" s="22"/>
      <c r="E6" s="22"/>
      <c r="F6" s="23"/>
      <c r="G6" s="21" t="s">
        <v>18</v>
      </c>
      <c r="H6" s="22"/>
      <c r="I6" s="22"/>
      <c r="J6" s="23"/>
      <c r="K6" s="21" t="s">
        <v>25</v>
      </c>
      <c r="L6" s="22"/>
      <c r="M6" s="22"/>
      <c r="N6" s="23"/>
      <c r="O6" s="21" t="s">
        <v>55</v>
      </c>
      <c r="P6" s="22"/>
      <c r="Q6" s="22"/>
      <c r="R6" s="23"/>
      <c r="S6" s="21" t="s">
        <v>15</v>
      </c>
      <c r="T6" s="22"/>
      <c r="U6" s="20"/>
    </row>
    <row r="7" spans="1:21" ht="19.5" customHeight="1" thickBot="1" x14ac:dyDescent="0.45">
      <c r="A7" s="96"/>
      <c r="B7" s="99" t="s">
        <v>28</v>
      </c>
      <c r="C7" s="14" t="s">
        <v>0</v>
      </c>
      <c r="D7" s="15" t="s">
        <v>21</v>
      </c>
      <c r="E7" s="15" t="s">
        <v>1</v>
      </c>
      <c r="F7" s="16">
        <f>COUNTA(C8:C13)</f>
        <v>4</v>
      </c>
      <c r="G7" s="14" t="s">
        <v>0</v>
      </c>
      <c r="H7" s="15" t="s">
        <v>21</v>
      </c>
      <c r="I7" s="15" t="s">
        <v>1</v>
      </c>
      <c r="J7" s="16">
        <f>COUNTA(G8:G13)</f>
        <v>5</v>
      </c>
      <c r="K7" s="14" t="s">
        <v>0</v>
      </c>
      <c r="L7" s="15" t="s">
        <v>21</v>
      </c>
      <c r="M7" s="15" t="s">
        <v>1</v>
      </c>
      <c r="N7" s="16">
        <f>COUNTA(K8:K13)</f>
        <v>0</v>
      </c>
      <c r="O7" s="14" t="s">
        <v>0</v>
      </c>
      <c r="P7" s="15" t="s">
        <v>21</v>
      </c>
      <c r="Q7" s="15" t="s">
        <v>1</v>
      </c>
      <c r="R7" s="16">
        <f>COUNTA(O8:O13)</f>
        <v>0</v>
      </c>
      <c r="S7" s="14"/>
      <c r="T7" s="15"/>
      <c r="U7" s="16">
        <f>+F7+J7+N7+R7</f>
        <v>9</v>
      </c>
    </row>
    <row r="8" spans="1:21" ht="13.5" x14ac:dyDescent="0.25">
      <c r="A8" s="97"/>
      <c r="B8" s="100"/>
      <c r="C8" s="73" t="s">
        <v>87</v>
      </c>
      <c r="D8" s="78">
        <v>0.5</v>
      </c>
      <c r="E8" s="18">
        <v>40000</v>
      </c>
      <c r="F8" s="74"/>
      <c r="G8" s="73" t="s">
        <v>65</v>
      </c>
      <c r="H8" s="78">
        <v>0.5</v>
      </c>
      <c r="I8" s="18">
        <v>10000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5" x14ac:dyDescent="0.25">
      <c r="A9" s="97"/>
      <c r="B9" s="100"/>
      <c r="C9" s="73" t="s">
        <v>82</v>
      </c>
      <c r="D9" s="78">
        <v>0.5</v>
      </c>
      <c r="E9" s="18">
        <v>35000</v>
      </c>
      <c r="F9" s="74"/>
      <c r="G9" s="73" t="s">
        <v>41</v>
      </c>
      <c r="H9" s="78">
        <v>0.3</v>
      </c>
      <c r="I9" s="18">
        <v>8000</v>
      </c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5" x14ac:dyDescent="0.25">
      <c r="A10" s="97"/>
      <c r="B10" s="100"/>
      <c r="C10" s="73" t="s">
        <v>22</v>
      </c>
      <c r="D10" s="78">
        <v>0.95</v>
      </c>
      <c r="E10" s="18">
        <v>1765</v>
      </c>
      <c r="F10" s="74"/>
      <c r="G10" s="73" t="s">
        <v>19</v>
      </c>
      <c r="H10" s="78">
        <v>0.7</v>
      </c>
      <c r="I10" s="18">
        <v>3000</v>
      </c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13.5" x14ac:dyDescent="0.25">
      <c r="A11" s="97"/>
      <c r="B11" s="100"/>
      <c r="C11" s="73" t="s">
        <v>44</v>
      </c>
      <c r="D11" s="78">
        <v>0.75</v>
      </c>
      <c r="E11" s="18">
        <v>1000</v>
      </c>
      <c r="F11" s="74"/>
      <c r="G11" s="73" t="s">
        <v>50</v>
      </c>
      <c r="H11" s="78">
        <v>0.6</v>
      </c>
      <c r="I11" s="18">
        <v>2000</v>
      </c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13.5" x14ac:dyDescent="0.25">
      <c r="A12" s="97"/>
      <c r="B12" s="100"/>
      <c r="C12" s="73"/>
      <c r="D12" s="78"/>
      <c r="E12" s="18"/>
      <c r="F12" s="74"/>
      <c r="G12" s="73" t="s">
        <v>22</v>
      </c>
      <c r="H12" s="78">
        <v>0.95</v>
      </c>
      <c r="I12" s="18">
        <v>737</v>
      </c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ht="13.5" x14ac:dyDescent="0.25">
      <c r="A13" s="97"/>
      <c r="B13" s="100"/>
      <c r="C13" s="95"/>
      <c r="D13" s="78"/>
      <c r="E13" s="18"/>
      <c r="F13" s="74"/>
      <c r="G13" s="95"/>
      <c r="H13" s="78"/>
      <c r="I13" s="18"/>
      <c r="J13" s="74"/>
      <c r="K13" s="73"/>
      <c r="L13" s="78"/>
      <c r="M13" s="18"/>
      <c r="N13" s="74"/>
      <c r="O13" s="73"/>
      <c r="P13" s="78"/>
      <c r="Q13" s="18"/>
      <c r="R13" s="74"/>
      <c r="S13" s="73"/>
      <c r="T13" s="13"/>
      <c r="U13" s="2"/>
    </row>
    <row r="14" spans="1:21" x14ac:dyDescent="0.25">
      <c r="A14" s="98"/>
      <c r="B14" s="101"/>
      <c r="C14" s="67" t="s">
        <v>9</v>
      </c>
      <c r="D14" s="77"/>
      <c r="E14" s="68">
        <f>SUM(E8:E13)</f>
        <v>77765</v>
      </c>
      <c r="F14" s="69"/>
      <c r="G14" s="67" t="s">
        <v>9</v>
      </c>
      <c r="H14" s="77"/>
      <c r="I14" s="68">
        <f>SUM(I8:I13)</f>
        <v>23737</v>
      </c>
      <c r="J14" s="69"/>
      <c r="K14" s="67" t="s">
        <v>9</v>
      </c>
      <c r="L14" s="77"/>
      <c r="M14" s="68">
        <f>SUM(M8:M13)</f>
        <v>0</v>
      </c>
      <c r="N14" s="69"/>
      <c r="O14" s="67" t="s">
        <v>9</v>
      </c>
      <c r="P14" s="77"/>
      <c r="Q14" s="68">
        <f>SUM(Q8:Q13)</f>
        <v>0</v>
      </c>
      <c r="R14" s="69"/>
      <c r="S14" s="67" t="s">
        <v>15</v>
      </c>
      <c r="T14" s="68">
        <f>+E14+I14+M14+Q14</f>
        <v>101502</v>
      </c>
      <c r="U14" s="69"/>
    </row>
    <row r="15" spans="1:21" ht="16.5" thickBot="1" x14ac:dyDescent="0.45">
      <c r="A15" s="96" t="s">
        <v>3</v>
      </c>
      <c r="B15" s="99" t="s">
        <v>4</v>
      </c>
      <c r="C15" s="14" t="s">
        <v>0</v>
      </c>
      <c r="D15" s="15"/>
      <c r="E15" s="15" t="s">
        <v>1</v>
      </c>
      <c r="F15" s="16">
        <f>COUNTA(C16:C21)</f>
        <v>5</v>
      </c>
      <c r="G15" s="14" t="s">
        <v>0</v>
      </c>
      <c r="H15" s="15"/>
      <c r="I15" s="15" t="s">
        <v>1</v>
      </c>
      <c r="J15" s="16">
        <f>COUNTA(G16:G21)</f>
        <v>4</v>
      </c>
      <c r="K15" s="14" t="s">
        <v>0</v>
      </c>
      <c r="L15" s="15"/>
      <c r="M15" s="15" t="s">
        <v>1</v>
      </c>
      <c r="N15" s="16">
        <f>COUNTA(K16:K21)</f>
        <v>2</v>
      </c>
      <c r="O15" s="14" t="s">
        <v>0</v>
      </c>
      <c r="P15" s="15"/>
      <c r="Q15" s="15" t="s">
        <v>1</v>
      </c>
      <c r="R15" s="16">
        <f>COUNTA(O16:O21)</f>
        <v>0</v>
      </c>
      <c r="S15" s="14"/>
      <c r="T15" s="15"/>
      <c r="U15" s="16">
        <f>+F15+J15+N15+R15</f>
        <v>11</v>
      </c>
    </row>
    <row r="16" spans="1:21" ht="13.5" x14ac:dyDescent="0.25">
      <c r="A16" s="102"/>
      <c r="B16" s="104"/>
      <c r="C16" s="71" t="s">
        <v>57</v>
      </c>
      <c r="D16" s="79">
        <v>0.99</v>
      </c>
      <c r="E16" s="72">
        <v>4000</v>
      </c>
      <c r="F16" s="94"/>
      <c r="G16" s="71" t="s">
        <v>29</v>
      </c>
      <c r="H16" s="79">
        <v>0.25</v>
      </c>
      <c r="I16" s="72">
        <v>15000</v>
      </c>
      <c r="J16" s="94"/>
      <c r="K16" s="71" t="s">
        <v>29</v>
      </c>
      <c r="L16" s="78">
        <v>0.25</v>
      </c>
      <c r="M16" s="18">
        <v>15000</v>
      </c>
      <c r="N16" s="2"/>
      <c r="O16" s="71"/>
      <c r="P16" s="79"/>
      <c r="Q16" s="72"/>
      <c r="R16" s="2"/>
      <c r="S16" s="73"/>
      <c r="T16" s="18"/>
      <c r="U16" s="74"/>
    </row>
    <row r="17" spans="1:21" ht="13.5" x14ac:dyDescent="0.25">
      <c r="A17" s="102"/>
      <c r="B17" s="104"/>
      <c r="C17" s="71" t="s">
        <v>86</v>
      </c>
      <c r="D17" s="79">
        <v>0.75</v>
      </c>
      <c r="E17" s="72">
        <v>1500</v>
      </c>
      <c r="F17" s="94"/>
      <c r="G17" s="71" t="s">
        <v>40</v>
      </c>
      <c r="H17" s="79">
        <v>0.25</v>
      </c>
      <c r="I17" s="72">
        <v>10000</v>
      </c>
      <c r="J17" s="94"/>
      <c r="K17" s="71" t="s">
        <v>27</v>
      </c>
      <c r="L17" s="79">
        <v>0.25</v>
      </c>
      <c r="M17" s="72">
        <v>5000</v>
      </c>
      <c r="N17" s="2"/>
      <c r="O17" s="73"/>
      <c r="P17" s="78"/>
      <c r="Q17" s="18"/>
      <c r="R17" s="2"/>
      <c r="S17" s="73"/>
      <c r="T17" s="18"/>
      <c r="U17" s="74"/>
    </row>
    <row r="18" spans="1:21" ht="13.5" x14ac:dyDescent="0.25">
      <c r="A18" s="102"/>
      <c r="B18" s="104"/>
      <c r="C18" s="71" t="s">
        <v>23</v>
      </c>
      <c r="D18" s="79">
        <v>0.5</v>
      </c>
      <c r="E18" s="72">
        <v>1000</v>
      </c>
      <c r="F18" s="94"/>
      <c r="G18" s="71" t="s">
        <v>81</v>
      </c>
      <c r="H18" s="79">
        <v>0.5</v>
      </c>
      <c r="I18" s="72">
        <v>5000</v>
      </c>
      <c r="J18" s="94"/>
      <c r="K18" s="71"/>
      <c r="L18" s="78"/>
      <c r="M18" s="18"/>
      <c r="N18" s="2"/>
      <c r="O18" s="73"/>
      <c r="P18" s="78"/>
      <c r="Q18" s="18"/>
      <c r="R18" s="2"/>
      <c r="S18" s="73"/>
      <c r="T18" s="18"/>
      <c r="U18" s="74"/>
    </row>
    <row r="19" spans="1:21" ht="13.5" x14ac:dyDescent="0.25">
      <c r="A19" s="102"/>
      <c r="B19" s="104"/>
      <c r="C19" s="71" t="s">
        <v>5</v>
      </c>
      <c r="D19" s="79">
        <v>0.75</v>
      </c>
      <c r="E19" s="72">
        <v>1000</v>
      </c>
      <c r="F19" s="94"/>
      <c r="G19" s="71" t="s">
        <v>58</v>
      </c>
      <c r="H19" s="79">
        <v>0.5</v>
      </c>
      <c r="I19" s="72">
        <v>500</v>
      </c>
      <c r="J19" s="94"/>
      <c r="K19" s="71"/>
      <c r="L19" s="78"/>
      <c r="M19" s="18"/>
      <c r="N19" s="2"/>
      <c r="O19" s="73"/>
      <c r="P19" s="78"/>
      <c r="Q19" s="18"/>
      <c r="R19" s="2"/>
      <c r="S19" s="73"/>
      <c r="T19" s="18"/>
      <c r="U19" s="74"/>
    </row>
    <row r="20" spans="1:21" ht="13.5" x14ac:dyDescent="0.25">
      <c r="A20" s="102"/>
      <c r="B20" s="104"/>
      <c r="C20" s="71" t="s">
        <v>51</v>
      </c>
      <c r="D20" s="79">
        <v>0.75</v>
      </c>
      <c r="E20" s="72">
        <v>500</v>
      </c>
      <c r="F20" s="94"/>
      <c r="G20" s="71"/>
      <c r="H20" s="79"/>
      <c r="I20" s="72"/>
      <c r="J20" s="94"/>
      <c r="K20" s="71"/>
      <c r="L20" s="78"/>
      <c r="M20" s="18"/>
      <c r="N20" s="2"/>
      <c r="O20" s="71"/>
      <c r="P20" s="78"/>
      <c r="Q20" s="18"/>
      <c r="R20" s="2"/>
      <c r="S20" s="73"/>
      <c r="T20" s="18"/>
      <c r="U20" s="74"/>
    </row>
    <row r="21" spans="1:21" ht="13.5" x14ac:dyDescent="0.25">
      <c r="A21" s="102"/>
      <c r="B21" s="104"/>
      <c r="C21" s="71"/>
      <c r="D21" s="79"/>
      <c r="E21" s="72"/>
      <c r="F21" s="2"/>
      <c r="G21" s="73"/>
      <c r="H21" s="78"/>
      <c r="I21" s="18"/>
      <c r="J21" s="2"/>
      <c r="K21" s="73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x14ac:dyDescent="0.25">
      <c r="A22" s="103"/>
      <c r="B22" s="105"/>
      <c r="C22" s="67" t="s">
        <v>9</v>
      </c>
      <c r="D22" s="77"/>
      <c r="E22" s="68">
        <f>SUM(E16:E21)</f>
        <v>8000</v>
      </c>
      <c r="F22" s="69"/>
      <c r="G22" s="67" t="s">
        <v>9</v>
      </c>
      <c r="H22" s="77"/>
      <c r="I22" s="68">
        <f>SUM(I16:I21)</f>
        <v>30500</v>
      </c>
      <c r="J22" s="69"/>
      <c r="K22" s="67" t="s">
        <v>9</v>
      </c>
      <c r="L22" s="77"/>
      <c r="M22" s="68">
        <f>SUM(M16:M21)</f>
        <v>20000</v>
      </c>
      <c r="N22" s="69"/>
      <c r="O22" s="67" t="s">
        <v>9</v>
      </c>
      <c r="P22" s="77"/>
      <c r="Q22" s="68">
        <f>SUM(Q16:Q21)</f>
        <v>0</v>
      </c>
      <c r="R22" s="69"/>
      <c r="S22" s="67" t="s">
        <v>15</v>
      </c>
      <c r="T22" s="68">
        <f>+E22+I22+M22+Q22</f>
        <v>58500</v>
      </c>
      <c r="U22" s="69"/>
    </row>
    <row r="23" spans="1:21" ht="16.5" thickBot="1" x14ac:dyDescent="0.45">
      <c r="A23" s="96" t="s">
        <v>52</v>
      </c>
      <c r="B23" s="99" t="s">
        <v>53</v>
      </c>
      <c r="C23" s="14" t="s">
        <v>0</v>
      </c>
      <c r="D23" s="15"/>
      <c r="E23" s="15" t="s">
        <v>1</v>
      </c>
      <c r="F23" s="16">
        <f>COUNTA(C24:C26)</f>
        <v>1</v>
      </c>
      <c r="G23" s="14" t="s">
        <v>0</v>
      </c>
      <c r="H23" s="15"/>
      <c r="I23" s="15" t="s">
        <v>1</v>
      </c>
      <c r="J23" s="16">
        <f>COUNTA(G24:G26)</f>
        <v>1</v>
      </c>
      <c r="K23" s="14" t="s">
        <v>0</v>
      </c>
      <c r="L23" s="15"/>
      <c r="M23" s="15" t="s">
        <v>1</v>
      </c>
      <c r="N23" s="16">
        <f>COUNTA(K24:K26)</f>
        <v>1</v>
      </c>
      <c r="O23" s="14" t="s">
        <v>0</v>
      </c>
      <c r="P23" s="15"/>
      <c r="Q23" s="15" t="s">
        <v>1</v>
      </c>
      <c r="R23" s="16">
        <f>COUNTA(O24:O26)</f>
        <v>0</v>
      </c>
      <c r="S23" s="14"/>
      <c r="T23" s="15"/>
      <c r="U23" s="16">
        <f>+F23+J23+N23+R23</f>
        <v>3</v>
      </c>
    </row>
    <row r="24" spans="1:21" ht="13.5" x14ac:dyDescent="0.25">
      <c r="A24" s="97"/>
      <c r="B24" s="100"/>
      <c r="C24" s="73" t="s">
        <v>39</v>
      </c>
      <c r="D24" s="78">
        <v>0.5</v>
      </c>
      <c r="E24" s="18">
        <v>5000</v>
      </c>
      <c r="F24" s="74"/>
      <c r="G24" s="73" t="s">
        <v>39</v>
      </c>
      <c r="H24" s="78">
        <v>0.5</v>
      </c>
      <c r="I24" s="18">
        <v>5000</v>
      </c>
      <c r="J24" s="74"/>
      <c r="K24" s="73" t="s">
        <v>67</v>
      </c>
      <c r="L24" s="78">
        <v>0.5</v>
      </c>
      <c r="M24" s="18">
        <v>2000</v>
      </c>
      <c r="N24" s="74"/>
      <c r="O24" s="73"/>
      <c r="P24" s="78"/>
      <c r="Q24" s="18"/>
      <c r="R24" s="74"/>
      <c r="S24" s="73"/>
      <c r="T24" s="13"/>
      <c r="U24" s="2"/>
    </row>
    <row r="25" spans="1:21" ht="13.5" x14ac:dyDescent="0.25">
      <c r="A25" s="97"/>
      <c r="B25" s="100"/>
      <c r="C25" s="73"/>
      <c r="D25" s="78"/>
      <c r="E25" s="18"/>
      <c r="F25" s="74"/>
      <c r="G25" s="73"/>
      <c r="H25" s="78"/>
      <c r="I25" s="18"/>
      <c r="J25" s="74"/>
      <c r="K25" s="73"/>
      <c r="L25" s="78"/>
      <c r="M25" s="18"/>
      <c r="N25" s="74"/>
      <c r="O25" s="73"/>
      <c r="P25" s="78"/>
      <c r="Q25" s="18"/>
      <c r="R25" s="74"/>
      <c r="S25" s="73"/>
      <c r="T25" s="13"/>
      <c r="U25" s="2"/>
    </row>
    <row r="26" spans="1:21" ht="13.5" x14ac:dyDescent="0.25">
      <c r="A26" s="97"/>
      <c r="B26" s="100"/>
      <c r="C26" s="73"/>
      <c r="D26" s="18"/>
      <c r="E26" s="18"/>
      <c r="F26" s="74"/>
      <c r="G26" s="73"/>
      <c r="H26" s="18"/>
      <c r="I26" s="18"/>
      <c r="J26" s="74"/>
      <c r="K26" s="73"/>
      <c r="L26" s="18"/>
      <c r="M26" s="18"/>
      <c r="N26" s="74"/>
      <c r="O26" s="73"/>
      <c r="P26" s="18"/>
      <c r="Q26" s="18"/>
      <c r="R26" s="74"/>
      <c r="S26" s="73"/>
      <c r="T26" s="13"/>
      <c r="U26" s="2"/>
    </row>
    <row r="27" spans="1:21" x14ac:dyDescent="0.25">
      <c r="A27" s="98"/>
      <c r="B27" s="101"/>
      <c r="C27" s="67" t="s">
        <v>9</v>
      </c>
      <c r="D27" s="77"/>
      <c r="E27" s="68">
        <f>SUM(E24:E26)</f>
        <v>5000</v>
      </c>
      <c r="F27" s="69"/>
      <c r="G27" s="67" t="s">
        <v>9</v>
      </c>
      <c r="H27" s="77"/>
      <c r="I27" s="68">
        <f>SUM(I24:I26)</f>
        <v>5000</v>
      </c>
      <c r="J27" s="69"/>
      <c r="K27" s="67" t="s">
        <v>9</v>
      </c>
      <c r="L27" s="77"/>
      <c r="M27" s="68">
        <f>SUM(M24:M26)</f>
        <v>2000</v>
      </c>
      <c r="N27" s="69"/>
      <c r="O27" s="67" t="s">
        <v>9</v>
      </c>
      <c r="P27" s="77"/>
      <c r="Q27" s="68">
        <f>SUM(Q24:Q26)</f>
        <v>0</v>
      </c>
      <c r="R27" s="69"/>
      <c r="S27" s="67" t="s">
        <v>15</v>
      </c>
      <c r="T27" s="68">
        <f>+E27+I27+M27+Q27</f>
        <v>12000</v>
      </c>
      <c r="U27" s="69"/>
    </row>
    <row r="28" spans="1:21" ht="16.5" thickBot="1" x14ac:dyDescent="0.45">
      <c r="A28" s="96"/>
      <c r="B28" s="99" t="s">
        <v>13</v>
      </c>
      <c r="C28" s="14" t="s">
        <v>0</v>
      </c>
      <c r="D28" s="15"/>
      <c r="E28" s="15" t="s">
        <v>1</v>
      </c>
      <c r="F28" s="16">
        <f>COUNTA(C29:C30)</f>
        <v>1</v>
      </c>
      <c r="G28" s="14" t="s">
        <v>0</v>
      </c>
      <c r="H28" s="15"/>
      <c r="I28" s="15" t="s">
        <v>1</v>
      </c>
      <c r="J28" s="16">
        <f>COUNTA(G29:G30)</f>
        <v>0</v>
      </c>
      <c r="K28" s="14" t="s">
        <v>0</v>
      </c>
      <c r="L28" s="15"/>
      <c r="M28" s="15" t="s">
        <v>1</v>
      </c>
      <c r="N28" s="16">
        <f>COUNTA(K29:K30)</f>
        <v>0</v>
      </c>
      <c r="O28" s="14" t="s">
        <v>0</v>
      </c>
      <c r="P28" s="15"/>
      <c r="Q28" s="15" t="s">
        <v>1</v>
      </c>
      <c r="R28" s="16">
        <f>COUNTA(O29:O30)</f>
        <v>0</v>
      </c>
      <c r="S28" s="14"/>
      <c r="T28" s="15"/>
      <c r="U28" s="16">
        <f>+F28+J28+N28+R28</f>
        <v>1</v>
      </c>
    </row>
    <row r="29" spans="1:21" ht="13.5" x14ac:dyDescent="0.25">
      <c r="A29" s="97"/>
      <c r="B29" s="100"/>
      <c r="C29" s="73" t="s">
        <v>31</v>
      </c>
      <c r="D29" s="78">
        <v>0.75</v>
      </c>
      <c r="E29" s="18">
        <v>6000</v>
      </c>
      <c r="F29" s="74"/>
      <c r="G29" s="73"/>
      <c r="H29" s="78"/>
      <c r="I29" s="18"/>
      <c r="J29" s="74"/>
      <c r="K29" s="73"/>
      <c r="L29" s="78"/>
      <c r="M29" s="18"/>
      <c r="N29" s="74"/>
      <c r="O29" s="73"/>
      <c r="P29" s="78"/>
      <c r="Q29" s="18"/>
      <c r="R29" s="74"/>
      <c r="S29" s="73"/>
      <c r="T29" s="13"/>
      <c r="U29" s="2"/>
    </row>
    <row r="30" spans="1:21" ht="13.5" x14ac:dyDescent="0.25">
      <c r="A30" s="97"/>
      <c r="B30" s="100"/>
      <c r="C30" s="73"/>
      <c r="D30" s="18"/>
      <c r="E30" s="18"/>
      <c r="F30" s="74"/>
      <c r="G30" s="73"/>
      <c r="H30" s="18"/>
      <c r="I30" s="18"/>
      <c r="J30" s="74"/>
      <c r="K30" s="73"/>
      <c r="L30" s="18"/>
      <c r="M30" s="18"/>
      <c r="N30" s="74"/>
      <c r="O30" s="73"/>
      <c r="P30" s="18"/>
      <c r="Q30" s="18"/>
      <c r="R30" s="74"/>
      <c r="S30" s="73"/>
      <c r="T30" s="13"/>
      <c r="U30" s="2"/>
    </row>
    <row r="31" spans="1:21" x14ac:dyDescent="0.25">
      <c r="A31" s="98"/>
      <c r="B31" s="101"/>
      <c r="C31" s="67" t="s">
        <v>9</v>
      </c>
      <c r="D31" s="77"/>
      <c r="E31" s="68">
        <f>SUM(E29:E30)</f>
        <v>6000</v>
      </c>
      <c r="F31" s="69"/>
      <c r="G31" s="67" t="s">
        <v>9</v>
      </c>
      <c r="H31" s="77"/>
      <c r="I31" s="68">
        <f>SUM(I29:I30)</f>
        <v>0</v>
      </c>
      <c r="J31" s="69"/>
      <c r="K31" s="67" t="s">
        <v>9</v>
      </c>
      <c r="L31" s="77"/>
      <c r="M31" s="68">
        <f>SUM(M29:M30)</f>
        <v>0</v>
      </c>
      <c r="N31" s="69"/>
      <c r="O31" s="67" t="s">
        <v>9</v>
      </c>
      <c r="P31" s="77"/>
      <c r="Q31" s="68">
        <f>SUM(Q29:Q30)</f>
        <v>0</v>
      </c>
      <c r="R31" s="69"/>
      <c r="S31" s="67" t="s">
        <v>15</v>
      </c>
      <c r="T31" s="68">
        <f>+E31+I31+M31+Q31</f>
        <v>6000</v>
      </c>
      <c r="U31" s="69"/>
    </row>
    <row r="32" spans="1:21" ht="16.5" thickBot="1" x14ac:dyDescent="0.45">
      <c r="A32" s="96"/>
      <c r="B32" s="99" t="s">
        <v>14</v>
      </c>
      <c r="C32" s="14" t="s">
        <v>0</v>
      </c>
      <c r="D32" s="15"/>
      <c r="E32" s="15" t="s">
        <v>1</v>
      </c>
      <c r="F32" s="16">
        <f>COUNTA(C33:C43)</f>
        <v>9</v>
      </c>
      <c r="G32" s="14" t="s">
        <v>0</v>
      </c>
      <c r="H32" s="15"/>
      <c r="I32" s="15" t="s">
        <v>1</v>
      </c>
      <c r="J32" s="16">
        <f>COUNTA(G33:G43)</f>
        <v>3</v>
      </c>
      <c r="K32" s="14" t="s">
        <v>0</v>
      </c>
      <c r="L32" s="15"/>
      <c r="M32" s="15" t="s">
        <v>1</v>
      </c>
      <c r="N32" s="16">
        <f>COUNTA(K33:K43)</f>
        <v>2</v>
      </c>
      <c r="O32" s="14" t="s">
        <v>0</v>
      </c>
      <c r="P32" s="15"/>
      <c r="Q32" s="15" t="s">
        <v>1</v>
      </c>
      <c r="R32" s="16">
        <f>COUNTA(O33:O43)</f>
        <v>0</v>
      </c>
      <c r="S32" s="14"/>
      <c r="T32" s="15"/>
      <c r="U32" s="16">
        <f>+F32+J32+N32+R32</f>
        <v>14</v>
      </c>
    </row>
    <row r="33" spans="1:21" ht="13.5" x14ac:dyDescent="0.25">
      <c r="A33" s="97"/>
      <c r="B33" s="100"/>
      <c r="C33" s="73" t="s">
        <v>70</v>
      </c>
      <c r="D33" s="78">
        <v>0.4</v>
      </c>
      <c r="E33" s="72">
        <v>3000</v>
      </c>
      <c r="F33" s="74"/>
      <c r="G33" s="73" t="s">
        <v>66</v>
      </c>
      <c r="H33" s="78">
        <v>0.3</v>
      </c>
      <c r="I33" s="18">
        <v>3000</v>
      </c>
      <c r="J33" s="74"/>
      <c r="K33" s="73" t="s">
        <v>73</v>
      </c>
      <c r="L33" s="78">
        <v>0.35</v>
      </c>
      <c r="M33" s="18">
        <v>100</v>
      </c>
      <c r="N33" s="74"/>
      <c r="O33" s="73"/>
      <c r="P33" s="78"/>
      <c r="Q33" s="18"/>
      <c r="R33" s="74"/>
      <c r="S33" s="73"/>
      <c r="T33" s="13"/>
      <c r="U33" s="2"/>
    </row>
    <row r="34" spans="1:21" ht="13.5" x14ac:dyDescent="0.25">
      <c r="A34" s="97"/>
      <c r="B34" s="100"/>
      <c r="C34" s="73" t="s">
        <v>71</v>
      </c>
      <c r="D34" s="78">
        <v>0.3</v>
      </c>
      <c r="E34" s="72">
        <v>1000</v>
      </c>
      <c r="F34" s="74"/>
      <c r="G34" s="73" t="s">
        <v>74</v>
      </c>
      <c r="H34" s="78">
        <v>0.4</v>
      </c>
      <c r="I34" s="18">
        <v>1000</v>
      </c>
      <c r="J34" s="74"/>
      <c r="K34" s="73" t="s">
        <v>75</v>
      </c>
      <c r="L34" s="78">
        <v>0.1</v>
      </c>
      <c r="M34" s="72">
        <v>10</v>
      </c>
      <c r="N34" s="74"/>
      <c r="O34" s="73"/>
      <c r="P34" s="78"/>
      <c r="Q34" s="18"/>
      <c r="R34" s="74"/>
      <c r="S34" s="73"/>
      <c r="T34" s="13"/>
      <c r="U34" s="2"/>
    </row>
    <row r="35" spans="1:21" ht="13.5" x14ac:dyDescent="0.25">
      <c r="A35" s="97"/>
      <c r="B35" s="100"/>
      <c r="C35" s="73" t="s">
        <v>69</v>
      </c>
      <c r="D35" s="78">
        <v>0.15</v>
      </c>
      <c r="E35" s="18">
        <v>500</v>
      </c>
      <c r="F35" s="74"/>
      <c r="G35" s="73" t="s">
        <v>59</v>
      </c>
      <c r="H35" s="78">
        <v>0.1</v>
      </c>
      <c r="I35" s="72">
        <v>15</v>
      </c>
      <c r="J35" s="74"/>
      <c r="K35" s="73"/>
      <c r="L35" s="78"/>
      <c r="M35" s="18"/>
      <c r="N35" s="74"/>
      <c r="O35" s="73"/>
      <c r="P35" s="78"/>
      <c r="Q35" s="18"/>
      <c r="R35" s="74"/>
      <c r="S35" s="73"/>
      <c r="T35" s="13"/>
      <c r="U35" s="2"/>
    </row>
    <row r="36" spans="1:21" ht="13.5" x14ac:dyDescent="0.25">
      <c r="A36" s="97"/>
      <c r="B36" s="100"/>
      <c r="C36" s="73" t="s">
        <v>79</v>
      </c>
      <c r="D36" s="78">
        <v>0.5</v>
      </c>
      <c r="E36" s="72">
        <v>250</v>
      </c>
      <c r="F36" s="74"/>
      <c r="G36" s="73"/>
      <c r="H36" s="78"/>
      <c r="I36" s="72"/>
      <c r="J36" s="74"/>
      <c r="K36" s="73"/>
      <c r="L36" s="78"/>
      <c r="M36" s="18"/>
      <c r="N36" s="74"/>
      <c r="O36" s="73"/>
      <c r="P36" s="78"/>
      <c r="Q36" s="18"/>
      <c r="R36" s="74"/>
      <c r="S36" s="73"/>
      <c r="T36" s="13"/>
      <c r="U36" s="2"/>
    </row>
    <row r="37" spans="1:21" ht="13.5" x14ac:dyDescent="0.25">
      <c r="A37" s="97"/>
      <c r="B37" s="100"/>
      <c r="C37" s="73" t="s">
        <v>56</v>
      </c>
      <c r="D37" s="78">
        <v>0.1</v>
      </c>
      <c r="E37" s="18">
        <v>150</v>
      </c>
      <c r="F37" s="74"/>
      <c r="G37" s="95"/>
      <c r="H37" s="78"/>
      <c r="I37" s="72"/>
      <c r="J37" s="74"/>
      <c r="K37" s="73"/>
      <c r="L37" s="78"/>
      <c r="M37" s="18"/>
      <c r="N37" s="74"/>
      <c r="O37" s="73"/>
      <c r="P37" s="78"/>
      <c r="Q37" s="18"/>
      <c r="R37" s="74"/>
      <c r="S37" s="73"/>
      <c r="T37" s="13"/>
      <c r="U37" s="2"/>
    </row>
    <row r="38" spans="1:21" ht="13.5" x14ac:dyDescent="0.25">
      <c r="A38" s="97"/>
      <c r="B38" s="100"/>
      <c r="C38" s="73" t="s">
        <v>68</v>
      </c>
      <c r="D38" s="78">
        <v>0.2</v>
      </c>
      <c r="E38" s="18">
        <v>100</v>
      </c>
      <c r="F38" s="74"/>
      <c r="G38" s="73"/>
      <c r="H38" s="78"/>
      <c r="I38" s="18"/>
      <c r="J38" s="74"/>
      <c r="K38" s="73"/>
      <c r="L38" s="78"/>
      <c r="M38" s="18"/>
      <c r="N38" s="74"/>
      <c r="O38" s="73"/>
      <c r="P38" s="78"/>
      <c r="Q38" s="18"/>
      <c r="R38" s="74"/>
      <c r="S38" s="73"/>
      <c r="T38" s="13"/>
      <c r="U38" s="2"/>
    </row>
    <row r="39" spans="1:21" ht="13.5" x14ac:dyDescent="0.25">
      <c r="A39" s="97"/>
      <c r="B39" s="100"/>
      <c r="C39" s="73" t="s">
        <v>43</v>
      </c>
      <c r="D39" s="78">
        <v>0.1</v>
      </c>
      <c r="E39" s="72">
        <v>100</v>
      </c>
      <c r="F39" s="74"/>
      <c r="G39" s="95"/>
      <c r="H39" s="78"/>
      <c r="I39" s="18"/>
      <c r="J39" s="74"/>
      <c r="K39" s="73"/>
      <c r="L39" s="78"/>
      <c r="M39" s="18"/>
      <c r="N39" s="74"/>
      <c r="O39" s="73"/>
      <c r="P39" s="78"/>
      <c r="Q39" s="18"/>
      <c r="R39" s="74"/>
      <c r="S39" s="73"/>
      <c r="T39" s="13"/>
      <c r="U39" s="2"/>
    </row>
    <row r="40" spans="1:21" ht="13.5" x14ac:dyDescent="0.25">
      <c r="A40" s="97"/>
      <c r="B40" s="100"/>
      <c r="C40" s="73" t="s">
        <v>45</v>
      </c>
      <c r="D40" s="78">
        <v>0.7</v>
      </c>
      <c r="E40" s="18">
        <v>100</v>
      </c>
      <c r="F40" s="74"/>
      <c r="G40" s="95"/>
      <c r="H40" s="78"/>
      <c r="I40" s="72"/>
      <c r="J40" s="74"/>
      <c r="K40" s="73"/>
      <c r="L40" s="78"/>
      <c r="M40" s="18"/>
      <c r="N40" s="74"/>
      <c r="O40" s="73"/>
      <c r="P40" s="78"/>
      <c r="Q40" s="18"/>
      <c r="R40" s="74"/>
      <c r="S40" s="73"/>
      <c r="T40" s="13"/>
      <c r="U40" s="2"/>
    </row>
    <row r="41" spans="1:21" ht="13.5" x14ac:dyDescent="0.25">
      <c r="A41" s="97"/>
      <c r="B41" s="100"/>
      <c r="C41" s="73" t="s">
        <v>72</v>
      </c>
      <c r="D41" s="78">
        <v>0.4</v>
      </c>
      <c r="E41" s="72">
        <v>0</v>
      </c>
      <c r="F41" s="74"/>
      <c r="G41" s="95"/>
      <c r="H41" s="78"/>
      <c r="I41" s="72"/>
      <c r="J41" s="74"/>
      <c r="K41" s="73"/>
      <c r="L41" s="78"/>
      <c r="M41" s="18"/>
      <c r="N41" s="74"/>
      <c r="O41" s="73"/>
      <c r="P41" s="78"/>
      <c r="Q41" s="18"/>
      <c r="R41" s="74"/>
      <c r="S41" s="73"/>
      <c r="T41" s="13"/>
      <c r="U41" s="2"/>
    </row>
    <row r="42" spans="1:21" ht="13.5" x14ac:dyDescent="0.25">
      <c r="A42" s="97"/>
      <c r="B42" s="100"/>
      <c r="C42" s="73"/>
      <c r="D42" s="78"/>
      <c r="E42" s="72"/>
      <c r="F42" s="74"/>
      <c r="G42" s="73"/>
      <c r="H42" s="78"/>
      <c r="I42" s="72"/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13.5" x14ac:dyDescent="0.25">
      <c r="A43" s="97"/>
      <c r="B43" s="100"/>
      <c r="C43" s="73"/>
      <c r="D43" s="78"/>
      <c r="E43" s="72"/>
      <c r="F43" s="74"/>
      <c r="G43" s="73"/>
      <c r="H43" s="18"/>
      <c r="I43" s="18"/>
      <c r="J43" s="74"/>
      <c r="K43" s="73"/>
      <c r="L43" s="18"/>
      <c r="M43" s="18"/>
      <c r="N43" s="74"/>
      <c r="O43" s="73"/>
      <c r="P43" s="18"/>
      <c r="Q43" s="18"/>
      <c r="R43" s="74"/>
      <c r="S43" s="73"/>
      <c r="T43" s="13"/>
      <c r="U43" s="2"/>
    </row>
    <row r="44" spans="1:21" x14ac:dyDescent="0.25">
      <c r="A44" s="98"/>
      <c r="B44" s="101"/>
      <c r="C44" s="67" t="s">
        <v>9</v>
      </c>
      <c r="D44" s="77"/>
      <c r="E44" s="68">
        <f>SUM(E33:E43)</f>
        <v>5200</v>
      </c>
      <c r="F44" s="69"/>
      <c r="G44" s="67" t="s">
        <v>9</v>
      </c>
      <c r="H44" s="77"/>
      <c r="I44" s="68">
        <f>SUM(I33:I43)</f>
        <v>4015</v>
      </c>
      <c r="J44" s="69"/>
      <c r="K44" s="67" t="s">
        <v>9</v>
      </c>
      <c r="L44" s="77"/>
      <c r="M44" s="68">
        <f>SUM(M33:M43)</f>
        <v>110</v>
      </c>
      <c r="N44" s="69"/>
      <c r="O44" s="67" t="s">
        <v>9</v>
      </c>
      <c r="P44" s="77"/>
      <c r="Q44" s="68">
        <f>SUM(Q33:Q43)</f>
        <v>0</v>
      </c>
      <c r="R44" s="69"/>
      <c r="S44" s="67" t="s">
        <v>15</v>
      </c>
      <c r="T44" s="68">
        <f>+E44+I44+M44+Q44</f>
        <v>9325</v>
      </c>
      <c r="U44" s="69"/>
    </row>
    <row r="45" spans="1:21" ht="16.5" thickBot="1" x14ac:dyDescent="0.45">
      <c r="A45" s="96" t="s">
        <v>11</v>
      </c>
      <c r="B45" s="99" t="s">
        <v>12</v>
      </c>
      <c r="C45" s="14" t="s">
        <v>0</v>
      </c>
      <c r="D45" s="15"/>
      <c r="E45" s="15" t="s">
        <v>1</v>
      </c>
      <c r="F45" s="16">
        <f>COUNTA(C46:C51)</f>
        <v>5</v>
      </c>
      <c r="G45" s="14" t="s">
        <v>0</v>
      </c>
      <c r="H45" s="15"/>
      <c r="I45" s="15" t="s">
        <v>1</v>
      </c>
      <c r="J45" s="16">
        <f>COUNTA(G46:G51)</f>
        <v>2</v>
      </c>
      <c r="K45" s="14" t="s">
        <v>0</v>
      </c>
      <c r="L45" s="15"/>
      <c r="M45" s="15" t="s">
        <v>1</v>
      </c>
      <c r="N45" s="16">
        <f>COUNTA(K46:K51)</f>
        <v>0</v>
      </c>
      <c r="O45" s="14" t="s">
        <v>0</v>
      </c>
      <c r="P45" s="15"/>
      <c r="Q45" s="15" t="s">
        <v>1</v>
      </c>
      <c r="R45" s="16">
        <f>COUNTA(O46:O51)</f>
        <v>0</v>
      </c>
      <c r="S45" s="14"/>
      <c r="T45" s="15"/>
      <c r="U45" s="16">
        <f>+F45+J45+N45+R45</f>
        <v>7</v>
      </c>
    </row>
    <row r="46" spans="1:21" ht="13.5" x14ac:dyDescent="0.25">
      <c r="A46" s="97"/>
      <c r="B46" s="100"/>
      <c r="C46" s="73" t="s">
        <v>61</v>
      </c>
      <c r="D46" s="78">
        <v>0.4</v>
      </c>
      <c r="E46" s="18">
        <v>2000</v>
      </c>
      <c r="F46" s="74"/>
      <c r="G46" s="73" t="s">
        <v>46</v>
      </c>
      <c r="H46" s="78">
        <v>0.2</v>
      </c>
      <c r="I46" s="18">
        <v>6000</v>
      </c>
      <c r="J46" s="74"/>
      <c r="K46" s="73"/>
      <c r="L46" s="78"/>
      <c r="M46" s="18"/>
      <c r="N46" s="74"/>
      <c r="O46" s="73"/>
      <c r="P46" s="78"/>
      <c r="Q46" s="18"/>
      <c r="R46" s="74"/>
      <c r="S46" s="73"/>
      <c r="T46" s="13"/>
      <c r="U46" s="2"/>
    </row>
    <row r="47" spans="1:21" ht="13.5" x14ac:dyDescent="0.25">
      <c r="A47" s="97"/>
      <c r="B47" s="100"/>
      <c r="C47" s="73" t="s">
        <v>76</v>
      </c>
      <c r="D47" s="78">
        <v>0.3</v>
      </c>
      <c r="E47" s="18">
        <v>1000</v>
      </c>
      <c r="F47" s="74"/>
      <c r="G47" s="73" t="s">
        <v>85</v>
      </c>
      <c r="H47" s="78">
        <v>0.3</v>
      </c>
      <c r="I47" s="18">
        <v>3000</v>
      </c>
      <c r="J47" s="74"/>
      <c r="K47" s="73"/>
      <c r="L47" s="78"/>
      <c r="M47" s="18"/>
      <c r="N47" s="74"/>
      <c r="O47" s="73"/>
      <c r="P47" s="78"/>
      <c r="Q47" s="18"/>
      <c r="R47" s="74"/>
      <c r="S47" s="73"/>
      <c r="T47" s="13"/>
      <c r="U47" s="2"/>
    </row>
    <row r="48" spans="1:21" ht="13.5" x14ac:dyDescent="0.25">
      <c r="A48" s="97"/>
      <c r="B48" s="100"/>
      <c r="C48" s="73" t="s">
        <v>77</v>
      </c>
      <c r="D48" s="78">
        <v>0.3</v>
      </c>
      <c r="E48" s="18">
        <v>750</v>
      </c>
      <c r="F48" s="74"/>
      <c r="G48" s="73"/>
      <c r="H48" s="78"/>
      <c r="I48" s="18"/>
      <c r="J48" s="74"/>
      <c r="K48" s="73"/>
      <c r="L48" s="78"/>
      <c r="M48" s="18"/>
      <c r="N48" s="74"/>
      <c r="O48" s="73"/>
      <c r="P48" s="78"/>
      <c r="Q48" s="18"/>
      <c r="R48" s="74"/>
      <c r="S48" s="73"/>
      <c r="T48" s="13"/>
      <c r="U48" s="2"/>
    </row>
    <row r="49" spans="1:21" ht="13.5" x14ac:dyDescent="0.25">
      <c r="A49" s="97"/>
      <c r="B49" s="100"/>
      <c r="C49" s="73" t="s">
        <v>78</v>
      </c>
      <c r="D49" s="78">
        <v>0.3</v>
      </c>
      <c r="E49" s="18">
        <v>500</v>
      </c>
      <c r="F49" s="74"/>
      <c r="G49" s="73"/>
      <c r="H49" s="78"/>
      <c r="I49" s="18"/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ht="13.5" x14ac:dyDescent="0.25">
      <c r="A50" s="97"/>
      <c r="B50" s="100"/>
      <c r="C50" s="73" t="s">
        <v>84</v>
      </c>
      <c r="D50" s="78">
        <v>0.3</v>
      </c>
      <c r="E50" s="18">
        <v>500</v>
      </c>
      <c r="F50" s="74"/>
      <c r="G50" s="73"/>
      <c r="H50" s="78"/>
      <c r="I50" s="18"/>
      <c r="J50" s="74"/>
      <c r="K50" s="73"/>
      <c r="L50" s="78"/>
      <c r="M50" s="18"/>
      <c r="N50" s="74"/>
      <c r="O50" s="73"/>
      <c r="P50" s="78"/>
      <c r="Q50" s="18"/>
      <c r="R50" s="74"/>
      <c r="S50" s="73"/>
      <c r="T50" s="13"/>
      <c r="U50" s="2"/>
    </row>
    <row r="51" spans="1:21" ht="13.5" x14ac:dyDescent="0.25">
      <c r="A51" s="97"/>
      <c r="B51" s="100"/>
      <c r="C51" s="73"/>
      <c r="D51" s="18"/>
      <c r="E51" s="18"/>
      <c r="F51" s="74"/>
      <c r="G51" s="73"/>
      <c r="H51" s="18"/>
      <c r="I51" s="18"/>
      <c r="J51" s="74"/>
      <c r="K51" s="73"/>
      <c r="L51" s="18"/>
      <c r="M51" s="18"/>
      <c r="N51" s="74"/>
      <c r="O51" s="73"/>
      <c r="P51" s="18"/>
      <c r="Q51" s="18"/>
      <c r="R51" s="74"/>
      <c r="S51" s="73"/>
      <c r="T51" s="13"/>
      <c r="U51" s="2"/>
    </row>
    <row r="52" spans="1:21" x14ac:dyDescent="0.25">
      <c r="A52" s="98"/>
      <c r="B52" s="101"/>
      <c r="C52" s="67" t="s">
        <v>9</v>
      </c>
      <c r="D52" s="77"/>
      <c r="E52" s="68">
        <f>SUM(E46:E51)</f>
        <v>4750</v>
      </c>
      <c r="F52" s="69"/>
      <c r="G52" s="67" t="s">
        <v>9</v>
      </c>
      <c r="H52" s="77"/>
      <c r="I52" s="68">
        <f>SUM(I46:I51)</f>
        <v>9000</v>
      </c>
      <c r="J52" s="69"/>
      <c r="K52" s="67" t="s">
        <v>9</v>
      </c>
      <c r="L52" s="77"/>
      <c r="M52" s="68">
        <f>SUM(M46:M51)</f>
        <v>0</v>
      </c>
      <c r="N52" s="69"/>
      <c r="O52" s="67" t="s">
        <v>9</v>
      </c>
      <c r="P52" s="77"/>
      <c r="Q52" s="68">
        <f>SUM(Q46:Q51)</f>
        <v>0</v>
      </c>
      <c r="R52" s="69"/>
      <c r="S52" s="67" t="s">
        <v>15</v>
      </c>
      <c r="T52" s="68">
        <f>+E52+I52+M52+Q52</f>
        <v>13750</v>
      </c>
      <c r="U52" s="69"/>
    </row>
    <row r="53" spans="1:21" ht="16.5" customHeight="1" thickBot="1" x14ac:dyDescent="0.45">
      <c r="A53" s="96" t="s">
        <v>30</v>
      </c>
      <c r="B53" s="99" t="s">
        <v>49</v>
      </c>
      <c r="C53" s="14" t="s">
        <v>0</v>
      </c>
      <c r="D53" s="15"/>
      <c r="E53" s="15" t="s">
        <v>1</v>
      </c>
      <c r="F53" s="16">
        <f>COUNTA(C54:C56)</f>
        <v>0</v>
      </c>
      <c r="G53" s="14" t="s">
        <v>0</v>
      </c>
      <c r="H53" s="15"/>
      <c r="I53" s="15" t="s">
        <v>1</v>
      </c>
      <c r="J53" s="16">
        <f>COUNTA(G54:G56)</f>
        <v>0</v>
      </c>
      <c r="K53" s="14" t="s">
        <v>0</v>
      </c>
      <c r="L53" s="15"/>
      <c r="M53" s="15" t="s">
        <v>1</v>
      </c>
      <c r="N53" s="16">
        <f>COUNTA(K54:K56)</f>
        <v>0</v>
      </c>
      <c r="O53" s="14" t="s">
        <v>0</v>
      </c>
      <c r="P53" s="15"/>
      <c r="Q53" s="15" t="s">
        <v>1</v>
      </c>
      <c r="R53" s="16">
        <f>COUNTA(O54:O56)</f>
        <v>0</v>
      </c>
      <c r="S53" s="14"/>
      <c r="T53" s="15"/>
      <c r="U53" s="16">
        <f>+F53+J53+N53+R53</f>
        <v>0</v>
      </c>
    </row>
    <row r="54" spans="1:21" ht="13.5" x14ac:dyDescent="0.25">
      <c r="A54" s="97"/>
      <c r="B54" s="100"/>
      <c r="C54" s="73"/>
      <c r="D54" s="78"/>
      <c r="E54" s="18"/>
      <c r="F54" s="74"/>
      <c r="G54" s="73"/>
      <c r="H54" s="78"/>
      <c r="I54" s="18"/>
      <c r="J54" s="74"/>
      <c r="K54" s="73"/>
      <c r="L54" s="78"/>
      <c r="M54" s="18"/>
      <c r="N54" s="74"/>
      <c r="O54" s="73"/>
      <c r="P54" s="78"/>
      <c r="Q54" s="18"/>
      <c r="R54" s="74"/>
      <c r="S54" s="73"/>
      <c r="T54" s="13"/>
      <c r="U54" s="2"/>
    </row>
    <row r="55" spans="1:21" ht="13.5" x14ac:dyDescent="0.25">
      <c r="A55" s="97"/>
      <c r="B55" s="100"/>
      <c r="C55" s="73"/>
      <c r="D55" s="78"/>
      <c r="E55" s="18"/>
      <c r="F55" s="74"/>
      <c r="G55" s="73"/>
      <c r="H55" s="78"/>
      <c r="I55" s="18"/>
      <c r="J55" s="74"/>
      <c r="K55" s="73"/>
      <c r="L55" s="78"/>
      <c r="M55" s="18"/>
      <c r="N55" s="74"/>
      <c r="O55" s="73"/>
      <c r="P55" s="78"/>
      <c r="Q55" s="18"/>
      <c r="R55" s="74"/>
      <c r="S55" s="73"/>
      <c r="T55" s="13"/>
      <c r="U55" s="2"/>
    </row>
    <row r="56" spans="1:21" ht="13.5" x14ac:dyDescent="0.25">
      <c r="A56" s="97"/>
      <c r="B56" s="100"/>
      <c r="C56" s="73"/>
      <c r="D56" s="78"/>
      <c r="E56" s="18"/>
      <c r="F56" s="74"/>
      <c r="G56" s="73"/>
      <c r="H56" s="78"/>
      <c r="I56" s="18"/>
      <c r="J56" s="74"/>
      <c r="K56" s="73"/>
      <c r="L56" s="78"/>
      <c r="M56" s="18"/>
      <c r="N56" s="74"/>
      <c r="O56" s="73"/>
      <c r="P56" s="78"/>
      <c r="Q56" s="18"/>
      <c r="R56" s="74"/>
      <c r="S56" s="73"/>
      <c r="T56" s="13"/>
      <c r="U56" s="2"/>
    </row>
    <row r="57" spans="1:21" x14ac:dyDescent="0.25">
      <c r="A57" s="98"/>
      <c r="B57" s="101"/>
      <c r="C57" s="67" t="s">
        <v>9</v>
      </c>
      <c r="D57" s="77"/>
      <c r="E57" s="68">
        <f>SUM(E54:E56)</f>
        <v>0</v>
      </c>
      <c r="F57" s="69"/>
      <c r="G57" s="67" t="s">
        <v>9</v>
      </c>
      <c r="H57" s="77"/>
      <c r="I57" s="68">
        <f>SUM(I54:I56)</f>
        <v>0</v>
      </c>
      <c r="J57" s="69"/>
      <c r="K57" s="67" t="s">
        <v>9</v>
      </c>
      <c r="L57" s="77"/>
      <c r="M57" s="68">
        <f>SUM(M54:M56)</f>
        <v>0</v>
      </c>
      <c r="N57" s="69"/>
      <c r="O57" s="67" t="s">
        <v>9</v>
      </c>
      <c r="P57" s="77"/>
      <c r="Q57" s="68">
        <f>SUM(Q54:Q56)</f>
        <v>0</v>
      </c>
      <c r="R57" s="69"/>
      <c r="S57" s="67" t="s">
        <v>15</v>
      </c>
      <c r="T57" s="68">
        <f>+E57+I57+M57+Q57</f>
        <v>0</v>
      </c>
      <c r="U57" s="69"/>
    </row>
    <row r="58" spans="1:21" ht="16.5" customHeight="1" thickBot="1" x14ac:dyDescent="0.45">
      <c r="A58" s="96"/>
      <c r="B58" s="99" t="s">
        <v>16</v>
      </c>
      <c r="C58" s="14" t="s">
        <v>0</v>
      </c>
      <c r="D58" s="15"/>
      <c r="E58" s="15" t="s">
        <v>1</v>
      </c>
      <c r="F58" s="16">
        <f>COUNTA(C59:C60)</f>
        <v>0</v>
      </c>
      <c r="G58" s="14" t="s">
        <v>0</v>
      </c>
      <c r="H58" s="15"/>
      <c r="I58" s="15" t="s">
        <v>1</v>
      </c>
      <c r="J58" s="16">
        <f>COUNTA(G59:G60)</f>
        <v>1</v>
      </c>
      <c r="K58" s="14" t="s">
        <v>0</v>
      </c>
      <c r="L58" s="15"/>
      <c r="M58" s="15" t="s">
        <v>1</v>
      </c>
      <c r="N58" s="16">
        <f>COUNTA(K59:K60)</f>
        <v>1</v>
      </c>
      <c r="O58" s="14" t="s">
        <v>0</v>
      </c>
      <c r="P58" s="15"/>
      <c r="Q58" s="15" t="s">
        <v>1</v>
      </c>
      <c r="R58" s="16">
        <f>COUNTA(O59:O60)</f>
        <v>0</v>
      </c>
      <c r="S58" s="14"/>
      <c r="T58" s="15"/>
      <c r="U58" s="16">
        <f>+F58+J58+N58+R58</f>
        <v>2</v>
      </c>
    </row>
    <row r="59" spans="1:21" ht="13.5" x14ac:dyDescent="0.25">
      <c r="A59" s="97"/>
      <c r="B59" s="100"/>
      <c r="C59" s="73"/>
      <c r="D59" s="78"/>
      <c r="E59" s="18"/>
      <c r="F59" s="74"/>
      <c r="G59" s="73" t="s">
        <v>37</v>
      </c>
      <c r="H59" s="78">
        <v>0.5</v>
      </c>
      <c r="I59" s="18">
        <v>5000</v>
      </c>
      <c r="J59" s="74"/>
      <c r="K59" s="73" t="s">
        <v>38</v>
      </c>
      <c r="L59" s="78">
        <v>0.5</v>
      </c>
      <c r="M59" s="18">
        <v>50000</v>
      </c>
      <c r="N59" s="74"/>
      <c r="O59" s="73"/>
      <c r="P59" s="78"/>
      <c r="Q59" s="18"/>
      <c r="R59" s="74"/>
      <c r="S59" s="73"/>
      <c r="T59" s="13"/>
      <c r="U59" s="2"/>
    </row>
    <row r="60" spans="1:21" ht="13.5" x14ac:dyDescent="0.25">
      <c r="A60" s="97"/>
      <c r="B60" s="100"/>
      <c r="C60" s="73"/>
      <c r="D60" s="18"/>
      <c r="E60" s="18"/>
      <c r="F60" s="74"/>
      <c r="G60" s="73"/>
      <c r="H60" s="18"/>
      <c r="I60" s="18"/>
      <c r="J60" s="74"/>
      <c r="K60" s="73"/>
      <c r="L60" s="18"/>
      <c r="M60" s="18"/>
      <c r="N60" s="74"/>
      <c r="O60" s="73"/>
      <c r="P60" s="18"/>
      <c r="Q60" s="18"/>
      <c r="R60" s="74"/>
      <c r="S60" s="73"/>
      <c r="T60" s="13"/>
      <c r="U60" s="2"/>
    </row>
    <row r="61" spans="1:21" x14ac:dyDescent="0.25">
      <c r="A61" s="98"/>
      <c r="B61" s="101"/>
      <c r="C61" s="67" t="s">
        <v>9</v>
      </c>
      <c r="D61" s="77"/>
      <c r="E61" s="68">
        <f>SUM(E59:E60)</f>
        <v>0</v>
      </c>
      <c r="F61" s="69"/>
      <c r="G61" s="67" t="s">
        <v>9</v>
      </c>
      <c r="H61" s="77"/>
      <c r="I61" s="68">
        <f>SUM(I59:I60)</f>
        <v>5000</v>
      </c>
      <c r="J61" s="69"/>
      <c r="K61" s="67" t="s">
        <v>9</v>
      </c>
      <c r="L61" s="77"/>
      <c r="M61" s="68">
        <f>SUM(M59:M60)</f>
        <v>50000</v>
      </c>
      <c r="N61" s="69"/>
      <c r="O61" s="67" t="s">
        <v>9</v>
      </c>
      <c r="P61" s="77"/>
      <c r="Q61" s="68">
        <f>SUM(Q59:Q60)</f>
        <v>0</v>
      </c>
      <c r="R61" s="69"/>
      <c r="S61" s="67" t="s">
        <v>15</v>
      </c>
      <c r="T61" s="68">
        <f>+E61+I61+M61+Q61</f>
        <v>55000</v>
      </c>
      <c r="U61" s="69"/>
    </row>
    <row r="62" spans="1:21" ht="16.5" customHeight="1" thickBot="1" x14ac:dyDescent="0.45">
      <c r="A62" s="96"/>
      <c r="B62" s="99" t="s">
        <v>20</v>
      </c>
      <c r="C62" s="14" t="s">
        <v>0</v>
      </c>
      <c r="D62" s="15"/>
      <c r="E62" s="15" t="s">
        <v>1</v>
      </c>
      <c r="F62" s="16">
        <f>COUNTA(C63:C65)</f>
        <v>1</v>
      </c>
      <c r="G62" s="14" t="s">
        <v>0</v>
      </c>
      <c r="H62" s="15"/>
      <c r="I62" s="15" t="s">
        <v>1</v>
      </c>
      <c r="J62" s="16">
        <f>COUNTA(G63:G65)</f>
        <v>0</v>
      </c>
      <c r="K62" s="14" t="s">
        <v>0</v>
      </c>
      <c r="L62" s="15"/>
      <c r="M62" s="15" t="s">
        <v>1</v>
      </c>
      <c r="N62" s="16">
        <f>COUNTA(K63:K65)</f>
        <v>0</v>
      </c>
      <c r="O62" s="14" t="s">
        <v>0</v>
      </c>
      <c r="P62" s="15"/>
      <c r="Q62" s="15" t="s">
        <v>1</v>
      </c>
      <c r="R62" s="16">
        <f>COUNTA(O63:O65)</f>
        <v>0</v>
      </c>
      <c r="S62" s="14"/>
      <c r="T62" s="15"/>
      <c r="U62" s="16">
        <f>+F62+J62+N62+R62</f>
        <v>1</v>
      </c>
    </row>
    <row r="63" spans="1:21" ht="13.5" x14ac:dyDescent="0.25">
      <c r="A63" s="97"/>
      <c r="B63" s="100"/>
      <c r="C63" s="73" t="s">
        <v>26</v>
      </c>
      <c r="D63" s="78">
        <v>0.8</v>
      </c>
      <c r="E63" s="18">
        <v>3000</v>
      </c>
      <c r="F63" s="74"/>
      <c r="G63" s="73"/>
      <c r="H63" s="78"/>
      <c r="I63" s="18"/>
      <c r="J63" s="74"/>
      <c r="K63" s="73"/>
      <c r="L63" s="78"/>
      <c r="M63" s="18"/>
      <c r="N63" s="74"/>
      <c r="O63" s="73"/>
      <c r="P63" s="78"/>
      <c r="Q63" s="18"/>
      <c r="R63" s="74"/>
      <c r="S63" s="73"/>
      <c r="T63" s="13"/>
      <c r="U63" s="2"/>
    </row>
    <row r="64" spans="1:21" ht="13.5" x14ac:dyDescent="0.25">
      <c r="A64" s="97"/>
      <c r="B64" s="100"/>
      <c r="C64" s="73"/>
      <c r="D64" s="78"/>
      <c r="E64" s="18"/>
      <c r="F64" s="74"/>
      <c r="G64" s="73"/>
      <c r="H64" s="78"/>
      <c r="I64" s="18"/>
      <c r="J64" s="74"/>
      <c r="K64" s="73"/>
      <c r="L64" s="78"/>
      <c r="M64" s="18"/>
      <c r="N64" s="74"/>
      <c r="O64" s="73"/>
      <c r="P64" s="78"/>
      <c r="Q64" s="18"/>
      <c r="R64" s="74"/>
      <c r="S64" s="73"/>
      <c r="T64" s="13"/>
      <c r="U64" s="2"/>
    </row>
    <row r="65" spans="1:21" ht="13.5" x14ac:dyDescent="0.25">
      <c r="A65" s="97"/>
      <c r="B65" s="100"/>
      <c r="C65" s="73"/>
      <c r="D65" s="18"/>
      <c r="E65" s="18"/>
      <c r="F65" s="74"/>
      <c r="G65" s="73"/>
      <c r="H65" s="18"/>
      <c r="I65" s="18"/>
      <c r="J65" s="74"/>
      <c r="K65" s="73"/>
      <c r="L65" s="18"/>
      <c r="M65" s="18"/>
      <c r="N65" s="74"/>
      <c r="O65" s="73"/>
      <c r="P65" s="18"/>
      <c r="Q65" s="18"/>
      <c r="R65" s="74"/>
      <c r="S65" s="73"/>
      <c r="T65" s="13"/>
      <c r="U65" s="2"/>
    </row>
    <row r="66" spans="1:21" x14ac:dyDescent="0.25">
      <c r="A66" s="98"/>
      <c r="B66" s="101"/>
      <c r="C66" s="67" t="s">
        <v>9</v>
      </c>
      <c r="D66" s="77"/>
      <c r="E66" s="68">
        <f>SUM(E63:E65)</f>
        <v>3000</v>
      </c>
      <c r="F66" s="69"/>
      <c r="G66" s="67" t="s">
        <v>9</v>
      </c>
      <c r="H66" s="77"/>
      <c r="I66" s="68">
        <f>SUM(I63:I65)</f>
        <v>0</v>
      </c>
      <c r="J66" s="69"/>
      <c r="K66" s="67" t="s">
        <v>9</v>
      </c>
      <c r="L66" s="77"/>
      <c r="M66" s="68">
        <f>SUM(M63:M65)</f>
        <v>0</v>
      </c>
      <c r="N66" s="69"/>
      <c r="O66" s="67" t="s">
        <v>9</v>
      </c>
      <c r="P66" s="77"/>
      <c r="Q66" s="68">
        <f>SUM(Q63:Q65)</f>
        <v>0</v>
      </c>
      <c r="R66" s="69"/>
      <c r="S66" s="67" t="s">
        <v>15</v>
      </c>
      <c r="T66" s="68">
        <f>+E66+I66+M66+Q66</f>
        <v>3000</v>
      </c>
      <c r="U66" s="69"/>
    </row>
    <row r="67" spans="1:21" ht="16.5" customHeight="1" thickBot="1" x14ac:dyDescent="0.45">
      <c r="A67" s="96" t="s">
        <v>32</v>
      </c>
      <c r="B67" s="99" t="s">
        <v>33</v>
      </c>
      <c r="C67" s="14" t="s">
        <v>0</v>
      </c>
      <c r="D67" s="15"/>
      <c r="E67" s="15" t="s">
        <v>1</v>
      </c>
      <c r="F67" s="16">
        <f>COUNTA(C68:C72)</f>
        <v>2</v>
      </c>
      <c r="G67" s="14" t="s">
        <v>0</v>
      </c>
      <c r="H67" s="15"/>
      <c r="I67" s="15" t="s">
        <v>1</v>
      </c>
      <c r="J67" s="16">
        <f>COUNTA(G68:G72)</f>
        <v>2</v>
      </c>
      <c r="K67" s="14" t="s">
        <v>0</v>
      </c>
      <c r="L67" s="15"/>
      <c r="M67" s="15" t="s">
        <v>1</v>
      </c>
      <c r="N67" s="16">
        <f>COUNTA(K68:K72)</f>
        <v>4</v>
      </c>
      <c r="O67" s="14" t="s">
        <v>0</v>
      </c>
      <c r="P67" s="15"/>
      <c r="Q67" s="15" t="s">
        <v>1</v>
      </c>
      <c r="R67" s="16">
        <f>COUNTA(O68:O72)</f>
        <v>1</v>
      </c>
      <c r="S67" s="14"/>
      <c r="T67" s="15"/>
      <c r="U67" s="16">
        <f>+F67+J67+N67+R67</f>
        <v>9</v>
      </c>
    </row>
    <row r="68" spans="1:21" ht="13.5" x14ac:dyDescent="0.25">
      <c r="A68" s="97"/>
      <c r="B68" s="100"/>
      <c r="C68" s="73" t="s">
        <v>54</v>
      </c>
      <c r="D68" s="78">
        <v>0.9</v>
      </c>
      <c r="E68" s="18">
        <v>0</v>
      </c>
      <c r="F68" s="74"/>
      <c r="G68" s="73" t="s">
        <v>88</v>
      </c>
      <c r="H68" s="78">
        <v>0.2</v>
      </c>
      <c r="I68" s="18">
        <v>1000</v>
      </c>
      <c r="J68" s="74"/>
      <c r="K68" s="73" t="s">
        <v>64</v>
      </c>
      <c r="L68" s="78">
        <v>0.25</v>
      </c>
      <c r="M68" s="18">
        <v>10000</v>
      </c>
      <c r="N68" s="74"/>
      <c r="O68" s="73" t="s">
        <v>63</v>
      </c>
      <c r="P68" s="78">
        <v>0.25</v>
      </c>
      <c r="Q68" s="18">
        <v>0</v>
      </c>
      <c r="R68" s="74"/>
      <c r="S68" s="73"/>
      <c r="T68" s="13"/>
      <c r="U68" s="2"/>
    </row>
    <row r="69" spans="1:21" ht="13.5" x14ac:dyDescent="0.25">
      <c r="A69" s="97"/>
      <c r="B69" s="100"/>
      <c r="C69" s="73" t="s">
        <v>34</v>
      </c>
      <c r="D69" s="78"/>
      <c r="E69" s="18">
        <v>0</v>
      </c>
      <c r="F69" s="74"/>
      <c r="G69" s="73" t="s">
        <v>60</v>
      </c>
      <c r="H69" s="78"/>
      <c r="I69" s="18">
        <v>0</v>
      </c>
      <c r="J69" s="74"/>
      <c r="K69" s="73" t="s">
        <v>89</v>
      </c>
      <c r="L69" s="78">
        <v>0.25</v>
      </c>
      <c r="M69" s="18">
        <v>5000</v>
      </c>
      <c r="N69" s="74"/>
      <c r="O69" s="73"/>
      <c r="P69" s="78"/>
      <c r="Q69" s="18"/>
      <c r="R69" s="74"/>
      <c r="S69" s="73"/>
      <c r="T69" s="13"/>
      <c r="U69" s="2"/>
    </row>
    <row r="70" spans="1:21" ht="13.5" x14ac:dyDescent="0.25">
      <c r="A70" s="97"/>
      <c r="B70" s="100"/>
      <c r="C70" s="73"/>
      <c r="D70" s="78"/>
      <c r="E70" s="18"/>
      <c r="F70" s="74"/>
      <c r="G70" s="73"/>
      <c r="H70" s="78"/>
      <c r="I70" s="18"/>
      <c r="J70" s="74"/>
      <c r="K70" s="73" t="s">
        <v>90</v>
      </c>
      <c r="L70" s="78">
        <v>0.25</v>
      </c>
      <c r="M70" s="18">
        <v>2000</v>
      </c>
      <c r="N70" s="74"/>
      <c r="O70" s="73"/>
      <c r="P70" s="78"/>
      <c r="Q70" s="18"/>
      <c r="R70" s="74"/>
      <c r="S70" s="73"/>
      <c r="T70" s="13"/>
      <c r="U70" s="2"/>
    </row>
    <row r="71" spans="1:21" ht="13.5" x14ac:dyDescent="0.25">
      <c r="A71" s="97"/>
      <c r="B71" s="100"/>
      <c r="C71" s="73"/>
      <c r="D71" s="78"/>
      <c r="E71" s="18"/>
      <c r="F71" s="74"/>
      <c r="G71" s="73"/>
      <c r="H71" s="78"/>
      <c r="I71" s="18"/>
      <c r="J71" s="74"/>
      <c r="K71" s="73" t="s">
        <v>91</v>
      </c>
      <c r="L71" s="78">
        <v>0.25</v>
      </c>
      <c r="M71" s="18">
        <v>2000</v>
      </c>
      <c r="N71" s="74"/>
      <c r="O71" s="73"/>
      <c r="P71" s="78"/>
      <c r="Q71" s="18"/>
      <c r="R71" s="74"/>
      <c r="S71" s="73"/>
      <c r="T71" s="13"/>
      <c r="U71" s="2"/>
    </row>
    <row r="72" spans="1:21" ht="13.5" x14ac:dyDescent="0.25">
      <c r="A72" s="97"/>
      <c r="B72" s="100"/>
      <c r="C72" s="73"/>
      <c r="D72" s="18"/>
      <c r="E72" s="18"/>
      <c r="F72" s="74"/>
      <c r="G72" s="73"/>
      <c r="H72" s="18"/>
      <c r="I72" s="18"/>
      <c r="J72" s="74"/>
      <c r="K72" s="73"/>
      <c r="L72" s="18"/>
      <c r="M72" s="18"/>
      <c r="N72" s="74"/>
      <c r="O72" s="73"/>
      <c r="P72" s="18"/>
      <c r="Q72" s="18"/>
      <c r="R72" s="74"/>
      <c r="S72" s="73"/>
      <c r="T72" s="13"/>
      <c r="U72" s="2"/>
    </row>
    <row r="73" spans="1:21" x14ac:dyDescent="0.25">
      <c r="A73" s="98"/>
      <c r="B73" s="101"/>
      <c r="C73" s="67" t="s">
        <v>9</v>
      </c>
      <c r="D73" s="77"/>
      <c r="E73" s="68">
        <f>SUM(E68:E72)</f>
        <v>0</v>
      </c>
      <c r="F73" s="69"/>
      <c r="G73" s="67" t="s">
        <v>9</v>
      </c>
      <c r="H73" s="77"/>
      <c r="I73" s="68">
        <f>SUM(I68:I72)</f>
        <v>1000</v>
      </c>
      <c r="J73" s="69"/>
      <c r="K73" s="67" t="s">
        <v>9</v>
      </c>
      <c r="L73" s="77"/>
      <c r="M73" s="68">
        <f>SUM(M68:M72)</f>
        <v>19000</v>
      </c>
      <c r="N73" s="69"/>
      <c r="O73" s="67" t="s">
        <v>9</v>
      </c>
      <c r="P73" s="77"/>
      <c r="Q73" s="68">
        <f>SUM(Q68:Q72)</f>
        <v>0</v>
      </c>
      <c r="R73" s="69"/>
      <c r="S73" s="67" t="s">
        <v>15</v>
      </c>
      <c r="T73" s="68">
        <f>+E73+I73+M73+Q73</f>
        <v>20000</v>
      </c>
      <c r="U73" s="69"/>
    </row>
    <row r="74" spans="1:21" s="12" customFormat="1" ht="6.75" customHeight="1" x14ac:dyDescent="0.25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C75" s="67" t="s">
        <v>8</v>
      </c>
      <c r="D75" s="77"/>
      <c r="E75" s="68">
        <f>+E14+E22+E27+E31+E44+E52+E73+E57+E61+E66</f>
        <v>109715</v>
      </c>
      <c r="F75" s="70">
        <f>+F7+F15+F23+F28+F32+F45+F67+F53+F58+F62</f>
        <v>28</v>
      </c>
      <c r="G75" s="67" t="s">
        <v>8</v>
      </c>
      <c r="H75" s="77"/>
      <c r="I75" s="68">
        <f>+I14+I22+I27+I31+I44+I52+I73+I57+I61+I66</f>
        <v>78252</v>
      </c>
      <c r="J75" s="70">
        <f>+J7+J15+J23+J28+J32+J45+J67+J53+J58+J62</f>
        <v>18</v>
      </c>
      <c r="K75" s="67" t="s">
        <v>8</v>
      </c>
      <c r="L75" s="77"/>
      <c r="M75" s="68">
        <f>+M14+M22+M27+M31+M44+M52+M73+M57+M61+M66</f>
        <v>91110</v>
      </c>
      <c r="N75" s="70">
        <f>+N7+N15+N23+N28+N32+N45+N67+N53+N58+N62</f>
        <v>10</v>
      </c>
      <c r="O75" s="67" t="s">
        <v>8</v>
      </c>
      <c r="P75" s="77"/>
      <c r="Q75" s="68">
        <f>+Q14+Q22+Q27+Q31+Q44+Q52+Q73+Q57+Q61+Q66</f>
        <v>0</v>
      </c>
      <c r="R75" s="70">
        <f>+R7+R15+R23+R28+R32+R45+R67+R53+R58+R62</f>
        <v>1</v>
      </c>
      <c r="S75" s="67" t="s">
        <v>8</v>
      </c>
      <c r="T75" s="68">
        <f>+T14+T22+T27+T31+T44+T52+T73+T57+T61+T66</f>
        <v>279077</v>
      </c>
      <c r="U75" s="70">
        <f>+U7+U15+U23+U28+U32+U45+U67+U53+U58+U62</f>
        <v>57</v>
      </c>
    </row>
  </sheetData>
  <mergeCells count="20">
    <mergeCell ref="A32:A44"/>
    <mergeCell ref="B32:B44"/>
    <mergeCell ref="A7:A14"/>
    <mergeCell ref="B7:B14"/>
    <mergeCell ref="A28:A31"/>
    <mergeCell ref="B28:B31"/>
    <mergeCell ref="A15:A22"/>
    <mergeCell ref="B15:B22"/>
    <mergeCell ref="A23:A27"/>
    <mergeCell ref="B23:B27"/>
    <mergeCell ref="A62:A66"/>
    <mergeCell ref="B62:B66"/>
    <mergeCell ref="A67:A73"/>
    <mergeCell ref="B67:B73"/>
    <mergeCell ref="A45:A52"/>
    <mergeCell ref="B45:B52"/>
    <mergeCell ref="A58:A61"/>
    <mergeCell ref="B58:B61"/>
    <mergeCell ref="A53:A57"/>
    <mergeCell ref="B53:B57"/>
  </mergeCells>
  <phoneticPr fontId="0" type="noConversion"/>
  <printOptions horizontalCentered="1" verticalCentered="1"/>
  <pageMargins left="0.25" right="0.25" top="0.25" bottom="0.25" header="0.25" footer="0.25"/>
  <pageSetup scale="48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07"/>
  <sheetViews>
    <sheetView zoomScaleNormal="100" workbookViewId="0">
      <selection activeCell="P71" sqref="P71"/>
    </sheetView>
  </sheetViews>
  <sheetFormatPr defaultRowHeight="12.75" x14ac:dyDescent="0.25"/>
  <cols>
    <col min="1" max="2" width="2.7109375" style="24" customWidth="1"/>
    <col min="3" max="3" width="25.7109375" style="47" customWidth="1"/>
    <col min="4" max="4" width="8.7109375" style="24" customWidth="1"/>
    <col min="5" max="5" width="7.7109375" style="47" customWidth="1"/>
    <col min="6" max="6" width="7.7109375" style="24" customWidth="1"/>
    <col min="7" max="7" width="11.7109375" style="47" customWidth="1"/>
    <col min="8" max="8" width="9.85546875" style="24" customWidth="1"/>
    <col min="9" max="9" width="25.28515625" style="24" customWidth="1"/>
    <col min="10" max="10" width="8.7109375" style="24" customWidth="1"/>
    <col min="11" max="12" width="7.7109375" style="24" customWidth="1"/>
    <col min="13" max="13" width="12.85546875" style="24" customWidth="1"/>
    <col min="14" max="14" width="11.28515625" style="24" customWidth="1"/>
    <col min="15" max="15" width="13.7109375" style="24" customWidth="1"/>
    <col min="16" max="17" width="7.7109375" style="24" customWidth="1"/>
    <col min="18" max="18" width="13.7109375" style="24" customWidth="1"/>
    <col min="19" max="20" width="7.7109375" style="24" customWidth="1"/>
    <col min="21" max="16384" width="9.140625" style="24"/>
  </cols>
  <sheetData>
    <row r="1" spans="1:20" ht="9.75" customHeight="1" x14ac:dyDescent="0.25">
      <c r="B1" s="25"/>
      <c r="C1" s="26"/>
      <c r="D1" s="25"/>
      <c r="E1" s="26"/>
      <c r="F1" s="25"/>
      <c r="G1" s="27"/>
    </row>
    <row r="2" spans="1:20" s="33" customFormat="1" ht="27" customHeight="1" x14ac:dyDescent="0.4">
      <c r="A2" s="5" t="s">
        <v>7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48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43" t="s">
        <v>24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May 18, 2001</v>
      </c>
      <c r="O4" s="41"/>
      <c r="P4" s="41"/>
      <c r="Q4" s="44"/>
      <c r="T4" s="45"/>
    </row>
    <row r="5" spans="1:20" s="35" customFormat="1" ht="15" customHeight="1" x14ac:dyDescent="0.2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5">
      <c r="A6" s="46"/>
      <c r="B6" s="46"/>
      <c r="R6" s="48"/>
    </row>
    <row r="7" spans="1:20" ht="15" customHeight="1" x14ac:dyDescent="0.25">
      <c r="A7" s="53"/>
      <c r="B7" s="53"/>
      <c r="C7" s="60" t="s">
        <v>28</v>
      </c>
      <c r="D7" s="55"/>
      <c r="E7" s="55"/>
      <c r="F7" s="55"/>
      <c r="G7" s="56"/>
      <c r="I7" s="60" t="s">
        <v>17</v>
      </c>
      <c r="J7" s="55"/>
      <c r="K7" s="55"/>
      <c r="L7" s="55"/>
      <c r="M7" s="56"/>
    </row>
    <row r="8" spans="1:20" ht="15" customHeight="1" x14ac:dyDescent="0.4">
      <c r="A8" s="46"/>
      <c r="B8" s="46"/>
      <c r="C8" s="82" t="s">
        <v>0</v>
      </c>
      <c r="D8" s="83"/>
      <c r="E8" s="84" t="s">
        <v>1</v>
      </c>
      <c r="F8" s="85"/>
      <c r="G8" s="86" t="s">
        <v>42</v>
      </c>
      <c r="H8" s="52"/>
      <c r="I8" s="49" t="s">
        <v>0</v>
      </c>
      <c r="J8" s="50"/>
      <c r="K8" s="51" t="s">
        <v>1</v>
      </c>
      <c r="L8" s="48"/>
      <c r="M8" s="86" t="s">
        <v>42</v>
      </c>
    </row>
    <row r="9" spans="1:20" ht="15" customHeight="1" x14ac:dyDescent="0.25">
      <c r="A9" s="46"/>
      <c r="B9" s="46"/>
      <c r="C9" s="64"/>
      <c r="D9" s="62"/>
      <c r="E9" s="63"/>
      <c r="F9" s="48"/>
      <c r="G9" s="59"/>
      <c r="H9" s="52"/>
      <c r="I9" s="64" t="s">
        <v>62</v>
      </c>
      <c r="J9" s="62"/>
      <c r="K9" s="63">
        <v>0</v>
      </c>
      <c r="L9" s="48"/>
      <c r="M9" s="59"/>
    </row>
    <row r="10" spans="1:20" ht="15" customHeight="1" x14ac:dyDescent="0.25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25">
      <c r="A11" s="53"/>
      <c r="B11" s="53"/>
      <c r="C11" s="87"/>
      <c r="D11" s="88"/>
      <c r="E11" s="89"/>
      <c r="F11" s="90"/>
      <c r="G11" s="91"/>
      <c r="H11" s="52"/>
      <c r="I11" s="65"/>
      <c r="J11" s="62"/>
      <c r="K11" s="66"/>
      <c r="L11" s="48"/>
      <c r="M11" s="59"/>
    </row>
    <row r="12" spans="1:20" ht="15" customHeight="1" x14ac:dyDescent="0.25">
      <c r="A12" s="53"/>
      <c r="B12" s="53"/>
      <c r="C12" s="76" t="s">
        <v>9</v>
      </c>
      <c r="D12" s="61"/>
      <c r="E12" s="75">
        <f>SUM(E9:E11)</f>
        <v>0</v>
      </c>
      <c r="F12" s="61"/>
      <c r="G12" s="80">
        <f>COUNTA(C9:C11)</f>
        <v>0</v>
      </c>
      <c r="H12" s="52"/>
      <c r="I12" s="76" t="s">
        <v>9</v>
      </c>
      <c r="J12" s="61"/>
      <c r="K12" s="75">
        <f>SUM(K9:K11)</f>
        <v>0</v>
      </c>
      <c r="L12" s="61"/>
      <c r="M12" s="80">
        <f>COUNTA(I9:I11)</f>
        <v>1</v>
      </c>
    </row>
    <row r="13" spans="1:20" ht="15" customHeight="1" x14ac:dyDescent="0.25">
      <c r="A13" s="46"/>
      <c r="B13" s="46"/>
      <c r="I13" s="47"/>
      <c r="K13" s="47"/>
      <c r="M13" s="47"/>
      <c r="R13" s="48"/>
    </row>
    <row r="14" spans="1:20" ht="15" customHeight="1" x14ac:dyDescent="0.25">
      <c r="A14" s="46"/>
      <c r="B14" s="46"/>
      <c r="C14" s="60" t="s">
        <v>36</v>
      </c>
      <c r="D14" s="55"/>
      <c r="E14" s="55"/>
      <c r="F14" s="55"/>
      <c r="G14" s="56"/>
      <c r="I14" s="60" t="s">
        <v>30</v>
      </c>
      <c r="J14" s="55"/>
      <c r="K14" s="55"/>
      <c r="L14" s="55"/>
      <c r="M14" s="56"/>
      <c r="R14" s="48"/>
    </row>
    <row r="15" spans="1:20" ht="15" customHeight="1" x14ac:dyDescent="0.4">
      <c r="A15" s="46"/>
      <c r="B15" s="46"/>
      <c r="C15" s="49" t="s">
        <v>0</v>
      </c>
      <c r="D15" s="50"/>
      <c r="E15" s="51" t="s">
        <v>1</v>
      </c>
      <c r="F15" s="48"/>
      <c r="G15" s="86" t="s">
        <v>42</v>
      </c>
      <c r="H15" s="52"/>
      <c r="I15" s="49" t="s">
        <v>0</v>
      </c>
      <c r="J15" s="50"/>
      <c r="K15" s="51" t="s">
        <v>1</v>
      </c>
      <c r="L15" s="48"/>
      <c r="M15" s="86" t="s">
        <v>42</v>
      </c>
    </row>
    <row r="16" spans="1:20" ht="15" customHeight="1" x14ac:dyDescent="0.25">
      <c r="A16" s="46"/>
      <c r="B16" s="46"/>
      <c r="C16" s="71" t="s">
        <v>80</v>
      </c>
      <c r="D16" s="62"/>
      <c r="E16" s="63">
        <v>726.33199999999999</v>
      </c>
      <c r="F16" s="48"/>
      <c r="G16" s="59"/>
      <c r="H16" s="52"/>
      <c r="I16" s="64"/>
      <c r="J16" s="62"/>
      <c r="K16" s="63"/>
      <c r="L16" s="48"/>
      <c r="M16" s="59"/>
    </row>
    <row r="17" spans="1:13" ht="15" customHeight="1" x14ac:dyDescent="0.25">
      <c r="A17" s="46"/>
      <c r="B17" s="46"/>
      <c r="C17" s="64"/>
      <c r="D17" s="62"/>
      <c r="E17" s="63"/>
      <c r="F17" s="48"/>
      <c r="G17" s="59"/>
      <c r="H17" s="52"/>
      <c r="I17" s="64"/>
      <c r="J17" s="62"/>
      <c r="K17" s="63"/>
      <c r="L17" s="48"/>
      <c r="M17" s="59"/>
    </row>
    <row r="18" spans="1:13" ht="15" customHeight="1" x14ac:dyDescent="0.25">
      <c r="A18" s="46"/>
      <c r="B18" s="46"/>
      <c r="C18" s="65"/>
      <c r="D18" s="62"/>
      <c r="E18" s="66"/>
      <c r="F18" s="48"/>
      <c r="G18" s="59"/>
      <c r="H18" s="52"/>
      <c r="I18" s="65"/>
      <c r="J18" s="62"/>
      <c r="K18" s="66"/>
      <c r="L18" s="48"/>
      <c r="M18" s="59"/>
    </row>
    <row r="19" spans="1:13" ht="15" customHeight="1" x14ac:dyDescent="0.25">
      <c r="A19" s="46"/>
      <c r="B19" s="46"/>
      <c r="C19" s="76" t="s">
        <v>9</v>
      </c>
      <c r="D19" s="61"/>
      <c r="E19" s="75">
        <f>SUM(E16:E18)</f>
        <v>726.33199999999999</v>
      </c>
      <c r="F19" s="61"/>
      <c r="G19" s="80">
        <f>COUNTA(C16:C18)</f>
        <v>1</v>
      </c>
      <c r="H19" s="52"/>
      <c r="I19" s="76" t="s">
        <v>9</v>
      </c>
      <c r="J19" s="61"/>
      <c r="K19" s="75">
        <f>SUM(K16:K18)</f>
        <v>0</v>
      </c>
      <c r="L19" s="61"/>
      <c r="M19" s="80">
        <f>COUNTA(I16:I18)</f>
        <v>0</v>
      </c>
    </row>
    <row r="20" spans="1:13" ht="15" customHeight="1" x14ac:dyDescent="0.25">
      <c r="A20" s="46"/>
      <c r="B20" s="46"/>
      <c r="H20" s="52"/>
      <c r="I20" s="47"/>
      <c r="K20" s="47"/>
      <c r="M20" s="47"/>
    </row>
    <row r="21" spans="1:13" ht="15" customHeight="1" x14ac:dyDescent="0.25">
      <c r="A21" s="46"/>
      <c r="B21" s="46"/>
      <c r="C21" s="60" t="s">
        <v>47</v>
      </c>
      <c r="D21" s="55"/>
      <c r="E21" s="55"/>
      <c r="F21" s="55"/>
      <c r="G21" s="56"/>
      <c r="H21" s="52"/>
      <c r="I21" s="60" t="s">
        <v>16</v>
      </c>
      <c r="J21" s="55"/>
      <c r="K21" s="55"/>
      <c r="L21" s="55"/>
      <c r="M21" s="56"/>
    </row>
    <row r="22" spans="1:13" ht="15" customHeight="1" x14ac:dyDescent="0.4">
      <c r="A22" s="46"/>
      <c r="B22" s="46"/>
      <c r="C22" s="49" t="s">
        <v>0</v>
      </c>
      <c r="D22" s="50"/>
      <c r="E22" s="51" t="s">
        <v>1</v>
      </c>
      <c r="F22" s="48"/>
      <c r="G22" s="86" t="s">
        <v>42</v>
      </c>
      <c r="H22" s="52"/>
      <c r="I22" s="49" t="s">
        <v>0</v>
      </c>
      <c r="J22" s="50"/>
      <c r="K22" s="51" t="s">
        <v>1</v>
      </c>
      <c r="L22" s="48"/>
      <c r="M22" s="86" t="s">
        <v>42</v>
      </c>
    </row>
    <row r="23" spans="1:13" ht="15" customHeight="1" x14ac:dyDescent="0.25">
      <c r="A23" s="46"/>
      <c r="B23" s="46"/>
      <c r="C23" s="64"/>
      <c r="D23" s="62"/>
      <c r="E23" s="63"/>
      <c r="F23" s="48"/>
      <c r="G23" s="59"/>
      <c r="H23" s="52"/>
      <c r="I23" s="64"/>
      <c r="J23" s="62"/>
      <c r="K23" s="63"/>
      <c r="L23" s="48"/>
      <c r="M23" s="59"/>
    </row>
    <row r="24" spans="1:13" ht="15" customHeight="1" x14ac:dyDescent="0.25">
      <c r="A24" s="46"/>
      <c r="B24" s="46"/>
      <c r="C24" s="65"/>
      <c r="D24" s="62"/>
      <c r="E24" s="66"/>
      <c r="F24" s="48"/>
      <c r="G24" s="59"/>
      <c r="H24" s="52"/>
      <c r="I24" s="65"/>
      <c r="J24" s="62"/>
      <c r="K24" s="66"/>
      <c r="L24" s="48"/>
      <c r="M24" s="59"/>
    </row>
    <row r="25" spans="1:13" ht="15" customHeight="1" x14ac:dyDescent="0.25">
      <c r="A25" s="53"/>
      <c r="B25" s="53"/>
      <c r="C25" s="76" t="s">
        <v>9</v>
      </c>
      <c r="D25" s="61"/>
      <c r="E25" s="75">
        <f>SUM(E23:E24)</f>
        <v>0</v>
      </c>
      <c r="F25" s="61"/>
      <c r="G25" s="80">
        <f>COUNTA(C23:C24)</f>
        <v>0</v>
      </c>
      <c r="H25" s="52"/>
      <c r="I25" s="76" t="s">
        <v>9</v>
      </c>
      <c r="J25" s="61"/>
      <c r="K25" s="75">
        <f>SUM(K23:K24)</f>
        <v>0</v>
      </c>
      <c r="L25" s="61"/>
      <c r="M25" s="80">
        <f>COUNTA(I23:I24)</f>
        <v>0</v>
      </c>
    </row>
    <row r="26" spans="1:13" ht="15" customHeight="1" x14ac:dyDescent="0.25">
      <c r="A26" s="46"/>
      <c r="B26" s="46"/>
      <c r="H26" s="52"/>
      <c r="I26" s="47"/>
      <c r="K26" s="47"/>
      <c r="M26" s="47"/>
    </row>
    <row r="27" spans="1:13" ht="15" customHeight="1" x14ac:dyDescent="0.25">
      <c r="A27" s="46"/>
      <c r="B27" s="46"/>
      <c r="C27" s="60" t="s">
        <v>13</v>
      </c>
      <c r="D27" s="55"/>
      <c r="E27" s="55"/>
      <c r="F27" s="55"/>
      <c r="G27" s="56"/>
      <c r="H27" s="52"/>
      <c r="I27" s="60" t="s">
        <v>20</v>
      </c>
      <c r="J27" s="55"/>
      <c r="K27" s="55"/>
      <c r="L27" s="55"/>
      <c r="M27" s="56"/>
    </row>
    <row r="28" spans="1:13" ht="15" customHeight="1" x14ac:dyDescent="0.4">
      <c r="A28" s="46"/>
      <c r="B28" s="46"/>
      <c r="C28" s="49" t="s">
        <v>0</v>
      </c>
      <c r="D28" s="50"/>
      <c r="E28" s="51" t="s">
        <v>1</v>
      </c>
      <c r="F28" s="48"/>
      <c r="G28" s="86" t="s">
        <v>42</v>
      </c>
      <c r="H28" s="52"/>
      <c r="I28" s="49" t="s">
        <v>0</v>
      </c>
      <c r="J28" s="50"/>
      <c r="K28" s="51" t="s">
        <v>1</v>
      </c>
      <c r="L28" s="48"/>
      <c r="M28" s="86" t="s">
        <v>42</v>
      </c>
    </row>
    <row r="29" spans="1:13" ht="15" customHeight="1" x14ac:dyDescent="0.25">
      <c r="A29" s="46"/>
      <c r="B29" s="46"/>
      <c r="C29" s="64"/>
      <c r="D29" s="62"/>
      <c r="E29" s="63"/>
      <c r="F29" s="48"/>
      <c r="G29" s="59"/>
      <c r="H29" s="52"/>
      <c r="I29" s="64"/>
      <c r="J29" s="62"/>
      <c r="K29" s="63"/>
      <c r="L29" s="48"/>
      <c r="M29" s="59"/>
    </row>
    <row r="30" spans="1:13" ht="15" customHeight="1" x14ac:dyDescent="0.25">
      <c r="A30" s="46"/>
      <c r="B30" s="46"/>
      <c r="C30" s="65"/>
      <c r="D30" s="62"/>
      <c r="E30" s="66"/>
      <c r="F30" s="48"/>
      <c r="G30" s="59"/>
      <c r="H30" s="52"/>
      <c r="I30" s="65"/>
      <c r="J30" s="62"/>
      <c r="K30" s="66"/>
      <c r="L30" s="48"/>
      <c r="M30" s="59"/>
    </row>
    <row r="31" spans="1:13" ht="15" customHeight="1" x14ac:dyDescent="0.25">
      <c r="A31" s="53"/>
      <c r="B31" s="53"/>
      <c r="C31" s="76" t="s">
        <v>9</v>
      </c>
      <c r="D31" s="61"/>
      <c r="E31" s="75">
        <f>SUM(E29:E30)</f>
        <v>0</v>
      </c>
      <c r="F31" s="61"/>
      <c r="G31" s="80">
        <f>COUNTA(C29:C30)</f>
        <v>0</v>
      </c>
      <c r="H31" s="52"/>
      <c r="I31" s="76" t="s">
        <v>9</v>
      </c>
      <c r="J31" s="61"/>
      <c r="K31" s="75">
        <f>SUM(K29:K30)</f>
        <v>0</v>
      </c>
      <c r="L31" s="61"/>
      <c r="M31" s="80">
        <f>COUNTA(I29:I30)</f>
        <v>0</v>
      </c>
    </row>
    <row r="32" spans="1:13" ht="15" customHeight="1" x14ac:dyDescent="0.25">
      <c r="A32" s="53"/>
      <c r="B32" s="53"/>
      <c r="I32" s="47"/>
      <c r="K32" s="47"/>
      <c r="M32" s="47"/>
    </row>
    <row r="33" spans="1:14" ht="15" customHeight="1" x14ac:dyDescent="0.25">
      <c r="A33" s="53"/>
      <c r="B33" s="53"/>
      <c r="C33" s="60" t="s">
        <v>14</v>
      </c>
      <c r="D33" s="55"/>
      <c r="E33" s="55"/>
      <c r="F33" s="55"/>
      <c r="G33" s="56"/>
      <c r="I33" s="60" t="s">
        <v>35</v>
      </c>
      <c r="J33" s="55"/>
      <c r="K33" s="55"/>
      <c r="L33" s="55"/>
      <c r="M33" s="56"/>
    </row>
    <row r="34" spans="1:14" ht="15" customHeight="1" x14ac:dyDescent="0.4">
      <c r="A34" s="46"/>
      <c r="B34" s="46"/>
      <c r="C34" s="49" t="s">
        <v>0</v>
      </c>
      <c r="D34" s="50"/>
      <c r="E34" s="51" t="s">
        <v>1</v>
      </c>
      <c r="F34" s="48"/>
      <c r="G34" s="86" t="s">
        <v>42</v>
      </c>
      <c r="H34" s="52"/>
      <c r="I34" s="49" t="s">
        <v>0</v>
      </c>
      <c r="J34" s="50"/>
      <c r="K34" s="51" t="s">
        <v>1</v>
      </c>
      <c r="L34" s="48"/>
      <c r="M34" s="86" t="s">
        <v>42</v>
      </c>
    </row>
    <row r="35" spans="1:14" ht="15" customHeight="1" x14ac:dyDescent="0.25">
      <c r="A35" s="46"/>
      <c r="B35" s="46"/>
      <c r="C35" s="64"/>
      <c r="D35" s="62"/>
      <c r="E35" s="63"/>
      <c r="F35" s="48"/>
      <c r="G35" s="59"/>
      <c r="H35" s="52"/>
      <c r="I35" s="64"/>
      <c r="J35" s="62"/>
      <c r="K35" s="63"/>
      <c r="L35" s="48"/>
      <c r="M35" s="59"/>
    </row>
    <row r="36" spans="1:14" ht="15" customHeight="1" x14ac:dyDescent="0.25">
      <c r="A36" s="53"/>
      <c r="B36" s="53"/>
      <c r="C36" s="65"/>
      <c r="D36" s="62"/>
      <c r="E36" s="66"/>
      <c r="F36" s="48"/>
      <c r="G36" s="59"/>
      <c r="H36" s="52"/>
      <c r="I36" s="65"/>
      <c r="J36" s="62"/>
      <c r="K36" s="66"/>
      <c r="L36" s="48"/>
      <c r="M36" s="59"/>
    </row>
    <row r="37" spans="1:14" ht="15" customHeight="1" x14ac:dyDescent="0.25">
      <c r="A37" s="53"/>
      <c r="B37" s="53"/>
      <c r="C37" s="76" t="s">
        <v>9</v>
      </c>
      <c r="D37" s="61"/>
      <c r="E37" s="75">
        <f>SUM(E35:E36)</f>
        <v>0</v>
      </c>
      <c r="F37" s="61"/>
      <c r="G37" s="80">
        <f>COUNTA(C35:C36)</f>
        <v>0</v>
      </c>
      <c r="H37" s="52"/>
      <c r="I37" s="76" t="s">
        <v>9</v>
      </c>
      <c r="J37" s="61"/>
      <c r="K37" s="75">
        <f>SUM(K35:K36)</f>
        <v>0</v>
      </c>
      <c r="L37" s="61"/>
      <c r="M37" s="80">
        <f>COUNTA(I35:I36)</f>
        <v>0</v>
      </c>
    </row>
    <row r="38" spans="1:14" ht="15" customHeight="1" x14ac:dyDescent="0.25">
      <c r="A38" s="53"/>
      <c r="B38" s="53"/>
      <c r="H38" s="52"/>
      <c r="I38" s="47"/>
      <c r="K38" s="47"/>
      <c r="M38" s="47"/>
    </row>
    <row r="39" spans="1:14" ht="15" customHeight="1" x14ac:dyDescent="0.25">
      <c r="A39" s="53"/>
      <c r="B39" s="53"/>
      <c r="H39" s="52"/>
    </row>
    <row r="40" spans="1:14" ht="15" customHeight="1" x14ac:dyDescent="0.25">
      <c r="A40" s="53"/>
      <c r="B40" s="53"/>
      <c r="H40" s="52"/>
      <c r="I40" s="76" t="s">
        <v>10</v>
      </c>
      <c r="J40" s="61"/>
      <c r="K40" s="75">
        <f>+E12+E19+E25+E31+E37+K12+K19+K25+K31+K37</f>
        <v>726.33199999999999</v>
      </c>
      <c r="L40" s="61"/>
      <c r="M40" s="80">
        <f>+G12+G19+G25+G31+G37+M12+M19+M25+M31+M37</f>
        <v>2</v>
      </c>
    </row>
    <row r="41" spans="1:14" ht="15" customHeight="1" x14ac:dyDescent="0.25">
      <c r="A41" s="53"/>
      <c r="B41" s="53"/>
      <c r="H41" s="52"/>
    </row>
    <row r="42" spans="1:14" ht="15" customHeight="1" x14ac:dyDescent="0.25">
      <c r="A42" s="53"/>
      <c r="B42" s="53"/>
      <c r="H42" s="52"/>
    </row>
    <row r="43" spans="1:14" ht="15" customHeight="1" x14ac:dyDescent="0.25">
      <c r="A43" s="53"/>
      <c r="B43" s="53"/>
      <c r="H43" s="52"/>
    </row>
    <row r="44" spans="1:14" ht="15" customHeight="1" x14ac:dyDescent="0.25">
      <c r="A44" s="53"/>
      <c r="B44" s="53"/>
      <c r="C44" s="57" t="str">
        <f ca="1">CELL("filename")</f>
        <v xml:space="preserve">O:\Fin_Ops\Finrpt\Global\Management Summaries\2001\2Q 2001\Hot List\[Global Hot List 0518.xls]Hotlist - Identified </v>
      </c>
      <c r="E44" s="24"/>
      <c r="G44" s="24"/>
      <c r="H44" s="52"/>
    </row>
    <row r="45" spans="1:14" ht="15" customHeight="1" x14ac:dyDescent="0.25">
      <c r="A45" s="53"/>
      <c r="B45" s="53"/>
      <c r="C45" s="57">
        <f ca="1">NOW()</f>
        <v>37029.61310289352</v>
      </c>
      <c r="E45" s="24"/>
      <c r="G45" s="24"/>
      <c r="N45" s="47"/>
    </row>
    <row r="46" spans="1:14" ht="15" customHeight="1" x14ac:dyDescent="0.25">
      <c r="A46" s="53"/>
      <c r="B46" s="53"/>
      <c r="E46" s="24"/>
      <c r="G46" s="24"/>
    </row>
    <row r="47" spans="1:14" ht="15" customHeight="1" x14ac:dyDescent="0.25">
      <c r="A47" s="53"/>
      <c r="B47" s="53"/>
      <c r="E47" s="24"/>
      <c r="G47" s="24"/>
    </row>
    <row r="48" spans="1:14" ht="15" customHeight="1" x14ac:dyDescent="0.25">
      <c r="A48" s="53"/>
      <c r="B48" s="53"/>
      <c r="E48" s="24"/>
      <c r="G48" s="24"/>
      <c r="N48" s="54"/>
    </row>
    <row r="49" spans="1:16" ht="15" customHeight="1" x14ac:dyDescent="0.25">
      <c r="A49" s="53"/>
      <c r="B49" s="53"/>
      <c r="E49" s="24"/>
      <c r="G49" s="24"/>
      <c r="N49" s="47"/>
    </row>
    <row r="50" spans="1:16" ht="15" customHeight="1" x14ac:dyDescent="0.25">
      <c r="A50" s="53"/>
      <c r="B50" s="53"/>
      <c r="N50" s="47"/>
    </row>
    <row r="51" spans="1:16" ht="15" customHeight="1" x14ac:dyDescent="0.25">
      <c r="A51" s="53"/>
      <c r="B51" s="53"/>
      <c r="N51" s="47"/>
    </row>
    <row r="52" spans="1:16" ht="15" customHeight="1" x14ac:dyDescent="0.25">
      <c r="A52" s="53"/>
      <c r="B52" s="53"/>
      <c r="P52" s="81"/>
    </row>
    <row r="53" spans="1:16" ht="15" customHeight="1" x14ac:dyDescent="0.25">
      <c r="A53" s="53"/>
      <c r="B53" s="53"/>
    </row>
    <row r="54" spans="1:16" ht="15" customHeight="1" x14ac:dyDescent="0.25">
      <c r="A54" s="53"/>
      <c r="B54" s="53"/>
    </row>
    <row r="55" spans="1:16" ht="15" customHeight="1" x14ac:dyDescent="0.25">
      <c r="A55" s="53"/>
      <c r="B55" s="53"/>
    </row>
    <row r="56" spans="1:16" ht="15" customHeight="1" x14ac:dyDescent="0.25">
      <c r="A56" s="46"/>
      <c r="B56" s="46"/>
    </row>
    <row r="57" spans="1:16" ht="15" customHeight="1" x14ac:dyDescent="0.25">
      <c r="A57" s="53"/>
      <c r="B57" s="53"/>
      <c r="N57" s="47"/>
    </row>
    <row r="58" spans="1:16" ht="15" customHeight="1" x14ac:dyDescent="0.25">
      <c r="A58" s="53"/>
      <c r="B58" s="53"/>
      <c r="H58" s="47"/>
    </row>
    <row r="59" spans="1:16" ht="15" customHeight="1" x14ac:dyDescent="0.25">
      <c r="A59" s="53"/>
      <c r="B59" s="53"/>
      <c r="H59" s="47"/>
    </row>
    <row r="60" spans="1:16" ht="15" customHeight="1" x14ac:dyDescent="0.25">
      <c r="A60" s="53"/>
      <c r="B60" s="53"/>
      <c r="H60" s="47"/>
      <c r="N60" s="54"/>
    </row>
    <row r="61" spans="1:16" ht="15" customHeight="1" x14ac:dyDescent="0.25">
      <c r="A61" s="53"/>
      <c r="B61" s="53"/>
      <c r="N61" s="54"/>
    </row>
    <row r="62" spans="1:16" ht="15" customHeight="1" x14ac:dyDescent="0.25">
      <c r="A62" s="53"/>
      <c r="B62" s="53"/>
    </row>
    <row r="63" spans="1:16" ht="15" customHeight="1" x14ac:dyDescent="0.25">
      <c r="A63" s="53"/>
      <c r="B63" s="53"/>
    </row>
    <row r="64" spans="1:16" ht="15" customHeight="1" x14ac:dyDescent="0.25">
      <c r="A64" s="53"/>
      <c r="B64" s="53"/>
    </row>
    <row r="65" spans="1:2" ht="15" customHeight="1" x14ac:dyDescent="0.25">
      <c r="A65" s="46"/>
      <c r="B65" s="46"/>
    </row>
    <row r="66" spans="1:2" ht="15" customHeight="1" x14ac:dyDescent="0.25">
      <c r="A66" s="46"/>
      <c r="B66" s="46"/>
    </row>
    <row r="67" spans="1:2" ht="15" customHeight="1" x14ac:dyDescent="0.25">
      <c r="A67" s="46"/>
      <c r="B67" s="46"/>
    </row>
    <row r="68" spans="1:2" ht="15" customHeight="1" x14ac:dyDescent="0.25">
      <c r="A68" s="46"/>
      <c r="B68" s="46"/>
    </row>
    <row r="69" spans="1:2" ht="15" customHeight="1" x14ac:dyDescent="0.25">
      <c r="A69" s="46"/>
      <c r="B69" s="46"/>
    </row>
    <row r="70" spans="1:2" ht="15" customHeight="1" x14ac:dyDescent="0.25">
      <c r="A70" s="53"/>
      <c r="B70" s="53"/>
    </row>
    <row r="71" spans="1:2" ht="15" customHeight="1" x14ac:dyDescent="0.25">
      <c r="A71" s="53"/>
      <c r="B71" s="53"/>
    </row>
    <row r="72" spans="1:2" ht="15" customHeight="1" x14ac:dyDescent="0.25">
      <c r="A72" s="53"/>
      <c r="B72" s="53"/>
    </row>
    <row r="73" spans="1:2" ht="15" customHeight="1" x14ac:dyDescent="0.25">
      <c r="A73" s="53"/>
      <c r="B73" s="53"/>
    </row>
    <row r="74" spans="1:2" ht="15" customHeight="1" x14ac:dyDescent="0.25">
      <c r="A74" s="53"/>
      <c r="B74" s="53"/>
    </row>
    <row r="75" spans="1:2" ht="15" customHeight="1" x14ac:dyDescent="0.25">
      <c r="A75" s="46"/>
      <c r="B75" s="46"/>
    </row>
    <row r="76" spans="1:2" ht="15" customHeight="1" x14ac:dyDescent="0.25">
      <c r="A76" s="53"/>
      <c r="B76" s="53"/>
    </row>
    <row r="77" spans="1:2" ht="15" customHeight="1" x14ac:dyDescent="0.25">
      <c r="A77" s="53"/>
      <c r="B77" s="53"/>
    </row>
    <row r="78" spans="1:2" ht="15" customHeight="1" x14ac:dyDescent="0.25">
      <c r="A78" s="53"/>
      <c r="B78" s="53"/>
    </row>
    <row r="79" spans="1:2" ht="15" customHeight="1" x14ac:dyDescent="0.25">
      <c r="A79" s="53"/>
      <c r="B79" s="53"/>
    </row>
    <row r="80" spans="1:2" ht="15" customHeight="1" x14ac:dyDescent="0.25">
      <c r="A80" s="53"/>
      <c r="B80" s="53"/>
    </row>
    <row r="81" spans="1:14" ht="15" customHeight="1" x14ac:dyDescent="0.25">
      <c r="A81" s="53"/>
      <c r="B81" s="53"/>
    </row>
    <row r="82" spans="1:14" ht="15" customHeight="1" x14ac:dyDescent="0.25">
      <c r="A82" s="53"/>
      <c r="B82" s="53"/>
    </row>
    <row r="83" spans="1:14" ht="15" customHeight="1" x14ac:dyDescent="0.25">
      <c r="A83" s="53"/>
      <c r="B83" s="53"/>
    </row>
    <row r="84" spans="1:14" ht="15" customHeight="1" x14ac:dyDescent="0.25">
      <c r="A84" s="53"/>
      <c r="B84" s="53"/>
    </row>
    <row r="85" spans="1:14" ht="15" customHeight="1" x14ac:dyDescent="0.25">
      <c r="A85" s="53"/>
      <c r="B85" s="53"/>
      <c r="N85" s="58"/>
    </row>
    <row r="86" spans="1:14" ht="15" customHeight="1" x14ac:dyDescent="0.25">
      <c r="A86" s="53"/>
      <c r="B86" s="53"/>
    </row>
    <row r="87" spans="1:14" ht="15" customHeight="1" x14ac:dyDescent="0.25">
      <c r="A87" s="53"/>
      <c r="B87" s="53"/>
    </row>
    <row r="88" spans="1:14" ht="15" customHeight="1" x14ac:dyDescent="0.25">
      <c r="A88" s="53"/>
      <c r="B88" s="53"/>
    </row>
    <row r="89" spans="1:14" ht="15" customHeight="1" x14ac:dyDescent="0.25">
      <c r="A89" s="53"/>
      <c r="B89" s="53"/>
    </row>
    <row r="90" spans="1:14" ht="15" customHeight="1" x14ac:dyDescent="0.25">
      <c r="A90" s="53"/>
      <c r="B90" s="53"/>
    </row>
    <row r="91" spans="1:14" ht="15" customHeight="1" x14ac:dyDescent="0.25">
      <c r="A91" s="53"/>
      <c r="B91" s="53"/>
    </row>
    <row r="92" spans="1:14" ht="15" customHeight="1" x14ac:dyDescent="0.25">
      <c r="A92" s="53"/>
      <c r="B92" s="53"/>
    </row>
    <row r="93" spans="1:14" ht="15" customHeight="1" x14ac:dyDescent="0.25">
      <c r="A93" s="53"/>
      <c r="B93" s="53"/>
    </row>
    <row r="94" spans="1:14" ht="15" customHeight="1" x14ac:dyDescent="0.25">
      <c r="A94" s="53"/>
      <c r="B94" s="53"/>
    </row>
    <row r="95" spans="1:14" ht="15" customHeight="1" x14ac:dyDescent="0.25">
      <c r="A95" s="53"/>
      <c r="B95" s="53"/>
    </row>
    <row r="96" spans="1:14" ht="15" customHeight="1" x14ac:dyDescent="0.25">
      <c r="A96" s="53"/>
      <c r="B96" s="53"/>
    </row>
    <row r="97" spans="1:2" ht="15" customHeight="1" x14ac:dyDescent="0.25">
      <c r="A97" s="53"/>
      <c r="B97" s="53"/>
    </row>
    <row r="98" spans="1:2" ht="15" customHeight="1" x14ac:dyDescent="0.25">
      <c r="A98" s="53"/>
      <c r="B98" s="53"/>
    </row>
    <row r="99" spans="1:2" ht="15" customHeight="1" x14ac:dyDescent="0.25">
      <c r="A99" s="53"/>
      <c r="B99" s="53"/>
    </row>
    <row r="100" spans="1:2" ht="15" customHeight="1" x14ac:dyDescent="0.25">
      <c r="A100" s="53"/>
      <c r="B100" s="53"/>
    </row>
    <row r="101" spans="1:2" ht="15" customHeight="1" x14ac:dyDescent="0.25">
      <c r="A101" s="53"/>
      <c r="B101" s="53"/>
    </row>
    <row r="102" spans="1:2" ht="15" customHeight="1" x14ac:dyDescent="0.25">
      <c r="A102" s="58"/>
      <c r="B102" s="58"/>
    </row>
    <row r="103" spans="1:2" ht="15" customHeight="1" x14ac:dyDescent="0.25">
      <c r="A103" s="58"/>
      <c r="B103" s="58"/>
    </row>
    <row r="104" spans="1:2" x14ac:dyDescent="0.25">
      <c r="A104" s="58"/>
      <c r="B104" s="58"/>
    </row>
    <row r="105" spans="1:2" x14ac:dyDescent="0.25">
      <c r="A105" s="58"/>
      <c r="B105" s="58"/>
    </row>
    <row r="106" spans="1:2" x14ac:dyDescent="0.25">
      <c r="A106" s="58"/>
      <c r="B106" s="58"/>
    </row>
    <row r="107" spans="1:2" x14ac:dyDescent="0.25">
      <c r="A107" s="58"/>
      <c r="B107" s="58"/>
    </row>
  </sheetData>
  <phoneticPr fontId="0" type="noConversion"/>
  <printOptions horizontalCentered="1"/>
  <pageMargins left="0.25" right="0.25" top="0.25" bottom="0.25" header="0.5" footer="0.5"/>
  <pageSetup scale="89" orientation="landscape" r:id="rId1"/>
  <headerFooter alignWithMargins="0"/>
  <rowBreaks count="2" manualBreakCount="2">
    <brk id="117" max="16383" man="1"/>
    <brk id="1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2001-05-18T15:29:47Z</cp:lastPrinted>
  <dcterms:created xsi:type="dcterms:W3CDTF">1999-10-18T12:36:30Z</dcterms:created>
  <dcterms:modified xsi:type="dcterms:W3CDTF">2023-09-13T09:58:33Z</dcterms:modified>
</cp:coreProperties>
</file>