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A2701F-4BC0-41CD-A48F-D1B12971B16D}" xr6:coauthVersionLast="47" xr6:coauthVersionMax="47" xr10:uidLastSave="{00000000-0000-0000-0000-000000000000}"/>
  <bookViews>
    <workbookView xWindow="-120" yWindow="-120" windowWidth="23280" windowHeight="12480" tabRatio="866"/>
  </bookViews>
  <sheets>
    <sheet name="1" sheetId="1" r:id="rId1"/>
    <sheet name="2 " sheetId="2" r:id="rId2"/>
    <sheet name="3  Sunday" sheetId="4" r:id="rId3"/>
  </sheets>
  <calcPr calcId="0"/>
</workbook>
</file>

<file path=xl/calcChain.xml><?xml version="1.0" encoding="utf-8"?>
<calcChain xmlns="http://schemas.openxmlformats.org/spreadsheetml/2006/main">
  <c r="A4" i="1" l="1"/>
  <c r="D8" i="1"/>
  <c r="AE8" i="1"/>
  <c r="AF8" i="1"/>
  <c r="AG8" i="1"/>
  <c r="AH8" i="1"/>
  <c r="AI8" i="1"/>
  <c r="D9" i="1"/>
  <c r="AE9" i="1"/>
  <c r="AF9" i="1"/>
  <c r="AG9" i="1"/>
  <c r="AH9" i="1"/>
  <c r="AI9" i="1"/>
  <c r="D10" i="1"/>
  <c r="AE10" i="1"/>
  <c r="AF10" i="1"/>
  <c r="AG10" i="1"/>
  <c r="AH10" i="1"/>
  <c r="AI10" i="1"/>
  <c r="D11" i="1"/>
  <c r="AE11" i="1"/>
  <c r="AF11" i="1"/>
  <c r="AG11" i="1"/>
  <c r="AH11" i="1"/>
  <c r="AI11" i="1"/>
  <c r="D12" i="1"/>
  <c r="AE12" i="1"/>
  <c r="AF12" i="1"/>
  <c r="AG12" i="1"/>
  <c r="AH12" i="1"/>
  <c r="AI12" i="1"/>
  <c r="AJ12" i="1"/>
  <c r="AK12" i="1"/>
  <c r="AL12" i="1"/>
  <c r="AM12" i="1"/>
  <c r="AO12" i="1"/>
  <c r="AP12" i="1"/>
  <c r="AQ12" i="1"/>
  <c r="AR12" i="1"/>
  <c r="AT12" i="1"/>
  <c r="AU12" i="1"/>
  <c r="AV12" i="1"/>
  <c r="AW12" i="1"/>
  <c r="AY12" i="1"/>
  <c r="AZ12" i="1"/>
  <c r="BA12" i="1"/>
  <c r="BB12" i="1"/>
  <c r="D13" i="1"/>
  <c r="AE13" i="1"/>
  <c r="AF13" i="1"/>
  <c r="AG13" i="1"/>
  <c r="AH13" i="1"/>
  <c r="AI13" i="1"/>
  <c r="AJ13" i="1"/>
  <c r="AK13" i="1"/>
  <c r="AL13" i="1"/>
  <c r="AM13" i="1"/>
  <c r="AO13" i="1"/>
  <c r="AP13" i="1"/>
  <c r="AQ13" i="1"/>
  <c r="AR13" i="1"/>
  <c r="AT13" i="1"/>
  <c r="AU13" i="1"/>
  <c r="AV13" i="1"/>
  <c r="AW13" i="1"/>
  <c r="AY13" i="1"/>
  <c r="AZ13" i="1"/>
  <c r="BA13" i="1"/>
  <c r="BB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G14" i="1"/>
  <c r="AH14" i="1"/>
  <c r="AI14" i="1"/>
  <c r="AJ14" i="1"/>
  <c r="AK14" i="1"/>
  <c r="AL14" i="1"/>
  <c r="AM14" i="1"/>
  <c r="AO14" i="1"/>
  <c r="AP14" i="1"/>
  <c r="AQ14" i="1"/>
  <c r="AR14" i="1"/>
  <c r="AT14" i="1"/>
  <c r="AU14" i="1"/>
  <c r="AV14" i="1"/>
  <c r="AW14" i="1"/>
  <c r="AY14" i="1"/>
  <c r="AZ14" i="1"/>
  <c r="BA14" i="1"/>
  <c r="BB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G15" i="1"/>
  <c r="AH15" i="1"/>
  <c r="AI15" i="1"/>
  <c r="AJ15" i="1"/>
  <c r="AK15" i="1"/>
  <c r="AL15" i="1"/>
  <c r="AM15" i="1"/>
  <c r="AO15" i="1"/>
  <c r="AP15" i="1"/>
  <c r="AQ15" i="1"/>
  <c r="AR15" i="1"/>
  <c r="AT15" i="1"/>
  <c r="AU15" i="1"/>
  <c r="AV15" i="1"/>
  <c r="AW15" i="1"/>
  <c r="AY15" i="1"/>
  <c r="AZ15" i="1"/>
  <c r="BA15" i="1"/>
  <c r="BB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G16" i="1"/>
  <c r="AH16" i="1"/>
  <c r="AI16" i="1"/>
  <c r="AJ16" i="1"/>
  <c r="AK16" i="1"/>
  <c r="AL16" i="1"/>
  <c r="AM16" i="1"/>
  <c r="AO16" i="1"/>
  <c r="AP16" i="1"/>
  <c r="AQ16" i="1"/>
  <c r="AR16" i="1"/>
  <c r="AT16" i="1"/>
  <c r="AU16" i="1"/>
  <c r="AV16" i="1"/>
  <c r="AW16" i="1"/>
  <c r="AY16" i="1"/>
  <c r="AZ16" i="1"/>
  <c r="BA16" i="1"/>
  <c r="BB16" i="1"/>
  <c r="D17" i="1"/>
  <c r="AE17" i="1"/>
  <c r="AF17" i="1"/>
  <c r="AG17" i="1"/>
  <c r="AH17" i="1"/>
  <c r="AI17" i="1"/>
  <c r="AJ17" i="1"/>
  <c r="AK17" i="1"/>
  <c r="AL17" i="1"/>
  <c r="AM17" i="1"/>
  <c r="AO17" i="1"/>
  <c r="AP17" i="1"/>
  <c r="AQ17" i="1"/>
  <c r="AR17" i="1"/>
  <c r="AT17" i="1"/>
  <c r="AU17" i="1"/>
  <c r="AV17" i="1"/>
  <c r="AW17" i="1"/>
  <c r="AY17" i="1"/>
  <c r="AZ17" i="1"/>
  <c r="BA17" i="1"/>
  <c r="BB17" i="1"/>
  <c r="D18" i="1"/>
  <c r="AE18" i="1"/>
  <c r="AF18" i="1"/>
  <c r="AG18" i="1"/>
  <c r="AH18" i="1"/>
  <c r="AI18" i="1"/>
  <c r="D19" i="1"/>
  <c r="AE19" i="1"/>
  <c r="AF19" i="1"/>
  <c r="AG19" i="1"/>
  <c r="AH19" i="1"/>
  <c r="AI19" i="1"/>
  <c r="D20" i="1"/>
  <c r="AE20" i="1"/>
  <c r="AF20" i="1"/>
  <c r="AG20" i="1"/>
  <c r="AH20" i="1"/>
  <c r="AI20" i="1"/>
  <c r="D21" i="1"/>
  <c r="AE21" i="1"/>
  <c r="AF21" i="1"/>
  <c r="AG21" i="1"/>
  <c r="AH21" i="1"/>
  <c r="AI21" i="1"/>
  <c r="AJ21" i="1"/>
  <c r="AK21" i="1"/>
  <c r="AL21" i="1"/>
  <c r="AM21" i="1"/>
  <c r="AO21" i="1"/>
  <c r="AP21" i="1"/>
  <c r="AQ21" i="1"/>
  <c r="AR21" i="1"/>
  <c r="AT21" i="1"/>
  <c r="AU21" i="1"/>
  <c r="AV21" i="1"/>
  <c r="AW21" i="1"/>
  <c r="D22" i="1"/>
  <c r="AE22" i="1"/>
  <c r="AF22" i="1"/>
  <c r="AG22" i="1"/>
  <c r="AH22" i="1"/>
  <c r="AI22" i="1"/>
  <c r="AJ22" i="1"/>
  <c r="AK22" i="1"/>
  <c r="AL22" i="1"/>
  <c r="AM22" i="1"/>
  <c r="AO22" i="1"/>
  <c r="AP22" i="1"/>
  <c r="AQ22" i="1"/>
  <c r="AR22" i="1"/>
  <c r="AT22" i="1"/>
  <c r="AU22" i="1"/>
  <c r="AV22" i="1"/>
  <c r="AW22" i="1"/>
  <c r="D23" i="1"/>
  <c r="AE23" i="1"/>
  <c r="AF23" i="1"/>
  <c r="AG23" i="1"/>
  <c r="AH23" i="1"/>
  <c r="AI23" i="1"/>
  <c r="AJ23" i="1"/>
  <c r="AK23" i="1"/>
  <c r="AL23" i="1"/>
  <c r="AM23" i="1"/>
  <c r="AO23" i="1"/>
  <c r="AP23" i="1"/>
  <c r="AQ23" i="1"/>
  <c r="AR23" i="1"/>
  <c r="AT23" i="1"/>
  <c r="AU23" i="1"/>
  <c r="AV23" i="1"/>
  <c r="AW23" i="1"/>
  <c r="D24" i="1"/>
  <c r="AE24" i="1"/>
  <c r="AF24" i="1"/>
  <c r="AG24" i="1"/>
  <c r="AH24" i="1"/>
  <c r="AI24" i="1"/>
  <c r="AJ24" i="1"/>
  <c r="AK24" i="1"/>
  <c r="AL24" i="1"/>
  <c r="AM24" i="1"/>
  <c r="AO24" i="1"/>
  <c r="AP24" i="1"/>
  <c r="AQ24" i="1"/>
  <c r="AR24" i="1"/>
  <c r="AT24" i="1"/>
  <c r="AU24" i="1"/>
  <c r="AV24" i="1"/>
  <c r="AW24" i="1"/>
  <c r="D25" i="1"/>
  <c r="AE25" i="1"/>
  <c r="AF25" i="1"/>
  <c r="AG25" i="1"/>
  <c r="AH25" i="1"/>
  <c r="AI25" i="1"/>
  <c r="AJ25" i="1"/>
  <c r="AK25" i="1"/>
  <c r="AL25" i="1"/>
  <c r="AM25" i="1"/>
  <c r="AO25" i="1"/>
  <c r="AP25" i="1"/>
  <c r="AQ25" i="1"/>
  <c r="AR25" i="1"/>
  <c r="AT25" i="1"/>
  <c r="AU25" i="1"/>
  <c r="AV25" i="1"/>
  <c r="AW25" i="1"/>
  <c r="D26" i="1"/>
  <c r="AE26" i="1"/>
  <c r="AF26" i="1"/>
  <c r="AG26" i="1"/>
  <c r="AH26" i="1"/>
  <c r="AI26" i="1"/>
  <c r="AJ26" i="1"/>
  <c r="AK26" i="1"/>
  <c r="AL26" i="1"/>
  <c r="AM26" i="1"/>
  <c r="AO26" i="1"/>
  <c r="AP26" i="1"/>
  <c r="AQ26" i="1"/>
  <c r="AR26" i="1"/>
  <c r="AT26" i="1"/>
  <c r="AU26" i="1"/>
  <c r="AV26" i="1"/>
  <c r="AW26" i="1"/>
  <c r="D27" i="1"/>
  <c r="AE27" i="1"/>
  <c r="AF27" i="1"/>
  <c r="AG27" i="1"/>
  <c r="AH27" i="1"/>
  <c r="AI27" i="1"/>
  <c r="D28" i="1"/>
  <c r="AE28" i="1"/>
  <c r="AF28" i="1"/>
  <c r="AG28" i="1"/>
  <c r="AH28" i="1"/>
  <c r="AI28" i="1"/>
  <c r="D29" i="1"/>
  <c r="AE29" i="1"/>
  <c r="AF29" i="1"/>
  <c r="AG29" i="1"/>
  <c r="AH29" i="1"/>
  <c r="AI29" i="1"/>
  <c r="D30" i="1"/>
  <c r="AE30" i="1"/>
  <c r="AF30" i="1"/>
  <c r="AG30" i="1"/>
  <c r="AH30" i="1"/>
  <c r="AI30" i="1"/>
  <c r="AJ30" i="1"/>
  <c r="AK30" i="1"/>
  <c r="AL30" i="1"/>
  <c r="AM30" i="1"/>
  <c r="D31" i="1"/>
  <c r="AE31" i="1"/>
  <c r="AF31" i="1"/>
  <c r="AG31" i="1"/>
  <c r="AH31" i="1"/>
  <c r="AI31" i="1"/>
  <c r="AJ31" i="1"/>
  <c r="AK31" i="1"/>
  <c r="AL31" i="1"/>
  <c r="AM31" i="1"/>
  <c r="D32" i="1"/>
  <c r="AJ32" i="1"/>
  <c r="AK32" i="1"/>
  <c r="AL32" i="1"/>
  <c r="AM32" i="1"/>
  <c r="D33" i="1"/>
  <c r="AJ33" i="1"/>
  <c r="AK33" i="1"/>
  <c r="AL33" i="1"/>
  <c r="AM33" i="1"/>
  <c r="D34" i="1"/>
  <c r="AJ34" i="1"/>
  <c r="AK34" i="1"/>
  <c r="AL34" i="1"/>
  <c r="AM34" i="1"/>
  <c r="D35" i="1"/>
  <c r="AJ35" i="1"/>
  <c r="AK35" i="1"/>
  <c r="AL35" i="1"/>
  <c r="AM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D58" i="1"/>
  <c r="AE58" i="1"/>
  <c r="AF58" i="1"/>
  <c r="AG58" i="1"/>
  <c r="AH58" i="1"/>
  <c r="AI58" i="1"/>
  <c r="D59" i="1"/>
  <c r="AE59" i="1"/>
  <c r="AF59" i="1"/>
  <c r="AG59" i="1"/>
  <c r="AH59" i="1"/>
  <c r="AI59" i="1"/>
  <c r="D60" i="1"/>
  <c r="AE60" i="1"/>
  <c r="AF60" i="1"/>
  <c r="AG60" i="1"/>
  <c r="AH60" i="1"/>
  <c r="AI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G61" i="1"/>
  <c r="AH61" i="1"/>
  <c r="AI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G62" i="1"/>
  <c r="AH62" i="1"/>
  <c r="AI62" i="1"/>
  <c r="AJ62" i="1"/>
  <c r="AK62" i="1"/>
  <c r="AL62" i="1"/>
  <c r="AM62" i="1"/>
  <c r="AO62" i="1"/>
  <c r="AP62" i="1"/>
  <c r="AQ62" i="1"/>
  <c r="AR62" i="1"/>
  <c r="AT62" i="1"/>
  <c r="AU62" i="1"/>
  <c r="AV62" i="1"/>
  <c r="AW62" i="1"/>
  <c r="AY62" i="1"/>
  <c r="AZ62" i="1"/>
  <c r="BA62" i="1"/>
  <c r="BB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G63" i="1"/>
  <c r="AH63" i="1"/>
  <c r="AI63" i="1"/>
  <c r="AJ63" i="1"/>
  <c r="AK63" i="1"/>
  <c r="AL63" i="1"/>
  <c r="AM63" i="1"/>
  <c r="AO63" i="1"/>
  <c r="AP63" i="1"/>
  <c r="AQ63" i="1"/>
  <c r="AR63" i="1"/>
  <c r="AT63" i="1"/>
  <c r="AU63" i="1"/>
  <c r="AV63" i="1"/>
  <c r="AW63" i="1"/>
  <c r="AY63" i="1"/>
  <c r="AZ63" i="1"/>
  <c r="BA63" i="1"/>
  <c r="BB63" i="1"/>
  <c r="D64" i="1"/>
  <c r="AE64" i="1"/>
  <c r="AF64" i="1"/>
  <c r="AG64" i="1"/>
  <c r="AH64" i="1"/>
  <c r="AI64" i="1"/>
  <c r="AJ64" i="1"/>
  <c r="AK64" i="1"/>
  <c r="AL64" i="1"/>
  <c r="AM64" i="1"/>
  <c r="AO64" i="1"/>
  <c r="AP64" i="1"/>
  <c r="AQ64" i="1"/>
  <c r="AR64" i="1"/>
  <c r="AT64" i="1"/>
  <c r="AU64" i="1"/>
  <c r="AV64" i="1"/>
  <c r="AW64" i="1"/>
  <c r="AY64" i="1"/>
  <c r="AZ64" i="1"/>
  <c r="BA64" i="1"/>
  <c r="BB64" i="1"/>
  <c r="D65" i="1"/>
  <c r="AE65" i="1"/>
  <c r="AF65" i="1"/>
  <c r="AG65" i="1"/>
  <c r="AH65" i="1"/>
  <c r="AI65" i="1"/>
  <c r="AJ65" i="1"/>
  <c r="AK65" i="1"/>
  <c r="AL65" i="1"/>
  <c r="AM65" i="1"/>
  <c r="AO65" i="1"/>
  <c r="AP65" i="1"/>
  <c r="AQ65" i="1"/>
  <c r="AR65" i="1"/>
  <c r="AT65" i="1"/>
  <c r="AU65" i="1"/>
  <c r="AV65" i="1"/>
  <c r="AW65" i="1"/>
  <c r="AY65" i="1"/>
  <c r="AZ65" i="1"/>
  <c r="BA65" i="1"/>
  <c r="BB65" i="1"/>
  <c r="D66" i="1"/>
  <c r="AE66" i="1"/>
  <c r="AF66" i="1"/>
  <c r="AG66" i="1"/>
  <c r="AH66" i="1"/>
  <c r="AI66" i="1"/>
  <c r="AJ66" i="1"/>
  <c r="AK66" i="1"/>
  <c r="AL66" i="1"/>
  <c r="AM66" i="1"/>
  <c r="AO66" i="1"/>
  <c r="AP66" i="1"/>
  <c r="AQ66" i="1"/>
  <c r="AR66" i="1"/>
  <c r="AT66" i="1"/>
  <c r="AU66" i="1"/>
  <c r="AV66" i="1"/>
  <c r="AW66" i="1"/>
  <c r="AY66" i="1"/>
  <c r="AZ66" i="1"/>
  <c r="BA66" i="1"/>
  <c r="BB66" i="1"/>
  <c r="D67" i="1"/>
  <c r="AE67" i="1"/>
  <c r="AF67" i="1"/>
  <c r="AG67" i="1"/>
  <c r="AH67" i="1"/>
  <c r="AI67" i="1"/>
  <c r="AJ67" i="1"/>
  <c r="AK67" i="1"/>
  <c r="AL67" i="1"/>
  <c r="AM67" i="1"/>
  <c r="AO67" i="1"/>
  <c r="AP67" i="1"/>
  <c r="AQ67" i="1"/>
  <c r="AR67" i="1"/>
  <c r="AT67" i="1"/>
  <c r="AU67" i="1"/>
  <c r="AV67" i="1"/>
  <c r="AW67" i="1"/>
  <c r="AY67" i="1"/>
  <c r="AZ67" i="1"/>
  <c r="BA67" i="1"/>
  <c r="BB67" i="1"/>
  <c r="D68" i="1"/>
  <c r="AE68" i="1"/>
  <c r="AF68" i="1"/>
  <c r="AG68" i="1"/>
  <c r="AH68" i="1"/>
  <c r="AI68" i="1"/>
  <c r="D69" i="1"/>
  <c r="AE69" i="1"/>
  <c r="AF69" i="1"/>
  <c r="AG69" i="1"/>
  <c r="AH69" i="1"/>
  <c r="AI69" i="1"/>
  <c r="D70" i="1"/>
  <c r="AE70" i="1"/>
  <c r="AF70" i="1"/>
  <c r="AG70" i="1"/>
  <c r="AH70" i="1"/>
  <c r="AI70" i="1"/>
  <c r="D71" i="1"/>
  <c r="AE71" i="1"/>
  <c r="AF71" i="1"/>
  <c r="AG71" i="1"/>
  <c r="AH71" i="1"/>
  <c r="AI71" i="1"/>
  <c r="AJ71" i="1"/>
  <c r="AK71" i="1"/>
  <c r="AL71" i="1"/>
  <c r="AM71" i="1"/>
  <c r="AO71" i="1"/>
  <c r="AP71" i="1"/>
  <c r="AQ71" i="1"/>
  <c r="AR71" i="1"/>
  <c r="D72" i="1"/>
  <c r="AE72" i="1"/>
  <c r="AF72" i="1"/>
  <c r="AG72" i="1"/>
  <c r="AH72" i="1"/>
  <c r="AI72" i="1"/>
  <c r="AJ72" i="1"/>
  <c r="AK72" i="1"/>
  <c r="AL72" i="1"/>
  <c r="AM72" i="1"/>
  <c r="AO72" i="1"/>
  <c r="AP72" i="1"/>
  <c r="AQ72" i="1"/>
  <c r="AR72" i="1"/>
  <c r="D73" i="1"/>
  <c r="AE73" i="1"/>
  <c r="AF73" i="1"/>
  <c r="AG73" i="1"/>
  <c r="AH73" i="1"/>
  <c r="AI73" i="1"/>
  <c r="AJ73" i="1"/>
  <c r="AK73" i="1"/>
  <c r="AL73" i="1"/>
  <c r="AM73" i="1"/>
  <c r="AO73" i="1"/>
  <c r="AP73" i="1"/>
  <c r="AQ73" i="1"/>
  <c r="AR73" i="1"/>
  <c r="D74" i="1"/>
  <c r="AE74" i="1"/>
  <c r="AF74" i="1"/>
  <c r="AG74" i="1"/>
  <c r="AH74" i="1"/>
  <c r="AI74" i="1"/>
  <c r="AJ74" i="1"/>
  <c r="AK74" i="1"/>
  <c r="AL74" i="1"/>
  <c r="AM74" i="1"/>
  <c r="AO74" i="1"/>
  <c r="AP74" i="1"/>
  <c r="AQ74" i="1"/>
  <c r="AR74" i="1"/>
  <c r="D75" i="1"/>
  <c r="AE75" i="1"/>
  <c r="AF75" i="1"/>
  <c r="AG75" i="1"/>
  <c r="AH75" i="1"/>
  <c r="AI75" i="1"/>
  <c r="AJ75" i="1"/>
  <c r="AK75" i="1"/>
  <c r="AL75" i="1"/>
  <c r="AM75" i="1"/>
  <c r="AO75" i="1"/>
  <c r="AP75" i="1"/>
  <c r="AQ75" i="1"/>
  <c r="AR75" i="1"/>
  <c r="D76" i="1"/>
  <c r="AE76" i="1"/>
  <c r="AF76" i="1"/>
  <c r="AG76" i="1"/>
  <c r="AH76" i="1"/>
  <c r="AI76" i="1"/>
  <c r="AJ76" i="1"/>
  <c r="AK76" i="1"/>
  <c r="AL76" i="1"/>
  <c r="AM76" i="1"/>
  <c r="AO76" i="1"/>
  <c r="AP76" i="1"/>
  <c r="AQ76" i="1"/>
  <c r="AR76" i="1"/>
  <c r="D77" i="1"/>
  <c r="AE77" i="1"/>
  <c r="AF77" i="1"/>
  <c r="AG77" i="1"/>
  <c r="AH77" i="1"/>
  <c r="AI77" i="1"/>
  <c r="D78" i="1"/>
  <c r="AE78" i="1"/>
  <c r="AF78" i="1"/>
  <c r="AG78" i="1"/>
  <c r="AH78" i="1"/>
  <c r="AI78" i="1"/>
  <c r="D79" i="1"/>
  <c r="AE79" i="1"/>
  <c r="AF79" i="1"/>
  <c r="AG79" i="1"/>
  <c r="AH79" i="1"/>
  <c r="AI79" i="1"/>
  <c r="D80" i="1"/>
  <c r="AE80" i="1"/>
  <c r="AF80" i="1"/>
  <c r="AG80" i="1"/>
  <c r="AH80" i="1"/>
  <c r="AI80" i="1"/>
  <c r="AJ80" i="1"/>
  <c r="AK80" i="1"/>
  <c r="AL80" i="1"/>
  <c r="AM80" i="1"/>
  <c r="AO80" i="1"/>
  <c r="AP80" i="1"/>
  <c r="AQ80" i="1"/>
  <c r="AR80" i="1"/>
  <c r="AT80" i="1"/>
  <c r="AU80" i="1"/>
  <c r="AV80" i="1"/>
  <c r="AW80" i="1"/>
  <c r="D81" i="1"/>
  <c r="AE81" i="1"/>
  <c r="AF81" i="1"/>
  <c r="AG81" i="1"/>
  <c r="AH81" i="1"/>
  <c r="AI81" i="1"/>
  <c r="AJ81" i="1"/>
  <c r="AK81" i="1"/>
  <c r="AL81" i="1"/>
  <c r="AM81" i="1"/>
  <c r="AO81" i="1"/>
  <c r="AP81" i="1"/>
  <c r="AQ81" i="1"/>
  <c r="AR81" i="1"/>
  <c r="AT81" i="1"/>
  <c r="AU81" i="1"/>
  <c r="AV81" i="1"/>
  <c r="AW81" i="1"/>
  <c r="D82" i="1"/>
  <c r="AJ82" i="1"/>
  <c r="AK82" i="1"/>
  <c r="AL82" i="1"/>
  <c r="AM82" i="1"/>
  <c r="AO82" i="1"/>
  <c r="AP82" i="1"/>
  <c r="AQ82" i="1"/>
  <c r="AR82" i="1"/>
  <c r="AT82" i="1"/>
  <c r="AU82" i="1"/>
  <c r="AV82" i="1"/>
  <c r="AW82" i="1"/>
  <c r="D83" i="1"/>
  <c r="AJ83" i="1"/>
  <c r="AK83" i="1"/>
  <c r="AL83" i="1"/>
  <c r="AM83" i="1"/>
  <c r="AO83" i="1"/>
  <c r="AP83" i="1"/>
  <c r="AQ83" i="1"/>
  <c r="AR83" i="1"/>
  <c r="AT83" i="1"/>
  <c r="AU83" i="1"/>
  <c r="AV83" i="1"/>
  <c r="AW83" i="1"/>
  <c r="D84" i="1"/>
  <c r="AJ84" i="1"/>
  <c r="AK84" i="1"/>
  <c r="AL84" i="1"/>
  <c r="AM84" i="1"/>
  <c r="AO84" i="1"/>
  <c r="AP84" i="1"/>
  <c r="AQ84" i="1"/>
  <c r="AR84" i="1"/>
  <c r="AT84" i="1"/>
  <c r="AU84" i="1"/>
  <c r="AV84" i="1"/>
  <c r="AW84" i="1"/>
  <c r="D85" i="1"/>
  <c r="AJ85" i="1"/>
  <c r="AK85" i="1"/>
  <c r="AL85" i="1"/>
  <c r="AM85" i="1"/>
  <c r="AO85" i="1"/>
  <c r="AP85" i="1"/>
  <c r="AQ85" i="1"/>
  <c r="AR85" i="1"/>
  <c r="AT85" i="1"/>
  <c r="AU85" i="1"/>
  <c r="AV85" i="1"/>
  <c r="AW85" i="1"/>
  <c r="D87" i="1"/>
  <c r="D88" i="1"/>
  <c r="D89" i="1"/>
  <c r="D90" i="1"/>
  <c r="D91" i="1"/>
  <c r="D92" i="1"/>
  <c r="D93" i="1"/>
  <c r="D94" i="1"/>
  <c r="AE94" i="1"/>
  <c r="AF94" i="1"/>
  <c r="AG94" i="1"/>
  <c r="AH94" i="1"/>
  <c r="AJ94" i="1"/>
  <c r="AK94" i="1"/>
  <c r="AL94" i="1"/>
  <c r="AM94" i="1"/>
  <c r="AO94" i="1"/>
  <c r="AP94" i="1"/>
  <c r="AQ94" i="1"/>
  <c r="AR94" i="1"/>
  <c r="D95" i="1"/>
  <c r="AE95" i="1"/>
  <c r="AF95" i="1"/>
  <c r="AG95" i="1"/>
  <c r="AH95" i="1"/>
  <c r="AJ95" i="1"/>
  <c r="AK95" i="1"/>
  <c r="AL95" i="1"/>
  <c r="AM95" i="1"/>
  <c r="AO95" i="1"/>
  <c r="AP95" i="1"/>
  <c r="AQ95" i="1"/>
  <c r="AR95" i="1"/>
  <c r="D96" i="1"/>
  <c r="AE96" i="1"/>
  <c r="AF96" i="1"/>
  <c r="AG96" i="1"/>
  <c r="AH96" i="1"/>
  <c r="AJ96" i="1"/>
  <c r="AK96" i="1"/>
  <c r="AL96" i="1"/>
  <c r="AM96" i="1"/>
  <c r="AO96" i="1"/>
  <c r="AP96" i="1"/>
  <c r="AQ96" i="1"/>
  <c r="AR96" i="1"/>
  <c r="D97" i="1"/>
  <c r="AE97" i="1"/>
  <c r="AF97" i="1"/>
  <c r="AG97" i="1"/>
  <c r="AH97" i="1"/>
  <c r="AJ97" i="1"/>
  <c r="AK97" i="1"/>
  <c r="AL97" i="1"/>
  <c r="AM97" i="1"/>
  <c r="AO97" i="1"/>
  <c r="AP97" i="1"/>
  <c r="AQ97" i="1"/>
  <c r="AR97" i="1"/>
  <c r="D98" i="1"/>
  <c r="AE98" i="1"/>
  <c r="AF98" i="1"/>
  <c r="AG98" i="1"/>
  <c r="AH98" i="1"/>
  <c r="AJ98" i="1"/>
  <c r="AK98" i="1"/>
  <c r="AL98" i="1"/>
  <c r="AM98" i="1"/>
  <c r="AO98" i="1"/>
  <c r="AP98" i="1"/>
  <c r="AQ98" i="1"/>
  <c r="AR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E99" i="1"/>
  <c r="AF99" i="1"/>
  <c r="AG99" i="1"/>
  <c r="AH99" i="1"/>
  <c r="AJ99" i="1"/>
  <c r="AK99" i="1"/>
  <c r="AL99" i="1"/>
  <c r="AM99" i="1"/>
  <c r="AO99" i="1"/>
  <c r="AP99" i="1"/>
  <c r="AQ99" i="1"/>
  <c r="AR99" i="1"/>
  <c r="D104" i="1"/>
  <c r="AJ104" i="1"/>
  <c r="AK104" i="1"/>
  <c r="AL104" i="1"/>
  <c r="AM104" i="1"/>
  <c r="D105" i="1"/>
  <c r="AJ105" i="1"/>
  <c r="AK105" i="1"/>
  <c r="AL105" i="1"/>
  <c r="AM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J106" i="1"/>
  <c r="AK106" i="1"/>
  <c r="AL106" i="1"/>
  <c r="AM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J107" i="1"/>
  <c r="AK107" i="1"/>
  <c r="AL107" i="1"/>
  <c r="AM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J108" i="1"/>
  <c r="AK108" i="1"/>
  <c r="AL108" i="1"/>
  <c r="AM108" i="1"/>
  <c r="D109" i="1"/>
  <c r="AJ109" i="1"/>
  <c r="AK109" i="1"/>
  <c r="AL109" i="1"/>
  <c r="AM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4" i="2"/>
  <c r="D8" i="2"/>
  <c r="AE8" i="2"/>
  <c r="AF8" i="2"/>
  <c r="AG8" i="2"/>
  <c r="AH8" i="2"/>
  <c r="AI8" i="2"/>
  <c r="D9" i="2"/>
  <c r="AE9" i="2"/>
  <c r="AF9" i="2"/>
  <c r="AG9" i="2"/>
  <c r="AH9" i="2"/>
  <c r="AI9" i="2"/>
  <c r="D10" i="2"/>
  <c r="AE10" i="2"/>
  <c r="AF10" i="2"/>
  <c r="AG10" i="2"/>
  <c r="AH10" i="2"/>
  <c r="AI10" i="2"/>
  <c r="D11" i="2"/>
  <c r="AE11" i="2"/>
  <c r="AF11" i="2"/>
  <c r="AG11" i="2"/>
  <c r="AH11" i="2"/>
  <c r="AI11" i="2"/>
  <c r="D12" i="2"/>
  <c r="AE12" i="2"/>
  <c r="AF12" i="2"/>
  <c r="AG12" i="2"/>
  <c r="AH12" i="2"/>
  <c r="AI12" i="2"/>
  <c r="AJ12" i="2"/>
  <c r="AK12" i="2"/>
  <c r="AL12" i="2"/>
  <c r="AM12" i="2"/>
  <c r="AO12" i="2"/>
  <c r="AP12" i="2"/>
  <c r="AQ12" i="2"/>
  <c r="AR12" i="2"/>
  <c r="AT12" i="2"/>
  <c r="AU12" i="2"/>
  <c r="AV12" i="2"/>
  <c r="AW12" i="2"/>
  <c r="AY12" i="2"/>
  <c r="AZ12" i="2"/>
  <c r="BA12" i="2"/>
  <c r="BB12" i="2"/>
  <c r="D13" i="2"/>
  <c r="AE13" i="2"/>
  <c r="AF13" i="2"/>
  <c r="AG13" i="2"/>
  <c r="AH13" i="2"/>
  <c r="AI13" i="2"/>
  <c r="AJ13" i="2"/>
  <c r="AK13" i="2"/>
  <c r="AL13" i="2"/>
  <c r="AM13" i="2"/>
  <c r="AO13" i="2"/>
  <c r="AP13" i="2"/>
  <c r="AQ13" i="2"/>
  <c r="AR13" i="2"/>
  <c r="AT13" i="2"/>
  <c r="AU13" i="2"/>
  <c r="AV13" i="2"/>
  <c r="AW13" i="2"/>
  <c r="AY13" i="2"/>
  <c r="AZ13" i="2"/>
  <c r="BA13" i="2"/>
  <c r="BB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G14" i="2"/>
  <c r="AH14" i="2"/>
  <c r="AI14" i="2"/>
  <c r="AJ14" i="2"/>
  <c r="AK14" i="2"/>
  <c r="AL14" i="2"/>
  <c r="AM14" i="2"/>
  <c r="AO14" i="2"/>
  <c r="AP14" i="2"/>
  <c r="AQ14" i="2"/>
  <c r="AR14" i="2"/>
  <c r="AT14" i="2"/>
  <c r="AU14" i="2"/>
  <c r="AV14" i="2"/>
  <c r="AW14" i="2"/>
  <c r="AY14" i="2"/>
  <c r="AZ14" i="2"/>
  <c r="BA14" i="2"/>
  <c r="BB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G15" i="2"/>
  <c r="AH15" i="2"/>
  <c r="AI15" i="2"/>
  <c r="AJ15" i="2"/>
  <c r="AK15" i="2"/>
  <c r="AL15" i="2"/>
  <c r="AM15" i="2"/>
  <c r="AO15" i="2"/>
  <c r="AP15" i="2"/>
  <c r="AQ15" i="2"/>
  <c r="AR15" i="2"/>
  <c r="AT15" i="2"/>
  <c r="AU15" i="2"/>
  <c r="AV15" i="2"/>
  <c r="AW15" i="2"/>
  <c r="AY15" i="2"/>
  <c r="AZ15" i="2"/>
  <c r="BA15" i="2"/>
  <c r="BB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G16" i="2"/>
  <c r="AH16" i="2"/>
  <c r="AI16" i="2"/>
  <c r="AJ16" i="2"/>
  <c r="AK16" i="2"/>
  <c r="AL16" i="2"/>
  <c r="AM16" i="2"/>
  <c r="AO16" i="2"/>
  <c r="AP16" i="2"/>
  <c r="AQ16" i="2"/>
  <c r="AR16" i="2"/>
  <c r="AT16" i="2"/>
  <c r="AU16" i="2"/>
  <c r="AV16" i="2"/>
  <c r="AW16" i="2"/>
  <c r="AY16" i="2"/>
  <c r="AZ16" i="2"/>
  <c r="BA16" i="2"/>
  <c r="BB16" i="2"/>
  <c r="D17" i="2"/>
  <c r="AE17" i="2"/>
  <c r="AF17" i="2"/>
  <c r="AG17" i="2"/>
  <c r="AH17" i="2"/>
  <c r="AI17" i="2"/>
  <c r="AJ17" i="2"/>
  <c r="AK17" i="2"/>
  <c r="AL17" i="2"/>
  <c r="AM17" i="2"/>
  <c r="AO17" i="2"/>
  <c r="AP17" i="2"/>
  <c r="AQ17" i="2"/>
  <c r="AR17" i="2"/>
  <c r="AT17" i="2"/>
  <c r="AU17" i="2"/>
  <c r="AV17" i="2"/>
  <c r="AW17" i="2"/>
  <c r="AY17" i="2"/>
  <c r="AZ17" i="2"/>
  <c r="BA17" i="2"/>
  <c r="BB17" i="2"/>
  <c r="D18" i="2"/>
  <c r="AE18" i="2"/>
  <c r="AF18" i="2"/>
  <c r="AG18" i="2"/>
  <c r="AH18" i="2"/>
  <c r="AI18" i="2"/>
  <c r="D19" i="2"/>
  <c r="AE19" i="2"/>
  <c r="AF19" i="2"/>
  <c r="AG19" i="2"/>
  <c r="AH19" i="2"/>
  <c r="AI19" i="2"/>
  <c r="D20" i="2"/>
  <c r="AE20" i="2"/>
  <c r="AF20" i="2"/>
  <c r="AG20" i="2"/>
  <c r="AH20" i="2"/>
  <c r="AI20" i="2"/>
  <c r="D21" i="2"/>
  <c r="AE21" i="2"/>
  <c r="AF21" i="2"/>
  <c r="AG21" i="2"/>
  <c r="AH21" i="2"/>
  <c r="AI21" i="2"/>
  <c r="AJ21" i="2"/>
  <c r="AK21" i="2"/>
  <c r="AL21" i="2"/>
  <c r="AM21" i="2"/>
  <c r="AO21" i="2"/>
  <c r="AP21" i="2"/>
  <c r="AQ21" i="2"/>
  <c r="AR21" i="2"/>
  <c r="AT21" i="2"/>
  <c r="AU21" i="2"/>
  <c r="AV21" i="2"/>
  <c r="AW21" i="2"/>
  <c r="D22" i="2"/>
  <c r="AE22" i="2"/>
  <c r="AF22" i="2"/>
  <c r="AG22" i="2"/>
  <c r="AH22" i="2"/>
  <c r="AI22" i="2"/>
  <c r="AJ22" i="2"/>
  <c r="AK22" i="2"/>
  <c r="AL22" i="2"/>
  <c r="AM22" i="2"/>
  <c r="AO22" i="2"/>
  <c r="AP22" i="2"/>
  <c r="AQ22" i="2"/>
  <c r="AR22" i="2"/>
  <c r="AT22" i="2"/>
  <c r="AU22" i="2"/>
  <c r="AV22" i="2"/>
  <c r="AW22" i="2"/>
  <c r="D23" i="2"/>
  <c r="AE23" i="2"/>
  <c r="AF23" i="2"/>
  <c r="AG23" i="2"/>
  <c r="AH23" i="2"/>
  <c r="AI23" i="2"/>
  <c r="AJ23" i="2"/>
  <c r="AK23" i="2"/>
  <c r="AL23" i="2"/>
  <c r="AM23" i="2"/>
  <c r="AO23" i="2"/>
  <c r="AP23" i="2"/>
  <c r="AQ23" i="2"/>
  <c r="AR23" i="2"/>
  <c r="AT23" i="2"/>
  <c r="AU23" i="2"/>
  <c r="AV23" i="2"/>
  <c r="AW23" i="2"/>
  <c r="D24" i="2"/>
  <c r="AE24" i="2"/>
  <c r="AF24" i="2"/>
  <c r="AG24" i="2"/>
  <c r="AH24" i="2"/>
  <c r="AI24" i="2"/>
  <c r="AJ24" i="2"/>
  <c r="AK24" i="2"/>
  <c r="AL24" i="2"/>
  <c r="AM24" i="2"/>
  <c r="AO24" i="2"/>
  <c r="AP24" i="2"/>
  <c r="AQ24" i="2"/>
  <c r="AR24" i="2"/>
  <c r="AT24" i="2"/>
  <c r="AU24" i="2"/>
  <c r="AV24" i="2"/>
  <c r="AW24" i="2"/>
  <c r="D25" i="2"/>
  <c r="AE25" i="2"/>
  <c r="AF25" i="2"/>
  <c r="AG25" i="2"/>
  <c r="AH25" i="2"/>
  <c r="AI25" i="2"/>
  <c r="AJ25" i="2"/>
  <c r="AK25" i="2"/>
  <c r="AL25" i="2"/>
  <c r="AM25" i="2"/>
  <c r="AO25" i="2"/>
  <c r="AP25" i="2"/>
  <c r="AQ25" i="2"/>
  <c r="AR25" i="2"/>
  <c r="AT25" i="2"/>
  <c r="AU25" i="2"/>
  <c r="AV25" i="2"/>
  <c r="AW25" i="2"/>
  <c r="D26" i="2"/>
  <c r="AE26" i="2"/>
  <c r="AF26" i="2"/>
  <c r="AG26" i="2"/>
  <c r="AH26" i="2"/>
  <c r="AI26" i="2"/>
  <c r="AJ26" i="2"/>
  <c r="AK26" i="2"/>
  <c r="AL26" i="2"/>
  <c r="AM26" i="2"/>
  <c r="AO26" i="2"/>
  <c r="AP26" i="2"/>
  <c r="AQ26" i="2"/>
  <c r="AR26" i="2"/>
  <c r="AT26" i="2"/>
  <c r="AU26" i="2"/>
  <c r="AV26" i="2"/>
  <c r="AW26" i="2"/>
  <c r="D27" i="2"/>
  <c r="AE27" i="2"/>
  <c r="AF27" i="2"/>
  <c r="AG27" i="2"/>
  <c r="AH27" i="2"/>
  <c r="AI27" i="2"/>
  <c r="D28" i="2"/>
  <c r="AE28" i="2"/>
  <c r="AF28" i="2"/>
  <c r="AG28" i="2"/>
  <c r="AH28" i="2"/>
  <c r="AI28" i="2"/>
  <c r="D29" i="2"/>
  <c r="AE29" i="2"/>
  <c r="AF29" i="2"/>
  <c r="AG29" i="2"/>
  <c r="AH29" i="2"/>
  <c r="AI29" i="2"/>
  <c r="D30" i="2"/>
  <c r="AE30" i="2"/>
  <c r="AF30" i="2"/>
  <c r="AG30" i="2"/>
  <c r="AH30" i="2"/>
  <c r="AI30" i="2"/>
  <c r="AJ30" i="2"/>
  <c r="AK30" i="2"/>
  <c r="AL30" i="2"/>
  <c r="AM30" i="2"/>
  <c r="D31" i="2"/>
  <c r="AE31" i="2"/>
  <c r="AF31" i="2"/>
  <c r="AG31" i="2"/>
  <c r="AH31" i="2"/>
  <c r="AI31" i="2"/>
  <c r="AJ31" i="2"/>
  <c r="AK31" i="2"/>
  <c r="AL31" i="2"/>
  <c r="AM31" i="2"/>
  <c r="D32" i="2"/>
  <c r="AJ32" i="2"/>
  <c r="AK32" i="2"/>
  <c r="AL32" i="2"/>
  <c r="AM32" i="2"/>
  <c r="D33" i="2"/>
  <c r="AJ33" i="2"/>
  <c r="AK33" i="2"/>
  <c r="AL33" i="2"/>
  <c r="AM33" i="2"/>
  <c r="D34" i="2"/>
  <c r="AJ34" i="2"/>
  <c r="AK34" i="2"/>
  <c r="AL34" i="2"/>
  <c r="AM34" i="2"/>
  <c r="D35" i="2"/>
  <c r="AJ35" i="2"/>
  <c r="AK35" i="2"/>
  <c r="AL35" i="2"/>
  <c r="AM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D58" i="2"/>
  <c r="AE58" i="2"/>
  <c r="AF58" i="2"/>
  <c r="AG58" i="2"/>
  <c r="AH58" i="2"/>
  <c r="AI58" i="2"/>
  <c r="D59" i="2"/>
  <c r="AE59" i="2"/>
  <c r="AF59" i="2"/>
  <c r="AG59" i="2"/>
  <c r="AH59" i="2"/>
  <c r="AI59" i="2"/>
  <c r="D60" i="2"/>
  <c r="AE60" i="2"/>
  <c r="AF60" i="2"/>
  <c r="AG60" i="2"/>
  <c r="AH60" i="2"/>
  <c r="AI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G61" i="2"/>
  <c r="AH61" i="2"/>
  <c r="AI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G62" i="2"/>
  <c r="AH62" i="2"/>
  <c r="AI62" i="2"/>
  <c r="AJ62" i="2"/>
  <c r="AK62" i="2"/>
  <c r="AL62" i="2"/>
  <c r="AM62" i="2"/>
  <c r="AO62" i="2"/>
  <c r="AP62" i="2"/>
  <c r="AQ62" i="2"/>
  <c r="AR62" i="2"/>
  <c r="AT62" i="2"/>
  <c r="AU62" i="2"/>
  <c r="AV62" i="2"/>
  <c r="AW62" i="2"/>
  <c r="AY62" i="2"/>
  <c r="AZ62" i="2"/>
  <c r="BA62" i="2"/>
  <c r="BB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G63" i="2"/>
  <c r="AH63" i="2"/>
  <c r="AI63" i="2"/>
  <c r="AJ63" i="2"/>
  <c r="AK63" i="2"/>
  <c r="AL63" i="2"/>
  <c r="AM63" i="2"/>
  <c r="AO63" i="2"/>
  <c r="AP63" i="2"/>
  <c r="AQ63" i="2"/>
  <c r="AR63" i="2"/>
  <c r="AT63" i="2"/>
  <c r="AU63" i="2"/>
  <c r="AV63" i="2"/>
  <c r="AW63" i="2"/>
  <c r="AY63" i="2"/>
  <c r="AZ63" i="2"/>
  <c r="BA63" i="2"/>
  <c r="BB63" i="2"/>
  <c r="D64" i="2"/>
  <c r="AE64" i="2"/>
  <c r="AF64" i="2"/>
  <c r="AG64" i="2"/>
  <c r="AH64" i="2"/>
  <c r="AI64" i="2"/>
  <c r="AJ64" i="2"/>
  <c r="AK64" i="2"/>
  <c r="AL64" i="2"/>
  <c r="AM64" i="2"/>
  <c r="AO64" i="2"/>
  <c r="AP64" i="2"/>
  <c r="AQ64" i="2"/>
  <c r="AR64" i="2"/>
  <c r="AT64" i="2"/>
  <c r="AU64" i="2"/>
  <c r="AV64" i="2"/>
  <c r="AW64" i="2"/>
  <c r="AY64" i="2"/>
  <c r="AZ64" i="2"/>
  <c r="BA64" i="2"/>
  <c r="BB64" i="2"/>
  <c r="D65" i="2"/>
  <c r="AE65" i="2"/>
  <c r="AF65" i="2"/>
  <c r="AG65" i="2"/>
  <c r="AH65" i="2"/>
  <c r="AI65" i="2"/>
  <c r="AJ65" i="2"/>
  <c r="AK65" i="2"/>
  <c r="AL65" i="2"/>
  <c r="AM65" i="2"/>
  <c r="AO65" i="2"/>
  <c r="AP65" i="2"/>
  <c r="AQ65" i="2"/>
  <c r="AR65" i="2"/>
  <c r="AT65" i="2"/>
  <c r="AU65" i="2"/>
  <c r="AV65" i="2"/>
  <c r="AW65" i="2"/>
  <c r="AY65" i="2"/>
  <c r="AZ65" i="2"/>
  <c r="BA65" i="2"/>
  <c r="BB65" i="2"/>
  <c r="D66" i="2"/>
  <c r="AE66" i="2"/>
  <c r="AF66" i="2"/>
  <c r="AG66" i="2"/>
  <c r="AH66" i="2"/>
  <c r="AI66" i="2"/>
  <c r="AJ66" i="2"/>
  <c r="AK66" i="2"/>
  <c r="AL66" i="2"/>
  <c r="AM66" i="2"/>
  <c r="AO66" i="2"/>
  <c r="AP66" i="2"/>
  <c r="AQ66" i="2"/>
  <c r="AR66" i="2"/>
  <c r="AT66" i="2"/>
  <c r="AU66" i="2"/>
  <c r="AV66" i="2"/>
  <c r="AW66" i="2"/>
  <c r="AY66" i="2"/>
  <c r="AZ66" i="2"/>
  <c r="BA66" i="2"/>
  <c r="BB66" i="2"/>
  <c r="D67" i="2"/>
  <c r="AE67" i="2"/>
  <c r="AF67" i="2"/>
  <c r="AG67" i="2"/>
  <c r="AH67" i="2"/>
  <c r="AI67" i="2"/>
  <c r="AJ67" i="2"/>
  <c r="AK67" i="2"/>
  <c r="AL67" i="2"/>
  <c r="AM67" i="2"/>
  <c r="AO67" i="2"/>
  <c r="AP67" i="2"/>
  <c r="AQ67" i="2"/>
  <c r="AR67" i="2"/>
  <c r="AT67" i="2"/>
  <c r="AU67" i="2"/>
  <c r="AV67" i="2"/>
  <c r="AW67" i="2"/>
  <c r="AY67" i="2"/>
  <c r="AZ67" i="2"/>
  <c r="BA67" i="2"/>
  <c r="BB67" i="2"/>
  <c r="D68" i="2"/>
  <c r="AE68" i="2"/>
  <c r="AF68" i="2"/>
  <c r="AG68" i="2"/>
  <c r="AH68" i="2"/>
  <c r="AI68" i="2"/>
  <c r="D69" i="2"/>
  <c r="AE69" i="2"/>
  <c r="AF69" i="2"/>
  <c r="AG69" i="2"/>
  <c r="AH69" i="2"/>
  <c r="AI69" i="2"/>
  <c r="D70" i="2"/>
  <c r="AE70" i="2"/>
  <c r="AF70" i="2"/>
  <c r="AG70" i="2"/>
  <c r="AH70" i="2"/>
  <c r="AI70" i="2"/>
  <c r="D71" i="2"/>
  <c r="AE71" i="2"/>
  <c r="AF71" i="2"/>
  <c r="AG71" i="2"/>
  <c r="AH71" i="2"/>
  <c r="AI71" i="2"/>
  <c r="AJ71" i="2"/>
  <c r="AK71" i="2"/>
  <c r="AL71" i="2"/>
  <c r="AM71" i="2"/>
  <c r="AO71" i="2"/>
  <c r="AP71" i="2"/>
  <c r="AQ71" i="2"/>
  <c r="AR71" i="2"/>
  <c r="D72" i="2"/>
  <c r="AE72" i="2"/>
  <c r="AF72" i="2"/>
  <c r="AG72" i="2"/>
  <c r="AH72" i="2"/>
  <c r="AI72" i="2"/>
  <c r="AJ72" i="2"/>
  <c r="AK72" i="2"/>
  <c r="AL72" i="2"/>
  <c r="AM72" i="2"/>
  <c r="AO72" i="2"/>
  <c r="AP72" i="2"/>
  <c r="AQ72" i="2"/>
  <c r="AR72" i="2"/>
  <c r="D73" i="2"/>
  <c r="AE73" i="2"/>
  <c r="AF73" i="2"/>
  <c r="AG73" i="2"/>
  <c r="AH73" i="2"/>
  <c r="AI73" i="2"/>
  <c r="AJ73" i="2"/>
  <c r="AK73" i="2"/>
  <c r="AL73" i="2"/>
  <c r="AM73" i="2"/>
  <c r="AO73" i="2"/>
  <c r="AP73" i="2"/>
  <c r="AQ73" i="2"/>
  <c r="AR73" i="2"/>
  <c r="D74" i="2"/>
  <c r="AE74" i="2"/>
  <c r="AF74" i="2"/>
  <c r="AG74" i="2"/>
  <c r="AH74" i="2"/>
  <c r="AI74" i="2"/>
  <c r="AJ74" i="2"/>
  <c r="AK74" i="2"/>
  <c r="AL74" i="2"/>
  <c r="AM74" i="2"/>
  <c r="AO74" i="2"/>
  <c r="AP74" i="2"/>
  <c r="AQ74" i="2"/>
  <c r="AR74" i="2"/>
  <c r="D75" i="2"/>
  <c r="AE75" i="2"/>
  <c r="AF75" i="2"/>
  <c r="AG75" i="2"/>
  <c r="AH75" i="2"/>
  <c r="AI75" i="2"/>
  <c r="AJ75" i="2"/>
  <c r="AK75" i="2"/>
  <c r="AL75" i="2"/>
  <c r="AM75" i="2"/>
  <c r="AO75" i="2"/>
  <c r="AP75" i="2"/>
  <c r="AQ75" i="2"/>
  <c r="AR75" i="2"/>
  <c r="D76" i="2"/>
  <c r="AE76" i="2"/>
  <c r="AF76" i="2"/>
  <c r="AG76" i="2"/>
  <c r="AH76" i="2"/>
  <c r="AI76" i="2"/>
  <c r="AJ76" i="2"/>
  <c r="AK76" i="2"/>
  <c r="AL76" i="2"/>
  <c r="AM76" i="2"/>
  <c r="AO76" i="2"/>
  <c r="AP76" i="2"/>
  <c r="AQ76" i="2"/>
  <c r="AR76" i="2"/>
  <c r="D77" i="2"/>
  <c r="AE77" i="2"/>
  <c r="AF77" i="2"/>
  <c r="AG77" i="2"/>
  <c r="AH77" i="2"/>
  <c r="AI77" i="2"/>
  <c r="D78" i="2"/>
  <c r="AE78" i="2"/>
  <c r="AF78" i="2"/>
  <c r="AG78" i="2"/>
  <c r="AH78" i="2"/>
  <c r="AI78" i="2"/>
  <c r="D79" i="2"/>
  <c r="AE79" i="2"/>
  <c r="AF79" i="2"/>
  <c r="AG79" i="2"/>
  <c r="AH79" i="2"/>
  <c r="AI79" i="2"/>
  <c r="D80" i="2"/>
  <c r="AE80" i="2"/>
  <c r="AF80" i="2"/>
  <c r="AG80" i="2"/>
  <c r="AH80" i="2"/>
  <c r="AI80" i="2"/>
  <c r="AJ80" i="2"/>
  <c r="AK80" i="2"/>
  <c r="AL80" i="2"/>
  <c r="AM80" i="2"/>
  <c r="AO80" i="2"/>
  <c r="AP80" i="2"/>
  <c r="AQ80" i="2"/>
  <c r="AR80" i="2"/>
  <c r="AT80" i="2"/>
  <c r="AU80" i="2"/>
  <c r="AV80" i="2"/>
  <c r="AW80" i="2"/>
  <c r="D81" i="2"/>
  <c r="AE81" i="2"/>
  <c r="AF81" i="2"/>
  <c r="AG81" i="2"/>
  <c r="AH81" i="2"/>
  <c r="AI81" i="2"/>
  <c r="AJ81" i="2"/>
  <c r="AK81" i="2"/>
  <c r="AL81" i="2"/>
  <c r="AM81" i="2"/>
  <c r="AO81" i="2"/>
  <c r="AP81" i="2"/>
  <c r="AQ81" i="2"/>
  <c r="AR81" i="2"/>
  <c r="AT81" i="2"/>
  <c r="AU81" i="2"/>
  <c r="AV81" i="2"/>
  <c r="AW81" i="2"/>
  <c r="D82" i="2"/>
  <c r="AJ82" i="2"/>
  <c r="AK82" i="2"/>
  <c r="AL82" i="2"/>
  <c r="AM82" i="2"/>
  <c r="AO82" i="2"/>
  <c r="AP82" i="2"/>
  <c r="AQ82" i="2"/>
  <c r="AR82" i="2"/>
  <c r="AT82" i="2"/>
  <c r="AU82" i="2"/>
  <c r="AV82" i="2"/>
  <c r="AW82" i="2"/>
  <c r="D83" i="2"/>
  <c r="AJ83" i="2"/>
  <c r="AK83" i="2"/>
  <c r="AL83" i="2"/>
  <c r="AM83" i="2"/>
  <c r="AO83" i="2"/>
  <c r="AP83" i="2"/>
  <c r="AQ83" i="2"/>
  <c r="AR83" i="2"/>
  <c r="AT83" i="2"/>
  <c r="AU83" i="2"/>
  <c r="AV83" i="2"/>
  <c r="AW83" i="2"/>
  <c r="D84" i="2"/>
  <c r="AJ84" i="2"/>
  <c r="AK84" i="2"/>
  <c r="AL84" i="2"/>
  <c r="AM84" i="2"/>
  <c r="AO84" i="2"/>
  <c r="AP84" i="2"/>
  <c r="AQ84" i="2"/>
  <c r="AR84" i="2"/>
  <c r="AT84" i="2"/>
  <c r="AU84" i="2"/>
  <c r="AV84" i="2"/>
  <c r="AW84" i="2"/>
  <c r="D85" i="2"/>
  <c r="AJ85" i="2"/>
  <c r="AK85" i="2"/>
  <c r="AL85" i="2"/>
  <c r="AM85" i="2"/>
  <c r="AO85" i="2"/>
  <c r="AP85" i="2"/>
  <c r="AQ85" i="2"/>
  <c r="AR85" i="2"/>
  <c r="AT85" i="2"/>
  <c r="AU85" i="2"/>
  <c r="AV85" i="2"/>
  <c r="AW85" i="2"/>
  <c r="D87" i="2"/>
  <c r="D88" i="2"/>
  <c r="D89" i="2"/>
  <c r="D90" i="2"/>
  <c r="D91" i="2"/>
  <c r="D92" i="2"/>
  <c r="D93" i="2"/>
  <c r="D94" i="2"/>
  <c r="AE94" i="2"/>
  <c r="AF94" i="2"/>
  <c r="AG94" i="2"/>
  <c r="AH94" i="2"/>
  <c r="AJ94" i="2"/>
  <c r="AK94" i="2"/>
  <c r="AL94" i="2"/>
  <c r="AM94" i="2"/>
  <c r="AO94" i="2"/>
  <c r="AP94" i="2"/>
  <c r="AQ94" i="2"/>
  <c r="AR94" i="2"/>
  <c r="D95" i="2"/>
  <c r="AE95" i="2"/>
  <c r="AF95" i="2"/>
  <c r="AG95" i="2"/>
  <c r="AH95" i="2"/>
  <c r="AJ95" i="2"/>
  <c r="AK95" i="2"/>
  <c r="AL95" i="2"/>
  <c r="AM95" i="2"/>
  <c r="AO95" i="2"/>
  <c r="AP95" i="2"/>
  <c r="AQ95" i="2"/>
  <c r="AR95" i="2"/>
  <c r="D96" i="2"/>
  <c r="AE96" i="2"/>
  <c r="AF96" i="2"/>
  <c r="AG96" i="2"/>
  <c r="AH96" i="2"/>
  <c r="AJ96" i="2"/>
  <c r="AK96" i="2"/>
  <c r="AL96" i="2"/>
  <c r="AM96" i="2"/>
  <c r="AO96" i="2"/>
  <c r="AP96" i="2"/>
  <c r="AQ96" i="2"/>
  <c r="AR96" i="2"/>
  <c r="D97" i="2"/>
  <c r="AE97" i="2"/>
  <c r="AF97" i="2"/>
  <c r="AG97" i="2"/>
  <c r="AH97" i="2"/>
  <c r="AJ97" i="2"/>
  <c r="AK97" i="2"/>
  <c r="AL97" i="2"/>
  <c r="AM97" i="2"/>
  <c r="AO97" i="2"/>
  <c r="AP97" i="2"/>
  <c r="AQ97" i="2"/>
  <c r="AR97" i="2"/>
  <c r="D98" i="2"/>
  <c r="AE98" i="2"/>
  <c r="AF98" i="2"/>
  <c r="AG98" i="2"/>
  <c r="AH98" i="2"/>
  <c r="AJ98" i="2"/>
  <c r="AK98" i="2"/>
  <c r="AL98" i="2"/>
  <c r="AM98" i="2"/>
  <c r="AO98" i="2"/>
  <c r="AP98" i="2"/>
  <c r="AQ98" i="2"/>
  <c r="AR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E99" i="2"/>
  <c r="AF99" i="2"/>
  <c r="AG99" i="2"/>
  <c r="AH99" i="2"/>
  <c r="AJ99" i="2"/>
  <c r="AK99" i="2"/>
  <c r="AL99" i="2"/>
  <c r="AM99" i="2"/>
  <c r="AO99" i="2"/>
  <c r="AP99" i="2"/>
  <c r="AQ99" i="2"/>
  <c r="AR99" i="2"/>
  <c r="D104" i="2"/>
  <c r="AJ104" i="2"/>
  <c r="AK104" i="2"/>
  <c r="AL104" i="2"/>
  <c r="AM104" i="2"/>
  <c r="D105" i="2"/>
  <c r="AJ105" i="2"/>
  <c r="AK105" i="2"/>
  <c r="AL105" i="2"/>
  <c r="AM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J106" i="2"/>
  <c r="AK106" i="2"/>
  <c r="AL106" i="2"/>
  <c r="AM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J107" i="2"/>
  <c r="AK107" i="2"/>
  <c r="AL107" i="2"/>
  <c r="AM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J108" i="2"/>
  <c r="AK108" i="2"/>
  <c r="AL108" i="2"/>
  <c r="AM108" i="2"/>
  <c r="D109" i="2"/>
  <c r="AJ109" i="2"/>
  <c r="AK109" i="2"/>
  <c r="AL109" i="2"/>
  <c r="AM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4" i="4"/>
  <c r="D8" i="4"/>
  <c r="AE8" i="4"/>
  <c r="AF8" i="4"/>
  <c r="AG8" i="4"/>
  <c r="AH8" i="4"/>
  <c r="AI8" i="4"/>
  <c r="D9" i="4"/>
  <c r="AE9" i="4"/>
  <c r="AF9" i="4"/>
  <c r="AG9" i="4"/>
  <c r="AH9" i="4"/>
  <c r="AI9" i="4"/>
  <c r="D10" i="4"/>
  <c r="AE10" i="4"/>
  <c r="AF10" i="4"/>
  <c r="AG10" i="4"/>
  <c r="AH10" i="4"/>
  <c r="AI10" i="4"/>
  <c r="D11" i="4"/>
  <c r="AE11" i="4"/>
  <c r="AF11" i="4"/>
  <c r="AG11" i="4"/>
  <c r="AH11" i="4"/>
  <c r="AI11" i="4"/>
  <c r="D12" i="4"/>
  <c r="AE12" i="4"/>
  <c r="AF12" i="4"/>
  <c r="AG12" i="4"/>
  <c r="AH12" i="4"/>
  <c r="AI12" i="4"/>
  <c r="AJ12" i="4"/>
  <c r="AK12" i="4"/>
  <c r="AL12" i="4"/>
  <c r="AM12" i="4"/>
  <c r="AO12" i="4"/>
  <c r="AP12" i="4"/>
  <c r="AQ12" i="4"/>
  <c r="AR12" i="4"/>
  <c r="AT12" i="4"/>
  <c r="AU12" i="4"/>
  <c r="AV12" i="4"/>
  <c r="AW12" i="4"/>
  <c r="AY12" i="4"/>
  <c r="AZ12" i="4"/>
  <c r="BA12" i="4"/>
  <c r="BB12" i="4"/>
  <c r="D13" i="4"/>
  <c r="AE13" i="4"/>
  <c r="AF13" i="4"/>
  <c r="AG13" i="4"/>
  <c r="AH13" i="4"/>
  <c r="AI13" i="4"/>
  <c r="AJ13" i="4"/>
  <c r="AK13" i="4"/>
  <c r="AL13" i="4"/>
  <c r="AM13" i="4"/>
  <c r="AO13" i="4"/>
  <c r="AP13" i="4"/>
  <c r="AQ13" i="4"/>
  <c r="AR13" i="4"/>
  <c r="AT13" i="4"/>
  <c r="AU13" i="4"/>
  <c r="AV13" i="4"/>
  <c r="AW13" i="4"/>
  <c r="AY13" i="4"/>
  <c r="AZ13" i="4"/>
  <c r="BA13" i="4"/>
  <c r="BB13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E14" i="4"/>
  <c r="AF14" i="4"/>
  <c r="AG14" i="4"/>
  <c r="AH14" i="4"/>
  <c r="AI14" i="4"/>
  <c r="AJ14" i="4"/>
  <c r="AK14" i="4"/>
  <c r="AL14" i="4"/>
  <c r="AM14" i="4"/>
  <c r="AO14" i="4"/>
  <c r="AP14" i="4"/>
  <c r="AQ14" i="4"/>
  <c r="AR14" i="4"/>
  <c r="AT14" i="4"/>
  <c r="AU14" i="4"/>
  <c r="AV14" i="4"/>
  <c r="AW14" i="4"/>
  <c r="AY14" i="4"/>
  <c r="AZ14" i="4"/>
  <c r="BA14" i="4"/>
  <c r="BB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E15" i="4"/>
  <c r="AF15" i="4"/>
  <c r="AG15" i="4"/>
  <c r="AH15" i="4"/>
  <c r="AI15" i="4"/>
  <c r="AJ15" i="4"/>
  <c r="AK15" i="4"/>
  <c r="AL15" i="4"/>
  <c r="AM15" i="4"/>
  <c r="AO15" i="4"/>
  <c r="AP15" i="4"/>
  <c r="AQ15" i="4"/>
  <c r="AR15" i="4"/>
  <c r="AT15" i="4"/>
  <c r="AU15" i="4"/>
  <c r="AV15" i="4"/>
  <c r="AW15" i="4"/>
  <c r="AY15" i="4"/>
  <c r="AZ15" i="4"/>
  <c r="BA15" i="4"/>
  <c r="BB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E16" i="4"/>
  <c r="AF16" i="4"/>
  <c r="AG16" i="4"/>
  <c r="AH16" i="4"/>
  <c r="AI16" i="4"/>
  <c r="AJ16" i="4"/>
  <c r="AK16" i="4"/>
  <c r="AL16" i="4"/>
  <c r="AM16" i="4"/>
  <c r="AO16" i="4"/>
  <c r="AP16" i="4"/>
  <c r="AQ16" i="4"/>
  <c r="AR16" i="4"/>
  <c r="AT16" i="4"/>
  <c r="AU16" i="4"/>
  <c r="AV16" i="4"/>
  <c r="AW16" i="4"/>
  <c r="AY16" i="4"/>
  <c r="AZ16" i="4"/>
  <c r="BA16" i="4"/>
  <c r="BB16" i="4"/>
  <c r="D17" i="4"/>
  <c r="AE17" i="4"/>
  <c r="AF17" i="4"/>
  <c r="AG17" i="4"/>
  <c r="AH17" i="4"/>
  <c r="AI17" i="4"/>
  <c r="AJ17" i="4"/>
  <c r="AK17" i="4"/>
  <c r="AL17" i="4"/>
  <c r="AM17" i="4"/>
  <c r="AO17" i="4"/>
  <c r="AP17" i="4"/>
  <c r="AQ17" i="4"/>
  <c r="AR17" i="4"/>
  <c r="AT17" i="4"/>
  <c r="AU17" i="4"/>
  <c r="AV17" i="4"/>
  <c r="AW17" i="4"/>
  <c r="AY17" i="4"/>
  <c r="AZ17" i="4"/>
  <c r="BA17" i="4"/>
  <c r="BB17" i="4"/>
  <c r="D18" i="4"/>
  <c r="AE18" i="4"/>
  <c r="AF18" i="4"/>
  <c r="AG18" i="4"/>
  <c r="AH18" i="4"/>
  <c r="AI18" i="4"/>
  <c r="D19" i="4"/>
  <c r="AE19" i="4"/>
  <c r="AF19" i="4"/>
  <c r="AG19" i="4"/>
  <c r="AH19" i="4"/>
  <c r="AI19" i="4"/>
  <c r="D20" i="4"/>
  <c r="AE20" i="4"/>
  <c r="AF20" i="4"/>
  <c r="AG20" i="4"/>
  <c r="AH20" i="4"/>
  <c r="AI20" i="4"/>
  <c r="D21" i="4"/>
  <c r="AE21" i="4"/>
  <c r="AF21" i="4"/>
  <c r="AG21" i="4"/>
  <c r="AH21" i="4"/>
  <c r="AI21" i="4"/>
  <c r="AJ21" i="4"/>
  <c r="AK21" i="4"/>
  <c r="AL21" i="4"/>
  <c r="AM21" i="4"/>
  <c r="AO21" i="4"/>
  <c r="AP21" i="4"/>
  <c r="AQ21" i="4"/>
  <c r="AR21" i="4"/>
  <c r="AT21" i="4"/>
  <c r="AU21" i="4"/>
  <c r="AV21" i="4"/>
  <c r="AW21" i="4"/>
  <c r="D22" i="4"/>
  <c r="AE22" i="4"/>
  <c r="AF22" i="4"/>
  <c r="AG22" i="4"/>
  <c r="AH22" i="4"/>
  <c r="AI22" i="4"/>
  <c r="AJ22" i="4"/>
  <c r="AK22" i="4"/>
  <c r="AL22" i="4"/>
  <c r="AM22" i="4"/>
  <c r="AO22" i="4"/>
  <c r="AP22" i="4"/>
  <c r="AQ22" i="4"/>
  <c r="AR22" i="4"/>
  <c r="AT22" i="4"/>
  <c r="AU22" i="4"/>
  <c r="AV22" i="4"/>
  <c r="AW22" i="4"/>
  <c r="D23" i="4"/>
  <c r="AE23" i="4"/>
  <c r="AF23" i="4"/>
  <c r="AG23" i="4"/>
  <c r="AH23" i="4"/>
  <c r="AI23" i="4"/>
  <c r="AJ23" i="4"/>
  <c r="AK23" i="4"/>
  <c r="AL23" i="4"/>
  <c r="AM23" i="4"/>
  <c r="AO23" i="4"/>
  <c r="AP23" i="4"/>
  <c r="AQ23" i="4"/>
  <c r="AR23" i="4"/>
  <c r="AT23" i="4"/>
  <c r="AU23" i="4"/>
  <c r="AV23" i="4"/>
  <c r="AW23" i="4"/>
  <c r="D24" i="4"/>
  <c r="AE24" i="4"/>
  <c r="AF24" i="4"/>
  <c r="AG24" i="4"/>
  <c r="AH24" i="4"/>
  <c r="AI24" i="4"/>
  <c r="AJ24" i="4"/>
  <c r="AK24" i="4"/>
  <c r="AL24" i="4"/>
  <c r="AM24" i="4"/>
  <c r="AO24" i="4"/>
  <c r="AP24" i="4"/>
  <c r="AQ24" i="4"/>
  <c r="AR24" i="4"/>
  <c r="AT24" i="4"/>
  <c r="AU24" i="4"/>
  <c r="AV24" i="4"/>
  <c r="AW24" i="4"/>
  <c r="D25" i="4"/>
  <c r="AE25" i="4"/>
  <c r="AF25" i="4"/>
  <c r="AG25" i="4"/>
  <c r="AH25" i="4"/>
  <c r="AI25" i="4"/>
  <c r="AJ25" i="4"/>
  <c r="AK25" i="4"/>
  <c r="AL25" i="4"/>
  <c r="AM25" i="4"/>
  <c r="AO25" i="4"/>
  <c r="AP25" i="4"/>
  <c r="AQ25" i="4"/>
  <c r="AR25" i="4"/>
  <c r="AT25" i="4"/>
  <c r="AU25" i="4"/>
  <c r="AV25" i="4"/>
  <c r="AW25" i="4"/>
  <c r="D26" i="4"/>
  <c r="AE26" i="4"/>
  <c r="AF26" i="4"/>
  <c r="AG26" i="4"/>
  <c r="AH26" i="4"/>
  <c r="AI26" i="4"/>
  <c r="AJ26" i="4"/>
  <c r="AK26" i="4"/>
  <c r="AL26" i="4"/>
  <c r="AM26" i="4"/>
  <c r="AO26" i="4"/>
  <c r="AP26" i="4"/>
  <c r="AQ26" i="4"/>
  <c r="AR26" i="4"/>
  <c r="AT26" i="4"/>
  <c r="AU26" i="4"/>
  <c r="AV26" i="4"/>
  <c r="AW26" i="4"/>
  <c r="D27" i="4"/>
  <c r="AE27" i="4"/>
  <c r="AF27" i="4"/>
  <c r="AG27" i="4"/>
  <c r="AH27" i="4"/>
  <c r="AI27" i="4"/>
  <c r="D28" i="4"/>
  <c r="AE28" i="4"/>
  <c r="AF28" i="4"/>
  <c r="AG28" i="4"/>
  <c r="AH28" i="4"/>
  <c r="AI28" i="4"/>
  <c r="D29" i="4"/>
  <c r="AE29" i="4"/>
  <c r="AF29" i="4"/>
  <c r="AG29" i="4"/>
  <c r="AH29" i="4"/>
  <c r="AI29" i="4"/>
  <c r="D30" i="4"/>
  <c r="AE30" i="4"/>
  <c r="AF30" i="4"/>
  <c r="AG30" i="4"/>
  <c r="AH30" i="4"/>
  <c r="AI30" i="4"/>
  <c r="AJ30" i="4"/>
  <c r="AK30" i="4"/>
  <c r="AL30" i="4"/>
  <c r="AM30" i="4"/>
  <c r="D31" i="4"/>
  <c r="AE31" i="4"/>
  <c r="AF31" i="4"/>
  <c r="AG31" i="4"/>
  <c r="AH31" i="4"/>
  <c r="AI31" i="4"/>
  <c r="AJ31" i="4"/>
  <c r="AK31" i="4"/>
  <c r="AL31" i="4"/>
  <c r="AM31" i="4"/>
  <c r="D32" i="4"/>
  <c r="AJ32" i="4"/>
  <c r="AK32" i="4"/>
  <c r="AL32" i="4"/>
  <c r="AM32" i="4"/>
  <c r="D33" i="4"/>
  <c r="AJ33" i="4"/>
  <c r="AK33" i="4"/>
  <c r="AL33" i="4"/>
  <c r="AM33" i="4"/>
  <c r="D34" i="4"/>
  <c r="AJ34" i="4"/>
  <c r="AK34" i="4"/>
  <c r="AL34" i="4"/>
  <c r="AM34" i="4"/>
  <c r="D35" i="4"/>
  <c r="AJ35" i="4"/>
  <c r="AK35" i="4"/>
  <c r="AL35" i="4"/>
  <c r="AM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D57" i="4"/>
  <c r="D58" i="4"/>
  <c r="AE58" i="4"/>
  <c r="AF58" i="4"/>
  <c r="AG58" i="4"/>
  <c r="AH58" i="4"/>
  <c r="AI58" i="4"/>
  <c r="D59" i="4"/>
  <c r="AE59" i="4"/>
  <c r="AF59" i="4"/>
  <c r="AG59" i="4"/>
  <c r="AH59" i="4"/>
  <c r="AI59" i="4"/>
  <c r="D60" i="4"/>
  <c r="AE60" i="4"/>
  <c r="AF60" i="4"/>
  <c r="AG60" i="4"/>
  <c r="AH60" i="4"/>
  <c r="AI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E61" i="4"/>
  <c r="AF61" i="4"/>
  <c r="AG61" i="4"/>
  <c r="AH61" i="4"/>
  <c r="AI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E62" i="4"/>
  <c r="AF62" i="4"/>
  <c r="AG62" i="4"/>
  <c r="AH62" i="4"/>
  <c r="AI62" i="4"/>
  <c r="AJ62" i="4"/>
  <c r="AK62" i="4"/>
  <c r="AL62" i="4"/>
  <c r="AM62" i="4"/>
  <c r="AO62" i="4"/>
  <c r="AP62" i="4"/>
  <c r="AQ62" i="4"/>
  <c r="AR62" i="4"/>
  <c r="AT62" i="4"/>
  <c r="AU62" i="4"/>
  <c r="AV62" i="4"/>
  <c r="AW62" i="4"/>
  <c r="AY62" i="4"/>
  <c r="AZ62" i="4"/>
  <c r="BA62" i="4"/>
  <c r="BB62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E63" i="4"/>
  <c r="AF63" i="4"/>
  <c r="AG63" i="4"/>
  <c r="AH63" i="4"/>
  <c r="AI63" i="4"/>
  <c r="AJ63" i="4"/>
  <c r="AK63" i="4"/>
  <c r="AL63" i="4"/>
  <c r="AM63" i="4"/>
  <c r="AO63" i="4"/>
  <c r="AP63" i="4"/>
  <c r="AQ63" i="4"/>
  <c r="AR63" i="4"/>
  <c r="AT63" i="4"/>
  <c r="AU63" i="4"/>
  <c r="AV63" i="4"/>
  <c r="AW63" i="4"/>
  <c r="AY63" i="4"/>
  <c r="AZ63" i="4"/>
  <c r="BA63" i="4"/>
  <c r="BB63" i="4"/>
  <c r="D64" i="4"/>
  <c r="AE64" i="4"/>
  <c r="AF64" i="4"/>
  <c r="AG64" i="4"/>
  <c r="AH64" i="4"/>
  <c r="AI64" i="4"/>
  <c r="AJ64" i="4"/>
  <c r="AK64" i="4"/>
  <c r="AL64" i="4"/>
  <c r="AM64" i="4"/>
  <c r="AO64" i="4"/>
  <c r="AP64" i="4"/>
  <c r="AQ64" i="4"/>
  <c r="AR64" i="4"/>
  <c r="AT64" i="4"/>
  <c r="AU64" i="4"/>
  <c r="AV64" i="4"/>
  <c r="AW64" i="4"/>
  <c r="AY64" i="4"/>
  <c r="AZ64" i="4"/>
  <c r="BA64" i="4"/>
  <c r="BB64" i="4"/>
  <c r="D65" i="4"/>
  <c r="AE65" i="4"/>
  <c r="AF65" i="4"/>
  <c r="AG65" i="4"/>
  <c r="AH65" i="4"/>
  <c r="AI65" i="4"/>
  <c r="AJ65" i="4"/>
  <c r="AK65" i="4"/>
  <c r="AL65" i="4"/>
  <c r="AM65" i="4"/>
  <c r="AO65" i="4"/>
  <c r="AP65" i="4"/>
  <c r="AQ65" i="4"/>
  <c r="AR65" i="4"/>
  <c r="AT65" i="4"/>
  <c r="AU65" i="4"/>
  <c r="AV65" i="4"/>
  <c r="AW65" i="4"/>
  <c r="AY65" i="4"/>
  <c r="AZ65" i="4"/>
  <c r="BA65" i="4"/>
  <c r="BB65" i="4"/>
  <c r="D66" i="4"/>
  <c r="AE66" i="4"/>
  <c r="AF66" i="4"/>
  <c r="AG66" i="4"/>
  <c r="AH66" i="4"/>
  <c r="AI66" i="4"/>
  <c r="AJ66" i="4"/>
  <c r="AK66" i="4"/>
  <c r="AL66" i="4"/>
  <c r="AM66" i="4"/>
  <c r="AO66" i="4"/>
  <c r="AP66" i="4"/>
  <c r="AQ66" i="4"/>
  <c r="AR66" i="4"/>
  <c r="AT66" i="4"/>
  <c r="AU66" i="4"/>
  <c r="AV66" i="4"/>
  <c r="AW66" i="4"/>
  <c r="AY66" i="4"/>
  <c r="AZ66" i="4"/>
  <c r="BA66" i="4"/>
  <c r="BB66" i="4"/>
  <c r="D67" i="4"/>
  <c r="AE67" i="4"/>
  <c r="AF67" i="4"/>
  <c r="AG67" i="4"/>
  <c r="AH67" i="4"/>
  <c r="AI67" i="4"/>
  <c r="AJ67" i="4"/>
  <c r="AK67" i="4"/>
  <c r="AL67" i="4"/>
  <c r="AM67" i="4"/>
  <c r="AO67" i="4"/>
  <c r="AP67" i="4"/>
  <c r="AQ67" i="4"/>
  <c r="AR67" i="4"/>
  <c r="AT67" i="4"/>
  <c r="AU67" i="4"/>
  <c r="AV67" i="4"/>
  <c r="AW67" i="4"/>
  <c r="AY67" i="4"/>
  <c r="AZ67" i="4"/>
  <c r="BA67" i="4"/>
  <c r="BB67" i="4"/>
  <c r="D68" i="4"/>
  <c r="AE68" i="4"/>
  <c r="AF68" i="4"/>
  <c r="AG68" i="4"/>
  <c r="AH68" i="4"/>
  <c r="AI68" i="4"/>
  <c r="D69" i="4"/>
  <c r="AE69" i="4"/>
  <c r="AF69" i="4"/>
  <c r="AG69" i="4"/>
  <c r="AH69" i="4"/>
  <c r="AI69" i="4"/>
  <c r="D70" i="4"/>
  <c r="AE70" i="4"/>
  <c r="AF70" i="4"/>
  <c r="AG70" i="4"/>
  <c r="AH70" i="4"/>
  <c r="AI70" i="4"/>
  <c r="D71" i="4"/>
  <c r="AE71" i="4"/>
  <c r="AF71" i="4"/>
  <c r="AG71" i="4"/>
  <c r="AH71" i="4"/>
  <c r="AI71" i="4"/>
  <c r="AJ71" i="4"/>
  <c r="AK71" i="4"/>
  <c r="AL71" i="4"/>
  <c r="AM71" i="4"/>
  <c r="AO71" i="4"/>
  <c r="AP71" i="4"/>
  <c r="AQ71" i="4"/>
  <c r="AR71" i="4"/>
  <c r="D72" i="4"/>
  <c r="AE72" i="4"/>
  <c r="AF72" i="4"/>
  <c r="AG72" i="4"/>
  <c r="AH72" i="4"/>
  <c r="AI72" i="4"/>
  <c r="AJ72" i="4"/>
  <c r="AK72" i="4"/>
  <c r="AL72" i="4"/>
  <c r="AM72" i="4"/>
  <c r="AO72" i="4"/>
  <c r="AP72" i="4"/>
  <c r="AQ72" i="4"/>
  <c r="AR72" i="4"/>
  <c r="D73" i="4"/>
  <c r="AE73" i="4"/>
  <c r="AF73" i="4"/>
  <c r="AG73" i="4"/>
  <c r="AH73" i="4"/>
  <c r="AI73" i="4"/>
  <c r="AJ73" i="4"/>
  <c r="AK73" i="4"/>
  <c r="AL73" i="4"/>
  <c r="AM73" i="4"/>
  <c r="AO73" i="4"/>
  <c r="AP73" i="4"/>
  <c r="AQ73" i="4"/>
  <c r="AR73" i="4"/>
  <c r="D74" i="4"/>
  <c r="AE74" i="4"/>
  <c r="AF74" i="4"/>
  <c r="AG74" i="4"/>
  <c r="AH74" i="4"/>
  <c r="AI74" i="4"/>
  <c r="AJ74" i="4"/>
  <c r="AK74" i="4"/>
  <c r="AL74" i="4"/>
  <c r="AM74" i="4"/>
  <c r="AO74" i="4"/>
  <c r="AP74" i="4"/>
  <c r="AQ74" i="4"/>
  <c r="AR74" i="4"/>
  <c r="D75" i="4"/>
  <c r="AE75" i="4"/>
  <c r="AF75" i="4"/>
  <c r="AG75" i="4"/>
  <c r="AH75" i="4"/>
  <c r="AI75" i="4"/>
  <c r="AJ75" i="4"/>
  <c r="AK75" i="4"/>
  <c r="AL75" i="4"/>
  <c r="AM75" i="4"/>
  <c r="AO75" i="4"/>
  <c r="AP75" i="4"/>
  <c r="AQ75" i="4"/>
  <c r="AR75" i="4"/>
  <c r="D76" i="4"/>
  <c r="AE76" i="4"/>
  <c r="AF76" i="4"/>
  <c r="AG76" i="4"/>
  <c r="AH76" i="4"/>
  <c r="AI76" i="4"/>
  <c r="AJ76" i="4"/>
  <c r="AK76" i="4"/>
  <c r="AL76" i="4"/>
  <c r="AM76" i="4"/>
  <c r="AO76" i="4"/>
  <c r="AP76" i="4"/>
  <c r="AQ76" i="4"/>
  <c r="AR76" i="4"/>
  <c r="D77" i="4"/>
  <c r="AE77" i="4"/>
  <c r="AF77" i="4"/>
  <c r="AG77" i="4"/>
  <c r="AH77" i="4"/>
  <c r="AI77" i="4"/>
  <c r="D78" i="4"/>
  <c r="AE78" i="4"/>
  <c r="AF78" i="4"/>
  <c r="AG78" i="4"/>
  <c r="AH78" i="4"/>
  <c r="AI78" i="4"/>
  <c r="D79" i="4"/>
  <c r="AE79" i="4"/>
  <c r="AF79" i="4"/>
  <c r="AG79" i="4"/>
  <c r="AH79" i="4"/>
  <c r="AI79" i="4"/>
  <c r="D80" i="4"/>
  <c r="AE80" i="4"/>
  <c r="AF80" i="4"/>
  <c r="AG80" i="4"/>
  <c r="AH80" i="4"/>
  <c r="AI80" i="4"/>
  <c r="AJ80" i="4"/>
  <c r="AK80" i="4"/>
  <c r="AL80" i="4"/>
  <c r="AM80" i="4"/>
  <c r="AO80" i="4"/>
  <c r="AP80" i="4"/>
  <c r="AQ80" i="4"/>
  <c r="AR80" i="4"/>
  <c r="AT80" i="4"/>
  <c r="AU80" i="4"/>
  <c r="AV80" i="4"/>
  <c r="AW80" i="4"/>
  <c r="D81" i="4"/>
  <c r="AE81" i="4"/>
  <c r="AF81" i="4"/>
  <c r="AG81" i="4"/>
  <c r="AH81" i="4"/>
  <c r="AI81" i="4"/>
  <c r="AJ81" i="4"/>
  <c r="AK81" i="4"/>
  <c r="AL81" i="4"/>
  <c r="AM81" i="4"/>
  <c r="AO81" i="4"/>
  <c r="AP81" i="4"/>
  <c r="AQ81" i="4"/>
  <c r="AR81" i="4"/>
  <c r="AT81" i="4"/>
  <c r="AU81" i="4"/>
  <c r="AV81" i="4"/>
  <c r="AW81" i="4"/>
  <c r="D82" i="4"/>
  <c r="AJ82" i="4"/>
  <c r="AK82" i="4"/>
  <c r="AL82" i="4"/>
  <c r="AM82" i="4"/>
  <c r="AO82" i="4"/>
  <c r="AP82" i="4"/>
  <c r="AQ82" i="4"/>
  <c r="AR82" i="4"/>
  <c r="AT82" i="4"/>
  <c r="AU82" i="4"/>
  <c r="AV82" i="4"/>
  <c r="AW82" i="4"/>
  <c r="D83" i="4"/>
  <c r="AJ83" i="4"/>
  <c r="AK83" i="4"/>
  <c r="AL83" i="4"/>
  <c r="AM83" i="4"/>
  <c r="AO83" i="4"/>
  <c r="AP83" i="4"/>
  <c r="AQ83" i="4"/>
  <c r="AR83" i="4"/>
  <c r="AT83" i="4"/>
  <c r="AU83" i="4"/>
  <c r="AV83" i="4"/>
  <c r="AW83" i="4"/>
  <c r="D84" i="4"/>
  <c r="AJ84" i="4"/>
  <c r="AK84" i="4"/>
  <c r="AL84" i="4"/>
  <c r="AM84" i="4"/>
  <c r="AO84" i="4"/>
  <c r="AP84" i="4"/>
  <c r="AQ84" i="4"/>
  <c r="AR84" i="4"/>
  <c r="AT84" i="4"/>
  <c r="AU84" i="4"/>
  <c r="AV84" i="4"/>
  <c r="AW84" i="4"/>
  <c r="D85" i="4"/>
  <c r="AJ85" i="4"/>
  <c r="AK85" i="4"/>
  <c r="AL85" i="4"/>
  <c r="AM85" i="4"/>
  <c r="AO85" i="4"/>
  <c r="AP85" i="4"/>
  <c r="AQ85" i="4"/>
  <c r="AR85" i="4"/>
  <c r="AT85" i="4"/>
  <c r="AU85" i="4"/>
  <c r="AV85" i="4"/>
  <c r="AW85" i="4"/>
  <c r="D87" i="4"/>
  <c r="D88" i="4"/>
  <c r="D89" i="4"/>
  <c r="D90" i="4"/>
  <c r="D91" i="4"/>
  <c r="D92" i="4"/>
  <c r="D93" i="4"/>
  <c r="D94" i="4"/>
  <c r="AE94" i="4"/>
  <c r="AF94" i="4"/>
  <c r="AG94" i="4"/>
  <c r="AH94" i="4"/>
  <c r="AJ94" i="4"/>
  <c r="AK94" i="4"/>
  <c r="AL94" i="4"/>
  <c r="AM94" i="4"/>
  <c r="AO94" i="4"/>
  <c r="AP94" i="4"/>
  <c r="AQ94" i="4"/>
  <c r="AR94" i="4"/>
  <c r="D95" i="4"/>
  <c r="AE95" i="4"/>
  <c r="AF95" i="4"/>
  <c r="AG95" i="4"/>
  <c r="AH95" i="4"/>
  <c r="AJ95" i="4"/>
  <c r="AK95" i="4"/>
  <c r="AL95" i="4"/>
  <c r="AM95" i="4"/>
  <c r="AO95" i="4"/>
  <c r="AP95" i="4"/>
  <c r="AQ95" i="4"/>
  <c r="AR95" i="4"/>
  <c r="D96" i="4"/>
  <c r="AE96" i="4"/>
  <c r="AF96" i="4"/>
  <c r="AG96" i="4"/>
  <c r="AH96" i="4"/>
  <c r="AJ96" i="4"/>
  <c r="AK96" i="4"/>
  <c r="AL96" i="4"/>
  <c r="AM96" i="4"/>
  <c r="AO96" i="4"/>
  <c r="AP96" i="4"/>
  <c r="AQ96" i="4"/>
  <c r="AR96" i="4"/>
  <c r="D97" i="4"/>
  <c r="AE97" i="4"/>
  <c r="AF97" i="4"/>
  <c r="AG97" i="4"/>
  <c r="AH97" i="4"/>
  <c r="AJ97" i="4"/>
  <c r="AK97" i="4"/>
  <c r="AL97" i="4"/>
  <c r="AM97" i="4"/>
  <c r="AO97" i="4"/>
  <c r="AP97" i="4"/>
  <c r="AQ97" i="4"/>
  <c r="AR97" i="4"/>
  <c r="D98" i="4"/>
  <c r="AE98" i="4"/>
  <c r="AF98" i="4"/>
  <c r="AG98" i="4"/>
  <c r="AH98" i="4"/>
  <c r="AJ98" i="4"/>
  <c r="AK98" i="4"/>
  <c r="AL98" i="4"/>
  <c r="AM98" i="4"/>
  <c r="AO98" i="4"/>
  <c r="AP98" i="4"/>
  <c r="AQ98" i="4"/>
  <c r="AR98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E99" i="4"/>
  <c r="AF99" i="4"/>
  <c r="AG99" i="4"/>
  <c r="AH99" i="4"/>
  <c r="AJ99" i="4"/>
  <c r="AK99" i="4"/>
  <c r="AL99" i="4"/>
  <c r="AM99" i="4"/>
  <c r="AO99" i="4"/>
  <c r="AP99" i="4"/>
  <c r="AQ99" i="4"/>
  <c r="AR99" i="4"/>
  <c r="D104" i="4"/>
  <c r="AJ104" i="4"/>
  <c r="AK104" i="4"/>
  <c r="AL104" i="4"/>
  <c r="AM104" i="4"/>
  <c r="D105" i="4"/>
  <c r="AJ105" i="4"/>
  <c r="AK105" i="4"/>
  <c r="AL105" i="4"/>
  <c r="AM105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J106" i="4"/>
  <c r="AK106" i="4"/>
  <c r="AL106" i="4"/>
  <c r="AM106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J107" i="4"/>
  <c r="AK107" i="4"/>
  <c r="AL107" i="4"/>
  <c r="AM107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J108" i="4"/>
  <c r="AK108" i="4"/>
  <c r="AL108" i="4"/>
  <c r="AM108" i="4"/>
  <c r="D109" i="4"/>
  <c r="AJ109" i="4"/>
  <c r="AK109" i="4"/>
  <c r="AL109" i="4"/>
  <c r="AM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</calcChain>
</file>

<file path=xl/sharedStrings.xml><?xml version="1.0" encoding="utf-8"?>
<sst xmlns="http://schemas.openxmlformats.org/spreadsheetml/2006/main" count="504" uniqueCount="81">
  <si>
    <t xml:space="preserve"> </t>
  </si>
  <si>
    <t>Schedule Type</t>
  </si>
  <si>
    <t>Counterparty</t>
  </si>
  <si>
    <t>Total Volume</t>
  </si>
  <si>
    <t>Notes</t>
  </si>
  <si>
    <t>NP15 RETAIL LOAD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</si>
  <si>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</si>
  <si>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</si>
  <si>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</si>
  <si>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</si>
  <si>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</si>
  <si>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</si>
  <si>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>NP15</t>
  </si>
  <si>
    <t xml:space="preserve"> load forecasting group</t>
  </si>
  <si>
    <t>PURCHASES NP15</t>
  </si>
  <si>
    <t>EPMI</t>
  </si>
  <si>
    <t>IMPORTS to NP15</t>
  </si>
  <si>
    <t>Sales NP15</t>
  </si>
  <si>
    <t>EXPORTS from NP15</t>
  </si>
  <si>
    <t>SP15</t>
  </si>
  <si>
    <t>SP15 RETAIL LOAD</t>
  </si>
  <si>
    <t>SCE</t>
  </si>
  <si>
    <t>PURCHASES SP15</t>
  </si>
  <si>
    <t>IMPORTS to SP15</t>
  </si>
  <si>
    <t>Sales SP15</t>
  </si>
  <si>
    <t>EXPORTS from SP15</t>
  </si>
  <si>
    <t>ZP26 RETAIL LOAD</t>
  </si>
  <si>
    <t>PGE4</t>
  </si>
  <si>
    <t>ZP26</t>
  </si>
  <si>
    <t>PURCHASES ZP26</t>
  </si>
  <si>
    <t>IMPORTS to ZP26</t>
  </si>
  <si>
    <t>Sales ZP26</t>
  </si>
  <si>
    <t>EXPORTS from ZP26</t>
  </si>
  <si>
    <t>Total Load Combined</t>
  </si>
  <si>
    <t>California EES RETAIL Scheduling</t>
  </si>
  <si>
    <t xml:space="preserve">Contract is PX index + (in contract) </t>
  </si>
  <si>
    <t>Balance Open</t>
  </si>
  <si>
    <t>Contract is PX index + (in contract)</t>
  </si>
  <si>
    <t>Total Load EES</t>
  </si>
  <si>
    <t>Loc.</t>
  </si>
  <si>
    <t>SDGE</t>
  </si>
  <si>
    <t>APX NP15</t>
  </si>
  <si>
    <t>PGES NP15</t>
  </si>
  <si>
    <t>Purchase</t>
  </si>
  <si>
    <t>Sale</t>
  </si>
  <si>
    <t>FTP FILE FORMATS</t>
  </si>
  <si>
    <t>Purchases APX</t>
  </si>
  <si>
    <t>NP15 Sales APX</t>
  </si>
  <si>
    <t>NP15 Sales PGES</t>
  </si>
  <si>
    <t>Other</t>
  </si>
  <si>
    <t>Sunday</t>
  </si>
  <si>
    <t>Monday</t>
  </si>
  <si>
    <t>Tuesday</t>
  </si>
  <si>
    <t>Thursday</t>
  </si>
  <si>
    <t>Friday</t>
  </si>
  <si>
    <t>Saturday</t>
  </si>
  <si>
    <t>Wednesday</t>
  </si>
  <si>
    <t>NP15 Purchases</t>
  </si>
  <si>
    <t>APX SP15</t>
  </si>
  <si>
    <t>PGES SP15</t>
  </si>
  <si>
    <t>SP15 Sales APX</t>
  </si>
  <si>
    <t>SP15 Purchases</t>
  </si>
  <si>
    <t>SP15 Sales PGES</t>
  </si>
  <si>
    <t>EES NEW (PGES PURCHASE PGET)</t>
  </si>
  <si>
    <t>EES NEW (PGES) LOAD PGE1</t>
  </si>
  <si>
    <t>EES NEW (PGES) LOAD PGE2</t>
  </si>
  <si>
    <t>EES NEW (PGES) LOAD PGE3</t>
  </si>
  <si>
    <t>EES NEW (PGES) LOAD SCE1</t>
  </si>
  <si>
    <t>EES NEW (PGES) LOAD SDGE</t>
  </si>
  <si>
    <t>EES NEW (PGES PURCHASE CDWR)</t>
  </si>
  <si>
    <t>EEMC = ENRON ENERGY MARKETING CORP. (PGES)</t>
  </si>
  <si>
    <t>EES = ENRON ENERGY SERVICES</t>
  </si>
  <si>
    <t>EEMC (PGES)</t>
  </si>
  <si>
    <t>EES/EEMC(PGES)</t>
  </si>
  <si>
    <t>Total Load EEMC</t>
  </si>
  <si>
    <t>Transactions with EPMI</t>
  </si>
  <si>
    <t>Month Long Index Purchase Green Power</t>
  </si>
  <si>
    <t>Month Long Fixed Price Purchase</t>
  </si>
  <si>
    <t>Calloway</t>
  </si>
  <si>
    <t>Month Long Fixed Price Sale with Calloway</t>
  </si>
  <si>
    <t>Transactions with 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</si>
</sst>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0"/>
      <name val="Arial"/>
    </font>
    <font>
      <b/>
      <i/>
      <sz val="14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8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i/>
      <sz val="9"/>
      <color indexed="11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sz val="9"/>
      <color indexed="9"/>
      <name val="Book Antiqua"/>
      <family val="1"/>
    </font>
    <font>
      <b/>
      <i/>
      <sz val="9"/>
      <color indexed="12"/>
      <name val="Book Antiqua"/>
      <family val="1"/>
    </font>
    <font>
      <b/>
      <i/>
      <sz val="9"/>
      <color indexed="10"/>
      <name val="Book Antiqua"/>
      <family val="1"/>
    </font>
    <font>
      <i/>
      <sz val="9"/>
      <name val="Book Antiqua"/>
      <family val="1"/>
    </font>
    <font>
      <i/>
      <sz val="9"/>
      <color indexed="9"/>
      <name val="Book Antiqua"/>
      <family val="1"/>
    </font>
    <font>
      <b/>
      <i/>
      <sz val="16"/>
      <color indexed="9"/>
      <name val="Book Antiqua"/>
      <family val="1"/>
    </font>
    <font>
      <b/>
      <i/>
      <sz val="18"/>
      <color indexed="9"/>
      <name val="Book Antiqua"/>
      <family val="1"/>
    </font>
    <font>
      <b/>
      <sz val="8"/>
      <color indexed="10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sz val="9"/>
      <color indexed="10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83">
    <xf numFmtId="0" fontId="0" fillId="0" borderId="0" xfId="0"/>
    <xf numFmtId="2" fontId="10" fillId="2" borderId="1" xfId="0" applyNumberFormat="1" applyFont="1" applyFill="1" applyBorder="1" applyAlignment="1">
      <alignment horizontal="right"/>
    </xf>
    <xf numFmtId="2" fontId="10" fillId="2" borderId="2" xfId="0" applyNumberFormat="1" applyFont="1" applyFill="1" applyBorder="1" applyAlignment="1">
      <alignment horizontal="right"/>
    </xf>
    <xf numFmtId="2" fontId="10" fillId="2" borderId="3" xfId="0" applyNumberFormat="1" applyFont="1" applyFill="1" applyBorder="1" applyAlignment="1">
      <alignment horizontal="right"/>
    </xf>
    <xf numFmtId="2" fontId="10" fillId="3" borderId="4" xfId="0" applyNumberFormat="1" applyFont="1" applyFill="1" applyBorder="1" applyAlignment="1">
      <alignment horizontal="center"/>
    </xf>
    <xf numFmtId="2" fontId="10" fillId="3" borderId="3" xfId="0" applyNumberFormat="1" applyFont="1" applyFill="1" applyBorder="1" applyAlignment="1">
      <alignment horizontal="center"/>
    </xf>
    <xf numFmtId="2" fontId="11" fillId="4" borderId="5" xfId="0" applyNumberFormat="1" applyFont="1" applyFill="1" applyBorder="1" applyAlignment="1">
      <alignment horizontal="center"/>
    </xf>
    <xf numFmtId="2" fontId="10" fillId="3" borderId="2" xfId="0" applyNumberFormat="1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11" fillId="4" borderId="7" xfId="0" applyNumberFormat="1" applyFont="1" applyFill="1" applyBorder="1" applyAlignment="1">
      <alignment horizontal="center"/>
    </xf>
    <xf numFmtId="2" fontId="11" fillId="5" borderId="6" xfId="0" applyNumberFormat="1" applyFont="1" applyFill="1" applyBorder="1" applyAlignment="1">
      <alignment horizontal="center"/>
    </xf>
    <xf numFmtId="2" fontId="11" fillId="5" borderId="7" xfId="0" applyNumberFormat="1" applyFont="1" applyFill="1" applyBorder="1" applyAlignment="1">
      <alignment horizontal="center"/>
    </xf>
    <xf numFmtId="2" fontId="11" fillId="2" borderId="1" xfId="0" applyNumberFormat="1" applyFont="1" applyFill="1" applyBorder="1" applyAlignment="1">
      <alignment horizontal="center"/>
    </xf>
    <xf numFmtId="2" fontId="12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>
      <alignment horizontal="center"/>
    </xf>
    <xf numFmtId="2" fontId="12" fillId="2" borderId="9" xfId="0" applyNumberFormat="1" applyFont="1" applyFill="1" applyBorder="1" applyAlignment="1">
      <alignment horizontal="center"/>
    </xf>
    <xf numFmtId="2" fontId="10" fillId="2" borderId="2" xfId="0" applyNumberFormat="1" applyFont="1" applyFill="1" applyBorder="1" applyAlignment="1"/>
    <xf numFmtId="2" fontId="10" fillId="2" borderId="3" xfId="0" applyNumberFormat="1" applyFont="1" applyFill="1" applyBorder="1" applyAlignment="1"/>
    <xf numFmtId="2" fontId="10" fillId="2" borderId="1" xfId="0" applyNumberFormat="1" applyFont="1" applyFill="1" applyBorder="1" applyAlignment="1"/>
    <xf numFmtId="2" fontId="10" fillId="6" borderId="6" xfId="0" applyNumberFormat="1" applyFont="1" applyFill="1" applyBorder="1" applyAlignment="1"/>
    <xf numFmtId="2" fontId="11" fillId="6" borderId="6" xfId="0" applyNumberFormat="1" applyFont="1" applyFill="1" applyBorder="1" applyAlignment="1">
      <alignment horizontal="center"/>
    </xf>
    <xf numFmtId="2" fontId="10" fillId="6" borderId="5" xfId="0" applyNumberFormat="1" applyFont="1" applyFill="1" applyBorder="1" applyAlignment="1"/>
    <xf numFmtId="2" fontId="11" fillId="6" borderId="5" xfId="0" applyNumberFormat="1" applyFont="1" applyFill="1" applyBorder="1" applyAlignment="1">
      <alignment horizontal="center"/>
    </xf>
    <xf numFmtId="2" fontId="10" fillId="6" borderId="10" xfId="0" applyNumberFormat="1" applyFont="1" applyFill="1" applyBorder="1" applyAlignment="1"/>
    <xf numFmtId="2" fontId="11" fillId="6" borderId="7" xfId="0" applyNumberFormat="1" applyFont="1" applyFill="1" applyBorder="1" applyAlignment="1">
      <alignment horizontal="center"/>
    </xf>
    <xf numFmtId="2" fontId="10" fillId="5" borderId="6" xfId="0" applyNumberFormat="1" applyFont="1" applyFill="1" applyBorder="1" applyAlignment="1"/>
    <xf numFmtId="2" fontId="10" fillId="5" borderId="7" xfId="0" applyNumberFormat="1" applyFont="1" applyFill="1" applyBorder="1" applyAlignment="1"/>
    <xf numFmtId="2" fontId="10" fillId="5" borderId="5" xfId="0" applyNumberFormat="1" applyFont="1" applyFill="1" applyBorder="1" applyAlignment="1"/>
    <xf numFmtId="2" fontId="11" fillId="2" borderId="9" xfId="0" applyNumberFormat="1" applyFont="1" applyFill="1" applyBorder="1" applyAlignment="1">
      <alignment horizontal="center"/>
    </xf>
    <xf numFmtId="2" fontId="7" fillId="7" borderId="11" xfId="0" applyNumberFormat="1" applyFont="1" applyFill="1" applyBorder="1" applyAlignment="1">
      <alignment horizontal="center"/>
    </xf>
    <xf numFmtId="2" fontId="5" fillId="7" borderId="11" xfId="0" applyNumberFormat="1" applyFont="1" applyFill="1" applyBorder="1" applyAlignment="1">
      <alignment horizontal="center"/>
    </xf>
    <xf numFmtId="2" fontId="8" fillId="7" borderId="11" xfId="0" applyNumberFormat="1" applyFont="1" applyFill="1" applyBorder="1" applyAlignment="1">
      <alignment horizontal="left"/>
    </xf>
    <xf numFmtId="2" fontId="13" fillId="7" borderId="11" xfId="0" applyNumberFormat="1" applyFont="1" applyFill="1" applyBorder="1" applyAlignment="1">
      <alignment horizontal="center"/>
    </xf>
    <xf numFmtId="2" fontId="7" fillId="7" borderId="12" xfId="0" applyNumberFormat="1" applyFont="1" applyFill="1" applyBorder="1" applyAlignment="1">
      <alignment horizontal="center"/>
    </xf>
    <xf numFmtId="2" fontId="5" fillId="7" borderId="12" xfId="0" applyNumberFormat="1" applyFont="1" applyFill="1" applyBorder="1" applyAlignment="1">
      <alignment horizontal="center"/>
    </xf>
    <xf numFmtId="2" fontId="7" fillId="7" borderId="13" xfId="0" applyNumberFormat="1" applyFont="1" applyFill="1" applyBorder="1" applyAlignment="1">
      <alignment horizontal="center"/>
    </xf>
    <xf numFmtId="2" fontId="7" fillId="7" borderId="14" xfId="0" applyNumberFormat="1" applyFont="1" applyFill="1" applyBorder="1" applyAlignment="1">
      <alignment horizontal="center"/>
    </xf>
    <xf numFmtId="2" fontId="7" fillId="7" borderId="15" xfId="0" applyNumberFormat="1" applyFont="1" applyFill="1" applyBorder="1" applyAlignment="1">
      <alignment horizontal="center"/>
    </xf>
    <xf numFmtId="2" fontId="7" fillId="7" borderId="16" xfId="0" applyNumberFormat="1" applyFont="1" applyFill="1" applyBorder="1" applyAlignment="1">
      <alignment horizontal="center"/>
    </xf>
    <xf numFmtId="2" fontId="7" fillId="7" borderId="17" xfId="0" applyNumberFormat="1" applyFont="1" applyFill="1" applyBorder="1" applyAlignment="1">
      <alignment horizontal="center"/>
    </xf>
    <xf numFmtId="2" fontId="7" fillId="7" borderId="18" xfId="0" applyNumberFormat="1" applyFont="1" applyFill="1" applyBorder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7" borderId="18" xfId="0" applyNumberFormat="1" applyFont="1" applyFill="1" applyBorder="1" applyAlignment="1">
      <alignment horizontal="center"/>
    </xf>
    <xf numFmtId="2" fontId="5" fillId="7" borderId="13" xfId="0" applyNumberFormat="1" applyFont="1" applyFill="1" applyBorder="1" applyAlignment="1">
      <alignment horizontal="center"/>
    </xf>
    <xf numFmtId="2" fontId="6" fillId="7" borderId="6" xfId="0" applyNumberFormat="1" applyFont="1" applyFill="1" applyBorder="1" applyAlignment="1">
      <alignment horizontal="center"/>
    </xf>
    <xf numFmtId="2" fontId="7" fillId="7" borderId="5" xfId="0" applyNumberFormat="1" applyFont="1" applyFill="1" applyBorder="1" applyAlignment="1">
      <alignment horizontal="center"/>
    </xf>
    <xf numFmtId="2" fontId="5" fillId="7" borderId="10" xfId="0" applyNumberFormat="1" applyFont="1" applyFill="1" applyBorder="1" applyAlignment="1">
      <alignment horizontal="center" wrapText="1"/>
    </xf>
    <xf numFmtId="1" fontId="5" fillId="7" borderId="19" xfId="0" applyNumberFormat="1" applyFont="1" applyFill="1" applyBorder="1" applyAlignment="1">
      <alignment horizontal="center"/>
    </xf>
    <xf numFmtId="1" fontId="5" fillId="7" borderId="20" xfId="0" applyNumberFormat="1" applyFont="1" applyFill="1" applyBorder="1" applyAlignment="1">
      <alignment horizontal="center"/>
    </xf>
    <xf numFmtId="1" fontId="5" fillId="7" borderId="21" xfId="0" applyNumberFormat="1" applyFont="1" applyFill="1" applyBorder="1" applyAlignment="1">
      <alignment horizontal="center"/>
    </xf>
    <xf numFmtId="1" fontId="5" fillId="7" borderId="22" xfId="0" applyNumberFormat="1" applyFont="1" applyFill="1" applyBorder="1" applyAlignment="1">
      <alignment horizontal="center"/>
    </xf>
    <xf numFmtId="1" fontId="5" fillId="7" borderId="23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2" fontId="11" fillId="2" borderId="25" xfId="0" applyNumberFormat="1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2" fontId="12" fillId="2" borderId="25" xfId="0" applyNumberFormat="1" applyFont="1" applyFill="1" applyBorder="1" applyAlignment="1">
      <alignment horizontal="center"/>
    </xf>
    <xf numFmtId="2" fontId="12" fillId="2" borderId="26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8" fillId="7" borderId="5" xfId="0" applyNumberFormat="1" applyFont="1" applyFill="1" applyBorder="1" applyAlignment="1">
      <alignment horizontal="left"/>
    </xf>
    <xf numFmtId="2" fontId="8" fillId="7" borderId="27" xfId="0" applyNumberFormat="1" applyFont="1" applyFill="1" applyBorder="1" applyAlignment="1">
      <alignment horizontal="left"/>
    </xf>
    <xf numFmtId="2" fontId="24" fillId="8" borderId="6" xfId="0" applyNumberFormat="1" applyFont="1" applyFill="1" applyBorder="1" applyAlignment="1">
      <alignment horizontal="center"/>
    </xf>
    <xf numFmtId="2" fontId="24" fillId="8" borderId="5" xfId="0" applyNumberFormat="1" applyFont="1" applyFill="1" applyBorder="1" applyAlignment="1">
      <alignment horizontal="center"/>
    </xf>
    <xf numFmtId="2" fontId="24" fillId="8" borderId="7" xfId="0" applyNumberFormat="1" applyFont="1" applyFill="1" applyBorder="1" applyAlignment="1">
      <alignment horizontal="center"/>
    </xf>
    <xf numFmtId="2" fontId="24" fillId="8" borderId="28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/>
    <xf numFmtId="2" fontId="11" fillId="0" borderId="0" xfId="0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left"/>
    </xf>
    <xf numFmtId="2" fontId="26" fillId="0" borderId="0" xfId="0" applyNumberFormat="1" applyFont="1" applyFill="1" applyAlignment="1">
      <alignment horizontal="center"/>
    </xf>
    <xf numFmtId="2" fontId="27" fillId="0" borderId="0" xfId="0" applyNumberFormat="1" applyFont="1" applyFill="1" applyAlignment="1">
      <alignment horizontal="center"/>
    </xf>
    <xf numFmtId="2" fontId="28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30" fillId="0" borderId="0" xfId="0" applyNumberFormat="1" applyFont="1" applyFill="1" applyAlignment="1">
      <alignment horizontal="center"/>
    </xf>
    <xf numFmtId="2" fontId="31" fillId="0" borderId="0" xfId="0" applyNumberFormat="1" applyFont="1" applyFill="1" applyAlignment="1">
      <alignment horizontal="center"/>
    </xf>
    <xf numFmtId="2" fontId="32" fillId="0" borderId="0" xfId="0" applyNumberFormat="1" applyFont="1" applyFill="1" applyAlignment="1">
      <alignment horizontal="center"/>
    </xf>
    <xf numFmtId="2" fontId="33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2" fontId="28" fillId="0" borderId="4" xfId="0" applyNumberFormat="1" applyFont="1" applyFill="1" applyBorder="1" applyAlignment="1">
      <alignment horizontal="center"/>
    </xf>
    <xf numFmtId="2" fontId="34" fillId="0" borderId="0" xfId="0" applyNumberFormat="1" applyFont="1" applyFill="1" applyAlignment="1">
      <alignment horizontal="center"/>
    </xf>
    <xf numFmtId="2" fontId="28" fillId="0" borderId="3" xfId="0" applyNumberFormat="1" applyFont="1" applyFill="1" applyBorder="1" applyAlignment="1">
      <alignment horizontal="center"/>
    </xf>
    <xf numFmtId="2" fontId="27" fillId="0" borderId="0" xfId="0" applyNumberFormat="1" applyFont="1" applyFill="1" applyAlignment="1">
      <alignment horizontal="left"/>
    </xf>
    <xf numFmtId="2" fontId="28" fillId="0" borderId="0" xfId="0" applyNumberFormat="1" applyFont="1" applyFill="1" applyAlignment="1">
      <alignment horizontal="left"/>
    </xf>
    <xf numFmtId="2" fontId="28" fillId="0" borderId="2" xfId="0" applyNumberFormat="1" applyFont="1" applyFill="1" applyBorder="1" applyAlignment="1">
      <alignment horizontal="center"/>
    </xf>
    <xf numFmtId="2" fontId="34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Alignment="1">
      <alignment horizontal="left"/>
    </xf>
    <xf numFmtId="2" fontId="34" fillId="0" borderId="29" xfId="0" applyNumberFormat="1" applyFont="1" applyFill="1" applyBorder="1" applyAlignment="1">
      <alignment horizontal="center"/>
    </xf>
    <xf numFmtId="2" fontId="13" fillId="0" borderId="29" xfId="0" applyNumberFormat="1" applyFont="1" applyFill="1" applyBorder="1" applyAlignment="1">
      <alignment horizontal="center"/>
    </xf>
    <xf numFmtId="2" fontId="12" fillId="7" borderId="30" xfId="0" applyNumberFormat="1" applyFont="1" applyFill="1" applyBorder="1" applyAlignment="1">
      <alignment horizontal="center"/>
    </xf>
    <xf numFmtId="2" fontId="13" fillId="7" borderId="31" xfId="0" applyNumberFormat="1" applyFont="1" applyFill="1" applyBorder="1" applyAlignment="1">
      <alignment horizontal="center"/>
    </xf>
    <xf numFmtId="2" fontId="11" fillId="4" borderId="9" xfId="0" applyNumberFormat="1" applyFont="1" applyFill="1" applyBorder="1" applyAlignment="1">
      <alignment horizontal="center"/>
    </xf>
    <xf numFmtId="2" fontId="11" fillId="4" borderId="8" xfId="0" applyNumberFormat="1" applyFont="1" applyFill="1" applyBorder="1" applyAlignment="1">
      <alignment horizontal="center"/>
    </xf>
    <xf numFmtId="2" fontId="13" fillId="7" borderId="32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1" fillId="4" borderId="24" xfId="0" applyNumberFormat="1" applyFont="1" applyFill="1" applyBorder="1" applyAlignment="1">
      <alignment horizontal="center"/>
    </xf>
    <xf numFmtId="2" fontId="11" fillId="4" borderId="26" xfId="0" applyNumberFormat="1" applyFont="1" applyFill="1" applyBorder="1" applyAlignment="1">
      <alignment horizontal="center"/>
    </xf>
    <xf numFmtId="2" fontId="11" fillId="4" borderId="1" xfId="0" applyNumberFormat="1" applyFont="1" applyFill="1" applyBorder="1" applyAlignment="1">
      <alignment horizontal="center"/>
    </xf>
    <xf numFmtId="2" fontId="7" fillId="7" borderId="3" xfId="0" applyNumberFormat="1" applyFont="1" applyFill="1" applyBorder="1" applyAlignment="1">
      <alignment horizontal="center"/>
    </xf>
    <xf numFmtId="2" fontId="10" fillId="3" borderId="1" xfId="0" applyNumberFormat="1" applyFont="1" applyFill="1" applyBorder="1" applyAlignment="1">
      <alignment horizontal="center"/>
    </xf>
    <xf numFmtId="2" fontId="10" fillId="3" borderId="1" xfId="0" applyNumberFormat="1" applyFont="1" applyFill="1" applyBorder="1" applyAlignment="1"/>
    <xf numFmtId="2" fontId="20" fillId="3" borderId="1" xfId="0" applyNumberFormat="1" applyFont="1" applyFill="1" applyBorder="1" applyAlignment="1">
      <alignment horizontal="left"/>
    </xf>
    <xf numFmtId="2" fontId="11" fillId="7" borderId="3" xfId="0" applyNumberFormat="1" applyFont="1" applyFill="1" applyBorder="1" applyAlignment="1">
      <alignment horizontal="center"/>
    </xf>
    <xf numFmtId="2" fontId="12" fillId="7" borderId="34" xfId="0" applyNumberFormat="1" applyFont="1" applyFill="1" applyBorder="1" applyAlignment="1">
      <alignment horizontal="center"/>
    </xf>
    <xf numFmtId="2" fontId="12" fillId="7" borderId="35" xfId="0" applyNumberFormat="1" applyFont="1" applyFill="1" applyBorder="1" applyAlignment="1">
      <alignment horizontal="center"/>
    </xf>
    <xf numFmtId="2" fontId="12" fillId="6" borderId="14" xfId="0" applyNumberFormat="1" applyFont="1" applyFill="1" applyBorder="1" applyAlignment="1" applyProtection="1">
      <alignment horizontal="center"/>
      <protection locked="0"/>
    </xf>
    <xf numFmtId="2" fontId="12" fillId="6" borderId="15" xfId="0" applyNumberFormat="1" applyFont="1" applyFill="1" applyBorder="1" applyAlignment="1" applyProtection="1">
      <alignment horizontal="center"/>
      <protection locked="0"/>
    </xf>
    <xf numFmtId="2" fontId="12" fillId="6" borderId="36" xfId="0" applyNumberFormat="1" applyFont="1" applyFill="1" applyBorder="1" applyAlignment="1" applyProtection="1">
      <alignment horizontal="center"/>
      <protection locked="0"/>
    </xf>
    <xf numFmtId="2" fontId="12" fillId="6" borderId="16" xfId="0" applyNumberFormat="1" applyFont="1" applyFill="1" applyBorder="1" applyAlignment="1" applyProtection="1">
      <alignment horizontal="center"/>
      <protection locked="0"/>
    </xf>
    <xf numFmtId="2" fontId="12" fillId="6" borderId="37" xfId="0" applyNumberFormat="1" applyFont="1" applyFill="1" applyBorder="1" applyAlignment="1" applyProtection="1">
      <alignment horizontal="center"/>
      <protection locked="0"/>
    </xf>
    <xf numFmtId="2" fontId="12" fillId="6" borderId="17" xfId="0" applyNumberFormat="1" applyFont="1" applyFill="1" applyBorder="1" applyAlignment="1" applyProtection="1">
      <alignment horizontal="center"/>
      <protection locked="0"/>
    </xf>
    <xf numFmtId="2" fontId="12" fillId="6" borderId="11" xfId="0" applyNumberFormat="1" applyFont="1" applyFill="1" applyBorder="1" applyAlignment="1" applyProtection="1">
      <alignment horizontal="center"/>
      <protection locked="0"/>
    </xf>
    <xf numFmtId="2" fontId="12" fillId="6" borderId="12" xfId="0" applyNumberFormat="1" applyFont="1" applyFill="1" applyBorder="1" applyAlignment="1" applyProtection="1">
      <alignment horizontal="center"/>
      <protection locked="0"/>
    </xf>
    <xf numFmtId="2" fontId="12" fillId="6" borderId="18" xfId="0" applyNumberFormat="1" applyFont="1" applyFill="1" applyBorder="1" applyAlignment="1" applyProtection="1">
      <alignment horizontal="center"/>
      <protection locked="0"/>
    </xf>
    <xf numFmtId="2" fontId="12" fillId="6" borderId="13" xfId="0" applyNumberFormat="1" applyFont="1" applyFill="1" applyBorder="1" applyAlignment="1" applyProtection="1">
      <alignment horizontal="center"/>
      <protection locked="0"/>
    </xf>
    <xf numFmtId="2" fontId="12" fillId="6" borderId="38" xfId="0" applyNumberFormat="1" applyFont="1" applyFill="1" applyBorder="1" applyAlignment="1" applyProtection="1">
      <alignment horizontal="center"/>
      <protection locked="0"/>
    </xf>
    <xf numFmtId="2" fontId="12" fillId="6" borderId="39" xfId="0" applyNumberFormat="1" applyFont="1" applyFill="1" applyBorder="1" applyAlignment="1" applyProtection="1">
      <alignment horizontal="center"/>
      <protection locked="0"/>
    </xf>
    <xf numFmtId="2" fontId="12" fillId="6" borderId="40" xfId="0" applyNumberFormat="1" applyFont="1" applyFill="1" applyBorder="1" applyAlignment="1" applyProtection="1">
      <alignment horizontal="center"/>
      <protection locked="0"/>
    </xf>
    <xf numFmtId="2" fontId="12" fillId="6" borderId="41" xfId="0" applyNumberFormat="1" applyFont="1" applyFill="1" applyBorder="1" applyAlignment="1" applyProtection="1">
      <alignment horizontal="center"/>
      <protection locked="0"/>
    </xf>
    <xf numFmtId="2" fontId="12" fillId="6" borderId="42" xfId="0" applyNumberFormat="1" applyFont="1" applyFill="1" applyBorder="1" applyAlignment="1" applyProtection="1">
      <alignment horizontal="center"/>
      <protection locked="0"/>
    </xf>
    <xf numFmtId="2" fontId="12" fillId="5" borderId="14" xfId="0" applyNumberFormat="1" applyFont="1" applyFill="1" applyBorder="1" applyAlignment="1" applyProtection="1">
      <alignment horizontal="center"/>
      <protection locked="0"/>
    </xf>
    <xf numFmtId="2" fontId="12" fillId="5" borderId="15" xfId="0" applyNumberFormat="1" applyFont="1" applyFill="1" applyBorder="1" applyAlignment="1" applyProtection="1">
      <alignment horizontal="center"/>
      <protection locked="0"/>
    </xf>
    <xf numFmtId="2" fontId="12" fillId="5" borderId="36" xfId="0" applyNumberFormat="1" applyFont="1" applyFill="1" applyBorder="1" applyAlignment="1" applyProtection="1">
      <alignment horizontal="center"/>
      <protection locked="0"/>
    </xf>
    <xf numFmtId="2" fontId="12" fillId="5" borderId="16" xfId="0" applyNumberFormat="1" applyFont="1" applyFill="1" applyBorder="1" applyAlignment="1" applyProtection="1">
      <alignment horizontal="center"/>
      <protection locked="0"/>
    </xf>
    <xf numFmtId="2" fontId="12" fillId="5" borderId="37" xfId="0" applyNumberFormat="1" applyFont="1" applyFill="1" applyBorder="1" applyAlignment="1" applyProtection="1">
      <alignment horizontal="center"/>
      <protection locked="0"/>
    </xf>
    <xf numFmtId="2" fontId="12" fillId="5" borderId="17" xfId="0" applyNumberFormat="1" applyFont="1" applyFill="1" applyBorder="1" applyAlignment="1" applyProtection="1">
      <alignment horizontal="center"/>
      <protection locked="0"/>
    </xf>
    <xf numFmtId="2" fontId="12" fillId="5" borderId="11" xfId="0" applyNumberFormat="1" applyFont="1" applyFill="1" applyBorder="1" applyAlignment="1" applyProtection="1">
      <alignment horizontal="center"/>
      <protection locked="0"/>
    </xf>
    <xf numFmtId="2" fontId="12" fillId="5" borderId="12" xfId="0" applyNumberFormat="1" applyFont="1" applyFill="1" applyBorder="1" applyAlignment="1" applyProtection="1">
      <alignment horizontal="center"/>
      <protection locked="0"/>
    </xf>
    <xf numFmtId="2" fontId="12" fillId="5" borderId="18" xfId="0" applyNumberFormat="1" applyFont="1" applyFill="1" applyBorder="1" applyAlignment="1" applyProtection="1">
      <alignment horizontal="center"/>
      <protection locked="0"/>
    </xf>
    <xf numFmtId="2" fontId="12" fillId="5" borderId="13" xfId="0" applyNumberFormat="1" applyFont="1" applyFill="1" applyBorder="1" applyAlignment="1" applyProtection="1">
      <alignment horizontal="center"/>
      <protection locked="0"/>
    </xf>
    <xf numFmtId="2" fontId="12" fillId="5" borderId="38" xfId="0" applyNumberFormat="1" applyFont="1" applyFill="1" applyBorder="1" applyAlignment="1" applyProtection="1">
      <alignment horizontal="center"/>
      <protection locked="0"/>
    </xf>
    <xf numFmtId="2" fontId="12" fillId="5" borderId="39" xfId="0" applyNumberFormat="1" applyFont="1" applyFill="1" applyBorder="1" applyAlignment="1" applyProtection="1">
      <alignment horizontal="center"/>
      <protection locked="0"/>
    </xf>
    <xf numFmtId="2" fontId="12" fillId="5" borderId="40" xfId="0" applyNumberFormat="1" applyFont="1" applyFill="1" applyBorder="1" applyAlignment="1" applyProtection="1">
      <alignment horizontal="center"/>
      <protection locked="0"/>
    </xf>
    <xf numFmtId="2" fontId="12" fillId="5" borderId="41" xfId="0" applyNumberFormat="1" applyFont="1" applyFill="1" applyBorder="1" applyAlignment="1" applyProtection="1">
      <alignment horizontal="center"/>
      <protection locked="0"/>
    </xf>
    <xf numFmtId="2" fontId="12" fillId="5" borderId="42" xfId="0" applyNumberFormat="1" applyFont="1" applyFill="1" applyBorder="1" applyAlignment="1" applyProtection="1">
      <alignment horizontal="center"/>
      <protection locked="0"/>
    </xf>
    <xf numFmtId="2" fontId="12" fillId="4" borderId="14" xfId="0" applyNumberFormat="1" applyFont="1" applyFill="1" applyBorder="1" applyAlignment="1" applyProtection="1">
      <alignment horizontal="center"/>
      <protection locked="0"/>
    </xf>
    <xf numFmtId="2" fontId="12" fillId="4" borderId="15" xfId="0" applyNumberFormat="1" applyFont="1" applyFill="1" applyBorder="1" applyAlignment="1" applyProtection="1">
      <alignment horizontal="center"/>
      <protection locked="0"/>
    </xf>
    <xf numFmtId="2" fontId="12" fillId="4" borderId="36" xfId="0" applyNumberFormat="1" applyFont="1" applyFill="1" applyBorder="1" applyAlignment="1" applyProtection="1">
      <alignment horizontal="center"/>
      <protection locked="0"/>
    </xf>
    <xf numFmtId="2" fontId="12" fillId="4" borderId="16" xfId="0" applyNumberFormat="1" applyFont="1" applyFill="1" applyBorder="1" applyAlignment="1" applyProtection="1">
      <alignment horizontal="center"/>
      <protection locked="0"/>
    </xf>
    <xf numFmtId="2" fontId="12" fillId="4" borderId="17" xfId="0" applyNumberFormat="1" applyFont="1" applyFill="1" applyBorder="1" applyAlignment="1" applyProtection="1">
      <alignment horizontal="center"/>
      <protection locked="0"/>
    </xf>
    <xf numFmtId="2" fontId="12" fillId="4" borderId="11" xfId="0" applyNumberFormat="1" applyFont="1" applyFill="1" applyBorder="1" applyAlignment="1" applyProtection="1">
      <alignment horizontal="center"/>
      <protection locked="0"/>
    </xf>
    <xf numFmtId="2" fontId="12" fillId="4" borderId="12" xfId="0" applyNumberFormat="1" applyFont="1" applyFill="1" applyBorder="1" applyAlignment="1" applyProtection="1">
      <alignment horizontal="center"/>
      <protection locked="0"/>
    </xf>
    <xf numFmtId="2" fontId="12" fillId="4" borderId="18" xfId="0" applyNumberFormat="1" applyFont="1" applyFill="1" applyBorder="1" applyAlignment="1" applyProtection="1">
      <alignment horizontal="center"/>
      <protection locked="0"/>
    </xf>
    <xf numFmtId="2" fontId="12" fillId="4" borderId="22" xfId="0" applyNumberFormat="1" applyFont="1" applyFill="1" applyBorder="1" applyAlignment="1" applyProtection="1">
      <alignment horizontal="center"/>
      <protection locked="0"/>
    </xf>
    <xf numFmtId="2" fontId="12" fillId="4" borderId="20" xfId="0" applyNumberFormat="1" applyFont="1" applyFill="1" applyBorder="1" applyAlignment="1" applyProtection="1">
      <alignment horizontal="center"/>
      <protection locked="0"/>
    </xf>
    <xf numFmtId="2" fontId="12" fillId="4" borderId="21" xfId="0" applyNumberFormat="1" applyFont="1" applyFill="1" applyBorder="1" applyAlignment="1" applyProtection="1">
      <alignment horizontal="center"/>
      <protection locked="0"/>
    </xf>
    <xf numFmtId="2" fontId="12" fillId="4" borderId="23" xfId="0" applyNumberFormat="1" applyFont="1" applyFill="1" applyBorder="1" applyAlignment="1" applyProtection="1">
      <alignment horizontal="center"/>
      <protection locked="0"/>
    </xf>
    <xf numFmtId="2" fontId="23" fillId="8" borderId="14" xfId="0" applyNumberFormat="1" applyFont="1" applyFill="1" applyBorder="1" applyAlignment="1" applyProtection="1">
      <alignment horizontal="center"/>
      <protection locked="0"/>
    </xf>
    <xf numFmtId="2" fontId="23" fillId="8" borderId="15" xfId="0" applyNumberFormat="1" applyFont="1" applyFill="1" applyBorder="1" applyAlignment="1" applyProtection="1">
      <alignment horizontal="center"/>
      <protection locked="0"/>
    </xf>
    <xf numFmtId="2" fontId="23" fillId="8" borderId="36" xfId="0" applyNumberFormat="1" applyFont="1" applyFill="1" applyBorder="1" applyAlignment="1" applyProtection="1">
      <alignment horizontal="center"/>
      <protection locked="0"/>
    </xf>
    <xf numFmtId="2" fontId="23" fillId="8" borderId="16" xfId="0" applyNumberFormat="1" applyFont="1" applyFill="1" applyBorder="1" applyAlignment="1" applyProtection="1">
      <alignment horizontal="center"/>
      <protection locked="0"/>
    </xf>
    <xf numFmtId="2" fontId="23" fillId="8" borderId="17" xfId="0" applyNumberFormat="1" applyFont="1" applyFill="1" applyBorder="1" applyAlignment="1" applyProtection="1">
      <alignment horizontal="center"/>
      <protection locked="0"/>
    </xf>
    <xf numFmtId="2" fontId="23" fillId="8" borderId="11" xfId="0" applyNumberFormat="1" applyFont="1" applyFill="1" applyBorder="1" applyAlignment="1" applyProtection="1">
      <alignment horizontal="center"/>
      <protection locked="0"/>
    </xf>
    <xf numFmtId="2" fontId="23" fillId="8" borderId="12" xfId="0" applyNumberFormat="1" applyFont="1" applyFill="1" applyBorder="1" applyAlignment="1" applyProtection="1">
      <alignment horizontal="center"/>
      <protection locked="0"/>
    </xf>
    <xf numFmtId="2" fontId="23" fillId="8" borderId="18" xfId="0" applyNumberFormat="1" applyFont="1" applyFill="1" applyBorder="1" applyAlignment="1" applyProtection="1">
      <alignment horizontal="center"/>
      <protection locked="0"/>
    </xf>
    <xf numFmtId="2" fontId="23" fillId="8" borderId="38" xfId="0" applyNumberFormat="1" applyFont="1" applyFill="1" applyBorder="1" applyAlignment="1" applyProtection="1">
      <alignment horizontal="center"/>
      <protection locked="0"/>
    </xf>
    <xf numFmtId="2" fontId="23" fillId="8" borderId="39" xfId="0" applyNumberFormat="1" applyFont="1" applyFill="1" applyBorder="1" applyAlignment="1" applyProtection="1">
      <alignment horizontal="center"/>
      <protection locked="0"/>
    </xf>
    <xf numFmtId="2" fontId="23" fillId="8" borderId="40" xfId="0" applyNumberFormat="1" applyFont="1" applyFill="1" applyBorder="1" applyAlignment="1" applyProtection="1">
      <alignment horizontal="center"/>
      <protection locked="0"/>
    </xf>
    <xf numFmtId="2" fontId="23" fillId="8" borderId="41" xfId="0" applyNumberFormat="1" applyFont="1" applyFill="1" applyBorder="1" applyAlignment="1" applyProtection="1">
      <alignment horizontal="center"/>
      <protection locked="0"/>
    </xf>
    <xf numFmtId="2" fontId="25" fillId="8" borderId="37" xfId="0" applyNumberFormat="1" applyFont="1" applyFill="1" applyBorder="1" applyAlignment="1" applyProtection="1">
      <alignment horizontal="center"/>
      <protection locked="0"/>
    </xf>
    <xf numFmtId="2" fontId="25" fillId="8" borderId="15" xfId="0" applyNumberFormat="1" applyFont="1" applyFill="1" applyBorder="1" applyAlignment="1" applyProtection="1">
      <alignment horizontal="center"/>
      <protection locked="0"/>
    </xf>
    <xf numFmtId="2" fontId="25" fillId="8" borderId="36" xfId="0" applyNumberFormat="1" applyFont="1" applyFill="1" applyBorder="1" applyAlignment="1" applyProtection="1">
      <alignment horizontal="center"/>
      <protection locked="0"/>
    </xf>
    <xf numFmtId="2" fontId="25" fillId="8" borderId="14" xfId="0" applyNumberFormat="1" applyFont="1" applyFill="1" applyBorder="1" applyAlignment="1" applyProtection="1">
      <alignment horizontal="center"/>
      <protection locked="0"/>
    </xf>
    <xf numFmtId="2" fontId="25" fillId="8" borderId="16" xfId="0" applyNumberFormat="1" applyFont="1" applyFill="1" applyBorder="1" applyAlignment="1" applyProtection="1">
      <alignment horizontal="center"/>
      <protection locked="0"/>
    </xf>
    <xf numFmtId="2" fontId="12" fillId="8" borderId="13" xfId="0" applyNumberFormat="1" applyFont="1" applyFill="1" applyBorder="1" applyAlignment="1" applyProtection="1">
      <alignment horizontal="center"/>
      <protection locked="0"/>
    </xf>
    <xf numFmtId="2" fontId="12" fillId="8" borderId="11" xfId="0" applyNumberFormat="1" applyFont="1" applyFill="1" applyBorder="1" applyAlignment="1" applyProtection="1">
      <alignment horizontal="center"/>
      <protection locked="0"/>
    </xf>
    <xf numFmtId="2" fontId="12" fillId="8" borderId="12" xfId="0" applyNumberFormat="1" applyFont="1" applyFill="1" applyBorder="1" applyAlignment="1" applyProtection="1">
      <alignment horizontal="center"/>
      <protection locked="0"/>
    </xf>
    <xf numFmtId="2" fontId="12" fillId="8" borderId="17" xfId="0" applyNumberFormat="1" applyFont="1" applyFill="1" applyBorder="1" applyAlignment="1" applyProtection="1">
      <alignment horizontal="center"/>
      <protection locked="0"/>
    </xf>
    <xf numFmtId="2" fontId="12" fillId="8" borderId="18" xfId="0" applyNumberFormat="1" applyFont="1" applyFill="1" applyBorder="1" applyAlignment="1" applyProtection="1">
      <alignment horizontal="center"/>
      <protection locked="0"/>
    </xf>
    <xf numFmtId="2" fontId="12" fillId="8" borderId="42" xfId="0" applyNumberFormat="1" applyFont="1" applyFill="1" applyBorder="1" applyAlignment="1" applyProtection="1">
      <alignment horizontal="center"/>
      <protection locked="0"/>
    </xf>
    <xf numFmtId="2" fontId="12" fillId="8" borderId="39" xfId="0" applyNumberFormat="1" applyFont="1" applyFill="1" applyBorder="1" applyAlignment="1" applyProtection="1">
      <alignment horizontal="center"/>
      <protection locked="0"/>
    </xf>
    <xf numFmtId="2" fontId="12" fillId="8" borderId="40" xfId="0" applyNumberFormat="1" applyFont="1" applyFill="1" applyBorder="1" applyAlignment="1" applyProtection="1">
      <alignment horizontal="center"/>
      <protection locked="0"/>
    </xf>
    <xf numFmtId="2" fontId="12" fillId="8" borderId="38" xfId="0" applyNumberFormat="1" applyFont="1" applyFill="1" applyBorder="1" applyAlignment="1" applyProtection="1">
      <alignment horizontal="center"/>
      <protection locked="0"/>
    </xf>
    <xf numFmtId="2" fontId="12" fillId="8" borderId="41" xfId="0" applyNumberFormat="1" applyFont="1" applyFill="1" applyBorder="1" applyAlignment="1" applyProtection="1">
      <alignment horizontal="center"/>
      <protection locked="0"/>
    </xf>
    <xf numFmtId="2" fontId="12" fillId="4" borderId="38" xfId="0" applyNumberFormat="1" applyFont="1" applyFill="1" applyBorder="1" applyAlignment="1" applyProtection="1">
      <alignment horizontal="center"/>
      <protection locked="0"/>
    </xf>
    <xf numFmtId="2" fontId="12" fillId="4" borderId="39" xfId="0" applyNumberFormat="1" applyFont="1" applyFill="1" applyBorder="1" applyAlignment="1" applyProtection="1">
      <alignment horizontal="center"/>
      <protection locked="0"/>
    </xf>
    <xf numFmtId="2" fontId="12" fillId="4" borderId="40" xfId="0" applyNumberFormat="1" applyFont="1" applyFill="1" applyBorder="1" applyAlignment="1" applyProtection="1">
      <alignment horizontal="center"/>
      <protection locked="0"/>
    </xf>
    <xf numFmtId="2" fontId="12" fillId="4" borderId="41" xfId="0" applyNumberFormat="1" applyFont="1" applyFill="1" applyBorder="1" applyAlignment="1" applyProtection="1">
      <alignment horizontal="center"/>
      <protection locked="0"/>
    </xf>
    <xf numFmtId="2" fontId="12" fillId="4" borderId="13" xfId="0" applyNumberFormat="1" applyFont="1" applyFill="1" applyBorder="1" applyAlignment="1" applyProtection="1">
      <alignment horizontal="center"/>
      <protection locked="0"/>
    </xf>
    <xf numFmtId="2" fontId="12" fillId="4" borderId="19" xfId="0" applyNumberFormat="1" applyFont="1" applyFill="1" applyBorder="1" applyAlignment="1" applyProtection="1">
      <alignment horizontal="center"/>
      <protection locked="0"/>
    </xf>
    <xf numFmtId="2" fontId="23" fillId="8" borderId="37" xfId="0" applyNumberFormat="1" applyFont="1" applyFill="1" applyBorder="1" applyAlignment="1" applyProtection="1">
      <alignment horizontal="center"/>
      <protection locked="0"/>
    </xf>
    <xf numFmtId="2" fontId="23" fillId="8" borderId="13" xfId="0" applyNumberFormat="1" applyFont="1" applyFill="1" applyBorder="1" applyAlignment="1" applyProtection="1">
      <alignment horizontal="center"/>
      <protection locked="0"/>
    </xf>
    <xf numFmtId="2" fontId="23" fillId="8" borderId="42" xfId="0" applyNumberFormat="1" applyFont="1" applyFill="1" applyBorder="1" applyAlignment="1" applyProtection="1">
      <alignment horizontal="center"/>
      <protection locked="0"/>
    </xf>
    <xf numFmtId="2" fontId="12" fillId="4" borderId="37" xfId="0" applyNumberFormat="1" applyFont="1" applyFill="1" applyBorder="1" applyAlignment="1" applyProtection="1">
      <alignment horizontal="center"/>
      <protection locked="0"/>
    </xf>
    <xf numFmtId="2" fontId="12" fillId="4" borderId="42" xfId="0" applyNumberFormat="1" applyFont="1" applyFill="1" applyBorder="1" applyAlignment="1" applyProtection="1">
      <alignment horizontal="center"/>
      <protection locked="0"/>
    </xf>
    <xf numFmtId="2" fontId="14" fillId="3" borderId="28" xfId="0" applyNumberFormat="1" applyFont="1" applyFill="1" applyBorder="1" applyAlignment="1" applyProtection="1">
      <protection locked="0"/>
    </xf>
    <xf numFmtId="2" fontId="14" fillId="3" borderId="5" xfId="0" applyNumberFormat="1" applyFont="1" applyFill="1" applyBorder="1" applyAlignment="1" applyProtection="1">
      <protection locked="0"/>
    </xf>
    <xf numFmtId="2" fontId="14" fillId="3" borderId="7" xfId="0" applyNumberFormat="1" applyFont="1" applyFill="1" applyBorder="1" applyAlignment="1" applyProtection="1">
      <protection locked="0"/>
    </xf>
    <xf numFmtId="2" fontId="15" fillId="3" borderId="6" xfId="0" applyNumberFormat="1" applyFont="1" applyFill="1" applyBorder="1" applyAlignment="1" applyProtection="1">
      <protection locked="0"/>
    </xf>
    <xf numFmtId="2" fontId="15" fillId="3" borderId="5" xfId="0" applyNumberFormat="1" applyFont="1" applyFill="1" applyBorder="1" applyAlignment="1" applyProtection="1">
      <protection locked="0"/>
    </xf>
    <xf numFmtId="2" fontId="15" fillId="3" borderId="10" xfId="0" applyNumberFormat="1" applyFont="1" applyFill="1" applyBorder="1" applyAlignment="1" applyProtection="1">
      <protection locked="0"/>
    </xf>
    <xf numFmtId="2" fontId="15" fillId="3" borderId="7" xfId="0" applyNumberFormat="1" applyFont="1" applyFill="1" applyBorder="1" applyAlignment="1" applyProtection="1">
      <protection locked="0"/>
    </xf>
    <xf numFmtId="2" fontId="14" fillId="3" borderId="6" xfId="0" applyNumberFormat="1" applyFont="1" applyFill="1" applyBorder="1" applyAlignment="1" applyProtection="1">
      <protection locked="0"/>
    </xf>
    <xf numFmtId="2" fontId="15" fillId="3" borderId="28" xfId="0" applyNumberFormat="1" applyFont="1" applyFill="1" applyBorder="1" applyAlignment="1" applyProtection="1">
      <protection locked="0"/>
    </xf>
    <xf numFmtId="2" fontId="14" fillId="3" borderId="10" xfId="0" applyNumberFormat="1" applyFont="1" applyFill="1" applyBorder="1" applyAlignment="1" applyProtection="1">
      <protection locked="0"/>
    </xf>
    <xf numFmtId="2" fontId="22" fillId="3" borderId="3" xfId="0" applyNumberFormat="1" applyFont="1" applyFill="1" applyBorder="1" applyAlignment="1" applyProtection="1">
      <alignment horizontal="left"/>
      <protection locked="0"/>
    </xf>
    <xf numFmtId="2" fontId="23" fillId="8" borderId="43" xfId="0" applyNumberFormat="1" applyFont="1" applyFill="1" applyBorder="1" applyAlignment="1" applyProtection="1">
      <alignment horizontal="center"/>
      <protection locked="0"/>
    </xf>
    <xf numFmtId="2" fontId="23" fillId="8" borderId="31" xfId="0" applyNumberFormat="1" applyFont="1" applyFill="1" applyBorder="1" applyAlignment="1" applyProtection="1">
      <alignment horizontal="center"/>
      <protection locked="0"/>
    </xf>
    <xf numFmtId="2" fontId="23" fillId="8" borderId="44" xfId="0" applyNumberFormat="1" applyFont="1" applyFill="1" applyBorder="1" applyAlignment="1" applyProtection="1">
      <alignment horizontal="center"/>
      <protection locked="0"/>
    </xf>
    <xf numFmtId="2" fontId="23" fillId="8" borderId="32" xfId="0" applyNumberFormat="1" applyFont="1" applyFill="1" applyBorder="1" applyAlignment="1" applyProtection="1">
      <alignment horizontal="center"/>
      <protection locked="0"/>
    </xf>
    <xf numFmtId="2" fontId="23" fillId="8" borderId="33" xfId="0" applyNumberFormat="1" applyFont="1" applyFill="1" applyBorder="1" applyAlignment="1" applyProtection="1">
      <alignment horizontal="center"/>
      <protection locked="0"/>
    </xf>
    <xf numFmtId="1" fontId="12" fillId="0" borderId="0" xfId="0" applyNumberFormat="1" applyFont="1" applyFill="1" applyAlignment="1">
      <alignment horizontal="center"/>
    </xf>
    <xf numFmtId="2" fontId="12" fillId="0" borderId="2" xfId="0" applyNumberFormat="1" applyFont="1" applyFill="1" applyBorder="1" applyAlignment="1">
      <alignment horizontal="center"/>
    </xf>
    <xf numFmtId="2" fontId="12" fillId="0" borderId="0" xfId="0" applyNumberFormat="1" applyFont="1" applyFill="1" applyAlignment="1">
      <alignment horizontal="center"/>
    </xf>
    <xf numFmtId="2" fontId="11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left" vertical="center"/>
    </xf>
    <xf numFmtId="2" fontId="5" fillId="7" borderId="0" xfId="0" applyNumberFormat="1" applyFont="1" applyFill="1" applyBorder="1" applyAlignment="1"/>
    <xf numFmtId="2" fontId="10" fillId="7" borderId="3" xfId="0" applyNumberFormat="1" applyFont="1" applyFill="1" applyBorder="1" applyAlignment="1"/>
    <xf numFmtId="2" fontId="5" fillId="7" borderId="3" xfId="0" applyNumberFormat="1" applyFont="1" applyFill="1" applyBorder="1" applyAlignment="1"/>
    <xf numFmtId="2" fontId="17" fillId="7" borderId="3" xfId="0" applyNumberFormat="1" applyFont="1" applyFill="1" applyBorder="1" applyAlignment="1"/>
    <xf numFmtId="2" fontId="17" fillId="7" borderId="2" xfId="0" applyNumberFormat="1" applyFont="1" applyFill="1" applyBorder="1" applyAlignment="1"/>
    <xf numFmtId="2" fontId="5" fillId="7" borderId="3" xfId="0" applyNumberFormat="1" applyFont="1" applyFill="1" applyBorder="1" applyAlignment="1">
      <alignment horizontal="center" wrapText="1"/>
    </xf>
    <xf numFmtId="2" fontId="7" fillId="7" borderId="2" xfId="0" applyNumberFormat="1" applyFont="1" applyFill="1" applyBorder="1" applyAlignment="1">
      <alignment horizontal="center"/>
    </xf>
    <xf numFmtId="2" fontId="11" fillId="4" borderId="25" xfId="0" applyNumberFormat="1" applyFont="1" applyFill="1" applyBorder="1" applyAlignment="1">
      <alignment horizontal="center"/>
    </xf>
    <xf numFmtId="2" fontId="12" fillId="7" borderId="0" xfId="0" applyNumberFormat="1" applyFont="1" applyFill="1" applyBorder="1" applyAlignment="1">
      <alignment horizontal="center"/>
    </xf>
    <xf numFmtId="2" fontId="13" fillId="7" borderId="0" xfId="0" applyNumberFormat="1" applyFont="1" applyFill="1" applyBorder="1" applyAlignment="1">
      <alignment horizontal="center"/>
    </xf>
    <xf numFmtId="1" fontId="5" fillId="7" borderId="0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2" fontId="20" fillId="3" borderId="4" xfId="0" applyNumberFormat="1" applyFont="1" applyFill="1" applyBorder="1" applyAlignment="1">
      <alignment horizontal="left"/>
    </xf>
    <xf numFmtId="2" fontId="20" fillId="3" borderId="3" xfId="0" applyNumberFormat="1" applyFont="1" applyFill="1" applyBorder="1" applyAlignment="1">
      <alignment horizontal="left"/>
    </xf>
    <xf numFmtId="2" fontId="21" fillId="3" borderId="3" xfId="0" applyNumberFormat="1" applyFont="1" applyFill="1" applyBorder="1" applyAlignment="1" applyProtection="1">
      <alignment horizontal="left"/>
      <protection locked="0"/>
    </xf>
    <xf numFmtId="2" fontId="22" fillId="7" borderId="3" xfId="0" applyNumberFormat="1" applyFont="1" applyFill="1" applyBorder="1" applyAlignment="1">
      <alignment horizontal="left"/>
    </xf>
    <xf numFmtId="2" fontId="4" fillId="7" borderId="3" xfId="0" applyNumberFormat="1" applyFont="1" applyFill="1" applyBorder="1" applyAlignment="1">
      <alignment horizontal="left"/>
    </xf>
    <xf numFmtId="2" fontId="3" fillId="7" borderId="3" xfId="0" applyNumberFormat="1" applyFont="1" applyFill="1" applyBorder="1" applyAlignment="1">
      <alignment horizontal="center"/>
    </xf>
    <xf numFmtId="2" fontId="12" fillId="3" borderId="3" xfId="0" applyNumberFormat="1" applyFont="1" applyFill="1" applyBorder="1" applyAlignment="1" applyProtection="1">
      <alignment horizontal="left"/>
      <protection locked="0"/>
    </xf>
    <xf numFmtId="2" fontId="20" fillId="3" borderId="3" xfId="0" applyNumberFormat="1" applyFont="1" applyFill="1" applyBorder="1" applyAlignment="1" applyProtection="1">
      <alignment horizontal="left"/>
      <protection locked="0"/>
    </xf>
    <xf numFmtId="2" fontId="4" fillId="7" borderId="2" xfId="0" applyNumberFormat="1" applyFont="1" applyFill="1" applyBorder="1" applyAlignment="1">
      <alignment horizontal="left"/>
    </xf>
    <xf numFmtId="2" fontId="12" fillId="6" borderId="19" xfId="0" applyNumberFormat="1" applyFont="1" applyFill="1" applyBorder="1" applyAlignment="1" applyProtection="1">
      <alignment horizontal="center"/>
      <protection locked="0"/>
    </xf>
    <xf numFmtId="2" fontId="12" fillId="6" borderId="20" xfId="0" applyNumberFormat="1" applyFont="1" applyFill="1" applyBorder="1" applyAlignment="1" applyProtection="1">
      <alignment horizontal="center"/>
      <protection locked="0"/>
    </xf>
    <xf numFmtId="2" fontId="12" fillId="6" borderId="21" xfId="0" applyNumberFormat="1" applyFont="1" applyFill="1" applyBorder="1" applyAlignment="1" applyProtection="1">
      <alignment horizontal="center"/>
      <protection locked="0"/>
    </xf>
    <xf numFmtId="2" fontId="12" fillId="6" borderId="23" xfId="0" applyNumberFormat="1" applyFont="1" applyFill="1" applyBorder="1" applyAlignment="1" applyProtection="1">
      <alignment horizontal="center"/>
      <protection locked="0"/>
    </xf>
    <xf numFmtId="2" fontId="11" fillId="5" borderId="5" xfId="0" applyNumberFormat="1" applyFont="1" applyFill="1" applyBorder="1" applyAlignment="1">
      <alignment horizontal="center"/>
    </xf>
    <xf numFmtId="2" fontId="12" fillId="4" borderId="43" xfId="0" applyNumberFormat="1" applyFont="1" applyFill="1" applyBorder="1" applyAlignment="1" applyProtection="1">
      <alignment horizontal="center"/>
      <protection locked="0"/>
    </xf>
    <xf numFmtId="2" fontId="12" fillId="4" borderId="31" xfId="0" applyNumberFormat="1" applyFont="1" applyFill="1" applyBorder="1" applyAlignment="1" applyProtection="1">
      <alignment horizontal="center"/>
      <protection locked="0"/>
    </xf>
    <xf numFmtId="2" fontId="12" fillId="4" borderId="44" xfId="0" applyNumberFormat="1" applyFont="1" applyFill="1" applyBorder="1" applyAlignment="1" applyProtection="1">
      <alignment horizontal="center"/>
      <protection locked="0"/>
    </xf>
    <xf numFmtId="2" fontId="11" fillId="2" borderId="46" xfId="0" applyNumberFormat="1" applyFont="1" applyFill="1" applyBorder="1" applyAlignment="1">
      <alignment horizontal="center"/>
    </xf>
    <xf numFmtId="2" fontId="11" fillId="2" borderId="47" xfId="0" applyNumberFormat="1" applyFont="1" applyFill="1" applyBorder="1" applyAlignment="1">
      <alignment horizontal="center"/>
    </xf>
    <xf numFmtId="2" fontId="23" fillId="8" borderId="20" xfId="0" applyNumberFormat="1" applyFont="1" applyFill="1" applyBorder="1" applyAlignment="1" applyProtection="1">
      <alignment horizontal="center"/>
      <protection locked="0"/>
    </xf>
    <xf numFmtId="2" fontId="12" fillId="2" borderId="30" xfId="0" applyNumberFormat="1" applyFont="1" applyFill="1" applyBorder="1" applyAlignment="1">
      <alignment horizontal="center"/>
    </xf>
    <xf numFmtId="2" fontId="12" fillId="2" borderId="35" xfId="0" applyNumberFormat="1" applyFont="1" applyFill="1" applyBorder="1" applyAlignment="1">
      <alignment horizontal="center"/>
    </xf>
    <xf numFmtId="2" fontId="9" fillId="3" borderId="4" xfId="0" applyNumberFormat="1" applyFont="1" applyFill="1" applyBorder="1" applyAlignment="1">
      <alignment horizontal="center"/>
    </xf>
    <xf numFmtId="2" fontId="9" fillId="3" borderId="3" xfId="0" applyNumberFormat="1" applyFont="1" applyFill="1" applyBorder="1" applyAlignment="1">
      <alignment horizontal="center"/>
    </xf>
    <xf numFmtId="2" fontId="10" fillId="7" borderId="3" xfId="0" applyNumberFormat="1" applyFont="1" applyFill="1" applyBorder="1" applyAlignment="1">
      <alignment horizontal="center"/>
    </xf>
    <xf numFmtId="2" fontId="5" fillId="7" borderId="3" xfId="0" applyNumberFormat="1" applyFont="1" applyFill="1" applyBorder="1" applyAlignment="1">
      <alignment horizontal="center"/>
    </xf>
    <xf numFmtId="2" fontId="17" fillId="7" borderId="3" xfId="0" applyNumberFormat="1" applyFont="1" applyFill="1" applyBorder="1" applyAlignment="1">
      <alignment horizontal="center"/>
    </xf>
    <xf numFmtId="2" fontId="17" fillId="7" borderId="2" xfId="0" applyNumberFormat="1" applyFont="1" applyFill="1" applyBorder="1" applyAlignment="1">
      <alignment horizontal="center"/>
    </xf>
    <xf numFmtId="2" fontId="10" fillId="6" borderId="7" xfId="0" applyNumberFormat="1" applyFont="1" applyFill="1" applyBorder="1" applyAlignment="1"/>
    <xf numFmtId="2" fontId="11" fillId="2" borderId="48" xfId="0" applyNumberFormat="1" applyFont="1" applyFill="1" applyBorder="1" applyAlignment="1">
      <alignment horizontal="center"/>
    </xf>
    <xf numFmtId="2" fontId="23" fillId="8" borderId="19" xfId="0" applyNumberFormat="1" applyFont="1" applyFill="1" applyBorder="1" applyAlignment="1" applyProtection="1">
      <alignment horizontal="center"/>
      <protection locked="0"/>
    </xf>
    <xf numFmtId="2" fontId="12" fillId="2" borderId="49" xfId="0" applyNumberFormat="1" applyFont="1" applyFill="1" applyBorder="1" applyAlignment="1">
      <alignment horizontal="center"/>
    </xf>
    <xf numFmtId="2" fontId="24" fillId="8" borderId="10" xfId="0" applyNumberFormat="1" applyFont="1" applyFill="1" applyBorder="1" applyAlignment="1">
      <alignment horizontal="center"/>
    </xf>
    <xf numFmtId="2" fontId="11" fillId="6" borderId="10" xfId="0" applyNumberFormat="1" applyFont="1" applyFill="1" applyBorder="1" applyAlignment="1">
      <alignment horizontal="center"/>
    </xf>
    <xf numFmtId="2" fontId="11" fillId="2" borderId="2" xfId="0" applyNumberFormat="1" applyFont="1" applyFill="1" applyBorder="1" applyAlignment="1">
      <alignment horizontal="center"/>
    </xf>
    <xf numFmtId="2" fontId="11" fillId="4" borderId="28" xfId="0" applyNumberFormat="1" applyFont="1" applyFill="1" applyBorder="1" applyAlignment="1">
      <alignment horizontal="center"/>
    </xf>
    <xf numFmtId="2" fontId="11" fillId="4" borderId="10" xfId="0" applyNumberFormat="1" applyFont="1" applyFill="1" applyBorder="1" applyAlignment="1">
      <alignment horizontal="center"/>
    </xf>
    <xf numFmtId="2" fontId="23" fillId="8" borderId="22" xfId="0" applyNumberFormat="1" applyFont="1" applyFill="1" applyBorder="1" applyAlignment="1" applyProtection="1">
      <alignment horizontal="center"/>
      <protection locked="0"/>
    </xf>
    <xf numFmtId="2" fontId="23" fillId="8" borderId="23" xfId="0" applyNumberFormat="1" applyFont="1" applyFill="1" applyBorder="1" applyAlignment="1" applyProtection="1">
      <alignment horizontal="center"/>
      <protection locked="0"/>
    </xf>
    <xf numFmtId="2" fontId="12" fillId="6" borderId="22" xfId="0" applyNumberFormat="1" applyFont="1" applyFill="1" applyBorder="1" applyAlignment="1" applyProtection="1">
      <alignment horizontal="center"/>
      <protection locked="0"/>
    </xf>
    <xf numFmtId="2" fontId="12" fillId="2" borderId="34" xfId="0" applyNumberFormat="1" applyFont="1" applyFill="1" applyBorder="1" applyAlignment="1">
      <alignment horizontal="center"/>
    </xf>
    <xf numFmtId="2" fontId="11" fillId="2" borderId="50" xfId="0" applyNumberFormat="1" applyFont="1" applyFill="1" applyBorder="1" applyAlignment="1">
      <alignment horizontal="center"/>
    </xf>
    <xf numFmtId="2" fontId="12" fillId="4" borderId="32" xfId="0" applyNumberFormat="1" applyFont="1" applyFill="1" applyBorder="1" applyAlignment="1" applyProtection="1">
      <alignment horizontal="center"/>
      <protection locked="0"/>
    </xf>
    <xf numFmtId="2" fontId="34" fillId="4" borderId="33" xfId="0" applyNumberFormat="1" applyFont="1" applyFill="1" applyBorder="1" applyAlignment="1" applyProtection="1">
      <alignment horizontal="center"/>
      <protection locked="0"/>
    </xf>
    <xf numFmtId="2" fontId="12" fillId="4" borderId="33" xfId="0" applyNumberFormat="1" applyFont="1" applyFill="1" applyBorder="1" applyAlignment="1" applyProtection="1">
      <alignment horizontal="center"/>
      <protection locked="0"/>
    </xf>
    <xf numFmtId="2" fontId="13" fillId="7" borderId="50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2" fontId="13" fillId="7" borderId="47" xfId="0" applyNumberFormat="1" applyFont="1" applyFill="1" applyBorder="1" applyAlignment="1">
      <alignment horizontal="center"/>
    </xf>
    <xf numFmtId="2" fontId="23" fillId="8" borderId="21" xfId="0" applyNumberFormat="1" applyFont="1" applyFill="1" applyBorder="1" applyAlignment="1" applyProtection="1">
      <alignment horizontal="center"/>
      <protection locked="0"/>
    </xf>
    <xf numFmtId="2" fontId="12" fillId="2" borderId="51" xfId="0" applyNumberFormat="1" applyFont="1" applyFill="1" applyBorder="1" applyAlignment="1">
      <alignment horizontal="center"/>
    </xf>
    <xf numFmtId="2" fontId="11" fillId="2" borderId="52" xfId="0" applyNumberFormat="1" applyFont="1" applyFill="1" applyBorder="1" applyAlignment="1">
      <alignment horizontal="center"/>
    </xf>
    <xf numFmtId="2" fontId="3" fillId="7" borderId="53" xfId="0" applyNumberFormat="1" applyFont="1" applyFill="1" applyBorder="1" applyAlignment="1">
      <alignment horizontal="center"/>
    </xf>
    <xf numFmtId="2" fontId="34" fillId="4" borderId="32" xfId="0" applyNumberFormat="1" applyFont="1" applyFill="1" applyBorder="1" applyAlignment="1" applyProtection="1">
      <alignment horizontal="center"/>
      <protection locked="0"/>
    </xf>
    <xf numFmtId="2" fontId="18" fillId="7" borderId="54" xfId="0" applyNumberFormat="1" applyFont="1" applyFill="1" applyBorder="1" applyAlignment="1">
      <alignment horizontal="left"/>
    </xf>
    <xf numFmtId="2" fontId="5" fillId="7" borderId="55" xfId="0" applyNumberFormat="1" applyFont="1" applyFill="1" applyBorder="1" applyAlignment="1"/>
    <xf numFmtId="2" fontId="7" fillId="7" borderId="37" xfId="0" applyNumberFormat="1" applyFont="1" applyFill="1" applyBorder="1" applyAlignment="1">
      <alignment horizontal="center"/>
    </xf>
    <xf numFmtId="2" fontId="7" fillId="7" borderId="36" xfId="0" applyNumberFormat="1" applyFont="1" applyFill="1" applyBorder="1" applyAlignment="1">
      <alignment horizontal="center"/>
    </xf>
    <xf numFmtId="2" fontId="2" fillId="7" borderId="56" xfId="0" applyNumberFormat="1" applyFont="1" applyFill="1" applyBorder="1" applyAlignment="1">
      <alignment horizontal="left"/>
    </xf>
    <xf numFmtId="2" fontId="5" fillId="7" borderId="57" xfId="0" applyNumberFormat="1" applyFont="1" applyFill="1" applyBorder="1" applyAlignment="1">
      <alignment horizontal="center"/>
    </xf>
    <xf numFmtId="2" fontId="2" fillId="7" borderId="53" xfId="0" applyNumberFormat="1" applyFont="1" applyFill="1" applyBorder="1" applyAlignment="1">
      <alignment horizontal="left"/>
    </xf>
    <xf numFmtId="15" fontId="19" fillId="7" borderId="57" xfId="0" applyNumberFormat="1" applyFont="1" applyFill="1" applyBorder="1" applyAlignment="1">
      <alignment horizontal="center"/>
    </xf>
    <xf numFmtId="2" fontId="1" fillId="7" borderId="5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62" name="Picture 2">
          <a:extLst>
            <a:ext uri="{FF2B5EF4-FFF2-40B4-BE49-F238E27FC236}">
              <a16:creationId xmlns:a16="http://schemas.microsoft.com/office/drawing/2014/main" id="{221FF2AF-65FC-A9E3-007E-F03DCB8B0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2052" name="Picture 2">
          <a:extLst>
            <a:ext uri="{FF2B5EF4-FFF2-40B4-BE49-F238E27FC236}">
              <a16:creationId xmlns:a16="http://schemas.microsoft.com/office/drawing/2014/main" id="{1FCBAD61-462E-29FD-A305-2BC7E5E31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4101" name="Picture 2">
          <a:extLst>
            <a:ext uri="{FF2B5EF4-FFF2-40B4-BE49-F238E27FC236}">
              <a16:creationId xmlns:a16="http://schemas.microsoft.com/office/drawing/2014/main" id="{54457EE9-37C0-4D53-E9D3-F34BB533E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131"/>
  <sheetViews>
    <sheetView tabSelected="1" zoomScale="75" workbookViewId="0"/>
  </sheetViews>
  <sheetFormatPr defaultRowHeight="14.25" x14ac:dyDescent="0.3"/>
  <cols>
    <col min="1" max="1" width="22.7109375" style="68" customWidth="1"/>
    <col min="2" max="2" width="7.28515625" style="69" customWidth="1"/>
    <col min="3" max="3" width="19.85546875" style="69" customWidth="1"/>
    <col min="4" max="4" width="10.42578125" style="70" customWidth="1"/>
    <col min="5" max="5" width="9.42578125" style="71" customWidth="1"/>
    <col min="6" max="28" width="9.140625" style="71"/>
    <col min="29" max="29" width="49" style="72" customWidth="1"/>
    <col min="30" max="16384" width="9.140625" style="67"/>
  </cols>
  <sheetData>
    <row r="1" spans="1:55" s="65" customFormat="1" ht="21.75" thickBot="1" x14ac:dyDescent="0.4">
      <c r="A1" s="274" t="s">
        <v>34</v>
      </c>
      <c r="B1" s="275"/>
      <c r="C1" s="275"/>
      <c r="D1" s="44"/>
      <c r="E1" s="276"/>
      <c r="F1" s="37"/>
      <c r="G1" s="37"/>
      <c r="H1" s="37"/>
      <c r="I1" s="37"/>
      <c r="J1" s="277"/>
      <c r="K1" s="36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8"/>
      <c r="AA1" s="276"/>
      <c r="AB1" s="37"/>
      <c r="AC1" s="278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4"/>
      <c r="AY1" s="75">
        <v>1</v>
      </c>
      <c r="AZ1" s="75" t="s">
        <v>50</v>
      </c>
      <c r="BA1" s="74"/>
      <c r="BB1" s="73"/>
      <c r="BC1" s="73"/>
    </row>
    <row r="2" spans="1:55" s="65" customFormat="1" ht="15" x14ac:dyDescent="0.3">
      <c r="A2" s="279"/>
      <c r="B2" s="209"/>
      <c r="C2" s="209"/>
      <c r="D2" s="60" t="s">
        <v>70</v>
      </c>
      <c r="E2" s="43"/>
      <c r="F2" s="30"/>
      <c r="G2" s="30"/>
      <c r="H2" s="30"/>
      <c r="I2" s="30"/>
      <c r="J2" s="34"/>
      <c r="K2" s="3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40"/>
      <c r="AA2" s="35"/>
      <c r="AB2" s="29"/>
      <c r="AC2" s="280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4"/>
      <c r="AY2" s="75">
        <v>2</v>
      </c>
      <c r="AZ2" s="75" t="s">
        <v>51</v>
      </c>
      <c r="BA2" s="74"/>
      <c r="BB2" s="73"/>
      <c r="BC2" s="73"/>
    </row>
    <row r="3" spans="1:55" s="65" customFormat="1" ht="24" x14ac:dyDescent="0.4">
      <c r="A3" s="281">
        <v>37043</v>
      </c>
      <c r="B3" s="209" t="s">
        <v>0</v>
      </c>
      <c r="C3" s="209"/>
      <c r="D3" s="59" t="s">
        <v>71</v>
      </c>
      <c r="E3" s="35"/>
      <c r="F3" s="29"/>
      <c r="G3" s="29"/>
      <c r="H3" s="29"/>
      <c r="I3" s="29"/>
      <c r="J3" s="33"/>
      <c r="K3" s="3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40"/>
      <c r="AA3" s="35"/>
      <c r="AB3" s="29"/>
      <c r="AC3" s="280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4"/>
      <c r="AY3" s="75">
        <v>3</v>
      </c>
      <c r="AZ3" s="75" t="s">
        <v>52</v>
      </c>
      <c r="BA3" s="74"/>
      <c r="BB3" s="73"/>
      <c r="BC3" s="73"/>
    </row>
    <row r="4" spans="1:55" s="65" customFormat="1" ht="18.75" x14ac:dyDescent="0.3">
      <c r="A4" s="282" t="str">
        <f>VLOOKUP(WEEKDAY(A3),AY1:AZ7,2)</f>
        <v>Friday</v>
      </c>
      <c r="B4" s="209"/>
      <c r="C4" s="209"/>
      <c r="D4" s="45"/>
      <c r="E4" s="35"/>
      <c r="F4" s="29"/>
      <c r="G4" s="31"/>
      <c r="H4" s="29"/>
      <c r="I4" s="29"/>
      <c r="J4" s="33"/>
      <c r="K4" s="3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40"/>
      <c r="AA4" s="35"/>
      <c r="AB4" s="29"/>
      <c r="AC4" s="280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4"/>
      <c r="AY4" s="75">
        <v>4</v>
      </c>
      <c r="AZ4" s="75" t="s">
        <v>56</v>
      </c>
      <c r="BA4" s="74"/>
      <c r="BB4" s="73"/>
      <c r="BC4" s="73"/>
    </row>
    <row r="5" spans="1:55" s="65" customFormat="1" ht="15" x14ac:dyDescent="0.3">
      <c r="A5" s="279"/>
      <c r="B5" s="209"/>
      <c r="C5" s="209"/>
      <c r="D5" s="45"/>
      <c r="E5" s="35"/>
      <c r="F5" s="29"/>
      <c r="G5" s="29"/>
      <c r="H5" s="29"/>
      <c r="I5" s="29"/>
      <c r="J5" s="33"/>
      <c r="K5" s="3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40"/>
      <c r="AA5" s="35"/>
      <c r="AB5" s="29"/>
      <c r="AC5" s="280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4"/>
      <c r="AY5" s="75">
        <v>5</v>
      </c>
      <c r="AZ5" s="75" t="s">
        <v>53</v>
      </c>
      <c r="BA5" s="74"/>
      <c r="BB5" s="73"/>
      <c r="BC5" s="73"/>
    </row>
    <row r="6" spans="1:55" s="65" customFormat="1" ht="15" x14ac:dyDescent="0.3">
      <c r="A6" s="279"/>
      <c r="B6" s="209"/>
      <c r="C6" s="209"/>
      <c r="D6" s="45"/>
      <c r="E6" s="35"/>
      <c r="F6" s="29"/>
      <c r="G6" s="29"/>
      <c r="H6" s="29"/>
      <c r="I6" s="29"/>
      <c r="J6" s="33"/>
      <c r="K6" s="3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40"/>
      <c r="AA6" s="35"/>
      <c r="AB6" s="29"/>
      <c r="AC6" s="280"/>
      <c r="AD6" s="74"/>
      <c r="AE6" s="76" t="s">
        <v>41</v>
      </c>
      <c r="AF6" s="76"/>
      <c r="AG6" s="74"/>
      <c r="AH6" s="76" t="s">
        <v>49</v>
      </c>
      <c r="AI6" s="76" t="s">
        <v>42</v>
      </c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5">
        <v>6</v>
      </c>
      <c r="AZ6" s="75" t="s">
        <v>54</v>
      </c>
      <c r="BA6" s="74"/>
      <c r="BB6" s="74"/>
      <c r="BC6" s="73"/>
    </row>
    <row r="7" spans="1:55" s="66" customFormat="1" ht="29.25" thickBot="1" x14ac:dyDescent="0.35">
      <c r="A7" s="279" t="s">
        <v>1</v>
      </c>
      <c r="B7" s="209" t="s">
        <v>39</v>
      </c>
      <c r="C7" s="209" t="s">
        <v>2</v>
      </c>
      <c r="D7" s="46" t="s">
        <v>3</v>
      </c>
      <c r="E7" s="47">
        <v>1</v>
      </c>
      <c r="F7" s="48">
        <v>2</v>
      </c>
      <c r="G7" s="48">
        <v>3</v>
      </c>
      <c r="H7" s="48">
        <v>4</v>
      </c>
      <c r="I7" s="48">
        <v>5</v>
      </c>
      <c r="J7" s="49">
        <v>6</v>
      </c>
      <c r="K7" s="50">
        <v>7</v>
      </c>
      <c r="L7" s="48">
        <v>8</v>
      </c>
      <c r="M7" s="48">
        <v>9</v>
      </c>
      <c r="N7" s="48">
        <v>10</v>
      </c>
      <c r="O7" s="48">
        <v>11</v>
      </c>
      <c r="P7" s="48">
        <v>12</v>
      </c>
      <c r="Q7" s="48">
        <v>13</v>
      </c>
      <c r="R7" s="48">
        <v>14</v>
      </c>
      <c r="S7" s="48">
        <v>15</v>
      </c>
      <c r="T7" s="48">
        <v>16</v>
      </c>
      <c r="U7" s="48">
        <v>17</v>
      </c>
      <c r="V7" s="48">
        <v>18</v>
      </c>
      <c r="W7" s="48">
        <v>19</v>
      </c>
      <c r="X7" s="48">
        <v>20</v>
      </c>
      <c r="Y7" s="48">
        <v>21</v>
      </c>
      <c r="Z7" s="51">
        <v>22</v>
      </c>
      <c r="AA7" s="47">
        <v>23</v>
      </c>
      <c r="AB7" s="48">
        <v>24</v>
      </c>
      <c r="AC7" s="272" t="s">
        <v>4</v>
      </c>
      <c r="AD7" s="77"/>
      <c r="AE7" s="78" t="s">
        <v>43</v>
      </c>
      <c r="AF7" s="78" t="s">
        <v>44</v>
      </c>
      <c r="AG7" s="77"/>
      <c r="AH7" s="78" t="s">
        <v>43</v>
      </c>
      <c r="AI7" s="78" t="s">
        <v>44</v>
      </c>
      <c r="AJ7" s="77"/>
      <c r="AK7" s="77"/>
      <c r="AL7" s="77"/>
      <c r="AM7" s="77"/>
      <c r="AN7" s="77"/>
      <c r="AO7" s="77"/>
      <c r="AP7" s="77"/>
      <c r="AQ7" s="77"/>
      <c r="AR7" s="77" t="s">
        <v>45</v>
      </c>
      <c r="AS7" s="77"/>
      <c r="AT7" s="77"/>
      <c r="AU7" s="77"/>
      <c r="AV7" s="77"/>
      <c r="AW7" s="77"/>
      <c r="AX7" s="77"/>
      <c r="AY7" s="75">
        <v>7</v>
      </c>
      <c r="AZ7" s="75" t="s">
        <v>55</v>
      </c>
      <c r="BA7" s="79"/>
      <c r="BB7" s="77"/>
      <c r="BC7" s="80"/>
    </row>
    <row r="8" spans="1:55" x14ac:dyDescent="0.3">
      <c r="A8" s="243"/>
      <c r="B8" s="19" t="s">
        <v>6</v>
      </c>
      <c r="C8" s="19" t="s">
        <v>7</v>
      </c>
      <c r="D8" s="20">
        <f>SUM(E8:AB8)</f>
        <v>1.8309262799999997</v>
      </c>
      <c r="E8" s="108">
        <v>6.9923102400000006E-2</v>
      </c>
      <c r="F8" s="109">
        <v>6.8884483199999999E-2</v>
      </c>
      <c r="G8" s="109">
        <v>6.8177891200000007E-2</v>
      </c>
      <c r="H8" s="109">
        <v>6.7918828800000011E-2</v>
      </c>
      <c r="I8" s="109">
        <v>6.7908734400000004E-2</v>
      </c>
      <c r="J8" s="111">
        <v>6.9579836800000003E-2</v>
      </c>
      <c r="K8" s="112">
        <v>7.2401071999999997E-2</v>
      </c>
      <c r="L8" s="109">
        <v>7.4981577600000002E-2</v>
      </c>
      <c r="M8" s="109">
        <v>7.6321816000000001E-2</v>
      </c>
      <c r="N8" s="109">
        <v>7.6983241600000002E-2</v>
      </c>
      <c r="O8" s="109">
        <v>7.9140553599999997E-2</v>
      </c>
      <c r="P8" s="109">
        <v>8.0331331200000008E-2</v>
      </c>
      <c r="Q8" s="109">
        <v>8.1184280000000011E-2</v>
      </c>
      <c r="R8" s="109">
        <v>8.1273993599999997E-2</v>
      </c>
      <c r="S8" s="109">
        <v>8.2045328000000001E-2</v>
      </c>
      <c r="T8" s="109">
        <v>8.3163489600000001E-2</v>
      </c>
      <c r="U8" s="109">
        <v>8.3776991999999995E-2</v>
      </c>
      <c r="V8" s="109">
        <v>8.3322649600000007E-2</v>
      </c>
      <c r="W8" s="109">
        <v>8.1699095999999999E-2</v>
      </c>
      <c r="X8" s="109">
        <v>7.8712137600000009E-2</v>
      </c>
      <c r="Y8" s="109">
        <v>7.7774742399999999E-2</v>
      </c>
      <c r="Z8" s="110">
        <v>7.7404203199999994E-2</v>
      </c>
      <c r="AA8" s="108">
        <v>7.5184075200000006E-2</v>
      </c>
      <c r="AB8" s="111">
        <v>7.2832824000000004E-2</v>
      </c>
      <c r="AC8" s="221" t="s">
        <v>8</v>
      </c>
      <c r="AD8" s="81">
        <v>1</v>
      </c>
      <c r="AE8" s="82">
        <f>E33</f>
        <v>0</v>
      </c>
      <c r="AF8" s="82">
        <f>$E47</f>
        <v>0</v>
      </c>
      <c r="AG8" s="82">
        <f>-(AE8)</f>
        <v>0</v>
      </c>
      <c r="AH8" s="82">
        <f>$E32</f>
        <v>0</v>
      </c>
      <c r="AI8" s="82">
        <f>$E46</f>
        <v>0</v>
      </c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83"/>
    </row>
    <row r="9" spans="1:55" x14ac:dyDescent="0.3">
      <c r="A9" s="5"/>
      <c r="B9" s="21" t="s">
        <v>9</v>
      </c>
      <c r="C9" s="21" t="s">
        <v>7</v>
      </c>
      <c r="D9" s="22">
        <f t="shared" ref="D9:D52" si="0">SUM(E9:AB9)</f>
        <v>14.304111562500003</v>
      </c>
      <c r="E9" s="113">
        <v>0.54627423750000004</v>
      </c>
      <c r="F9" s="114">
        <v>0.53816002500000004</v>
      </c>
      <c r="G9" s="114">
        <v>0.53263977500000004</v>
      </c>
      <c r="H9" s="114">
        <v>0.53061585000000011</v>
      </c>
      <c r="I9" s="114">
        <v>0.5305369875</v>
      </c>
      <c r="J9" s="116">
        <v>0.54359247499999996</v>
      </c>
      <c r="K9" s="117">
        <v>0.56563337499999999</v>
      </c>
      <c r="L9" s="114">
        <v>0.58579357500000007</v>
      </c>
      <c r="M9" s="114">
        <v>0.59626418749999999</v>
      </c>
      <c r="N9" s="114">
        <v>0.601431575</v>
      </c>
      <c r="O9" s="114">
        <v>0.61828557500000003</v>
      </c>
      <c r="P9" s="114">
        <v>0.62758852500000006</v>
      </c>
      <c r="Q9" s="114">
        <v>0.63425218750000001</v>
      </c>
      <c r="R9" s="114">
        <v>0.63495307499999998</v>
      </c>
      <c r="S9" s="114">
        <v>0.64097912499999998</v>
      </c>
      <c r="T9" s="114">
        <v>0.64971476250000004</v>
      </c>
      <c r="U9" s="114">
        <v>0.65450775000000005</v>
      </c>
      <c r="V9" s="114">
        <v>0.65095820000000004</v>
      </c>
      <c r="W9" s="114">
        <v>0.63827418749999998</v>
      </c>
      <c r="X9" s="114">
        <v>0.61493857500000004</v>
      </c>
      <c r="Y9" s="114">
        <v>0.60761517500000006</v>
      </c>
      <c r="Z9" s="115">
        <v>0.60472033749999998</v>
      </c>
      <c r="AA9" s="113">
        <v>0.58737558749999996</v>
      </c>
      <c r="AB9" s="116">
        <v>0.56900643750000002</v>
      </c>
      <c r="AC9" s="222" t="s">
        <v>10</v>
      </c>
      <c r="AD9" s="81">
        <v>2</v>
      </c>
      <c r="AE9" s="84">
        <f>F33</f>
        <v>0</v>
      </c>
      <c r="AF9" s="84">
        <f>$F47</f>
        <v>0</v>
      </c>
      <c r="AG9" s="84">
        <f t="shared" ref="AG9:AG31" si="1">-(AE9)</f>
        <v>0</v>
      </c>
      <c r="AH9" s="84">
        <f>$F32</f>
        <v>0</v>
      </c>
      <c r="AI9" s="84">
        <f>$F46</f>
        <v>0</v>
      </c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83"/>
    </row>
    <row r="10" spans="1:55" ht="15.75" thickBot="1" x14ac:dyDescent="0.35">
      <c r="A10" s="5"/>
      <c r="B10" s="249" t="s">
        <v>11</v>
      </c>
      <c r="C10" s="249" t="s">
        <v>7</v>
      </c>
      <c r="D10" s="24">
        <f t="shared" si="0"/>
        <v>1114.6908058425001</v>
      </c>
      <c r="E10" s="118">
        <v>42.570058779900002</v>
      </c>
      <c r="F10" s="119">
        <v>41.937734428199995</v>
      </c>
      <c r="G10" s="119">
        <v>41.507552386199997</v>
      </c>
      <c r="H10" s="119">
        <v>41.349831958800003</v>
      </c>
      <c r="I10" s="119">
        <v>41.343686361899998</v>
      </c>
      <c r="J10" s="121">
        <v>42.361074391799995</v>
      </c>
      <c r="K10" s="122">
        <v>44.078677646999999</v>
      </c>
      <c r="L10" s="119">
        <v>45.649721712599998</v>
      </c>
      <c r="M10" s="119">
        <v>46.465675603499996</v>
      </c>
      <c r="N10" s="119">
        <v>46.868359776599995</v>
      </c>
      <c r="O10" s="119">
        <v>48.181758288599994</v>
      </c>
      <c r="P10" s="119">
        <v>48.906718576199999</v>
      </c>
      <c r="Q10" s="119">
        <v>49.4260044675</v>
      </c>
      <c r="R10" s="119">
        <v>49.480623228599995</v>
      </c>
      <c r="S10" s="119">
        <v>49.950221252999995</v>
      </c>
      <c r="T10" s="119">
        <v>50.630972012100003</v>
      </c>
      <c r="U10" s="119">
        <v>51.004479941999996</v>
      </c>
      <c r="V10" s="119">
        <v>50.727870609599996</v>
      </c>
      <c r="W10" s="119">
        <v>49.739430883499999</v>
      </c>
      <c r="X10" s="119">
        <v>47.920933272600003</v>
      </c>
      <c r="Y10" s="119">
        <v>47.350235357400003</v>
      </c>
      <c r="Z10" s="120">
        <v>47.124646460699992</v>
      </c>
      <c r="AA10" s="118">
        <v>45.773004782699992</v>
      </c>
      <c r="AB10" s="121">
        <v>44.341533661500002</v>
      </c>
      <c r="AC10" s="222" t="s">
        <v>13</v>
      </c>
      <c r="AD10" s="81">
        <v>3</v>
      </c>
      <c r="AE10" s="84">
        <f>G33</f>
        <v>0</v>
      </c>
      <c r="AF10" s="84">
        <f>$G47</f>
        <v>0</v>
      </c>
      <c r="AG10" s="84">
        <f t="shared" si="1"/>
        <v>0</v>
      </c>
      <c r="AH10" s="84">
        <f>$G32</f>
        <v>0</v>
      </c>
      <c r="AI10" s="84">
        <f>$G46</f>
        <v>0</v>
      </c>
      <c r="AJ10" s="85" t="s">
        <v>12</v>
      </c>
      <c r="AK10" s="85" t="s">
        <v>46</v>
      </c>
      <c r="AL10" s="85"/>
      <c r="AM10" s="85"/>
      <c r="AN10" s="85"/>
      <c r="AO10" s="85" t="s">
        <v>47</v>
      </c>
      <c r="AP10" s="85"/>
      <c r="AQ10" s="85"/>
      <c r="AR10" s="85"/>
      <c r="AS10" s="85"/>
      <c r="AT10" s="85" t="s">
        <v>57</v>
      </c>
      <c r="AU10" s="85"/>
      <c r="AV10" s="85"/>
      <c r="AW10" s="85"/>
      <c r="AX10" s="85"/>
      <c r="AY10" s="85" t="s">
        <v>48</v>
      </c>
      <c r="AZ10" s="85"/>
      <c r="BA10" s="75"/>
      <c r="BB10" s="75"/>
      <c r="BC10" s="83"/>
    </row>
    <row r="11" spans="1:55" x14ac:dyDescent="0.3">
      <c r="A11" s="244" t="s">
        <v>5</v>
      </c>
      <c r="B11" s="25" t="s">
        <v>6</v>
      </c>
      <c r="C11" s="25" t="s">
        <v>72</v>
      </c>
      <c r="D11" s="10">
        <f t="shared" si="0"/>
        <v>0</v>
      </c>
      <c r="E11" s="123">
        <v>0</v>
      </c>
      <c r="F11" s="124">
        <v>0</v>
      </c>
      <c r="G11" s="124">
        <v>0</v>
      </c>
      <c r="H11" s="124">
        <v>0</v>
      </c>
      <c r="I11" s="124">
        <v>0</v>
      </c>
      <c r="J11" s="126">
        <v>0</v>
      </c>
      <c r="K11" s="127">
        <v>0</v>
      </c>
      <c r="L11" s="124">
        <v>0</v>
      </c>
      <c r="M11" s="124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24">
        <v>0</v>
      </c>
      <c r="X11" s="124">
        <v>0</v>
      </c>
      <c r="Y11" s="124">
        <v>0</v>
      </c>
      <c r="Z11" s="125">
        <v>0</v>
      </c>
      <c r="AA11" s="123">
        <v>0</v>
      </c>
      <c r="AB11" s="126">
        <v>0</v>
      </c>
      <c r="AC11" s="223"/>
      <c r="AD11" s="81">
        <v>4</v>
      </c>
      <c r="AE11" s="84">
        <f>H33</f>
        <v>0</v>
      </c>
      <c r="AF11" s="84">
        <f>$H47</f>
        <v>0</v>
      </c>
      <c r="AG11" s="84">
        <f t="shared" si="1"/>
        <v>0</v>
      </c>
      <c r="AH11" s="84">
        <f>$H32</f>
        <v>0</v>
      </c>
      <c r="AI11" s="84">
        <f>$H46</f>
        <v>0</v>
      </c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83"/>
    </row>
    <row r="12" spans="1:55" x14ac:dyDescent="0.3">
      <c r="A12" s="5"/>
      <c r="B12" s="27" t="s">
        <v>9</v>
      </c>
      <c r="C12" s="27" t="s">
        <v>72</v>
      </c>
      <c r="D12" s="234">
        <f t="shared" si="0"/>
        <v>0</v>
      </c>
      <c r="E12" s="128">
        <v>0</v>
      </c>
      <c r="F12" s="129">
        <v>0</v>
      </c>
      <c r="G12" s="129">
        <v>0</v>
      </c>
      <c r="H12" s="129">
        <v>0</v>
      </c>
      <c r="I12" s="129">
        <v>0</v>
      </c>
      <c r="J12" s="131">
        <v>0</v>
      </c>
      <c r="K12" s="132">
        <v>0</v>
      </c>
      <c r="L12" s="129">
        <v>0</v>
      </c>
      <c r="M12" s="129">
        <v>0</v>
      </c>
      <c r="N12" s="129">
        <v>0</v>
      </c>
      <c r="O12" s="129">
        <v>0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>
        <v>0</v>
      </c>
      <c r="Y12" s="129">
        <v>0</v>
      </c>
      <c r="Z12" s="130">
        <v>0</v>
      </c>
      <c r="AA12" s="128">
        <v>0</v>
      </c>
      <c r="AB12" s="131">
        <v>0</v>
      </c>
      <c r="AC12" s="223"/>
      <c r="AD12" s="81">
        <v>5</v>
      </c>
      <c r="AE12" s="84">
        <f>I33</f>
        <v>0</v>
      </c>
      <c r="AF12" s="84">
        <f>$I47</f>
        <v>0</v>
      </c>
      <c r="AG12" s="84">
        <f t="shared" si="1"/>
        <v>0</v>
      </c>
      <c r="AH12" s="84">
        <f>$I32</f>
        <v>0</v>
      </c>
      <c r="AI12" s="84">
        <f>$I46</f>
        <v>0</v>
      </c>
      <c r="AJ12" s="75">
        <f>AG8</f>
        <v>0</v>
      </c>
      <c r="AK12" s="75">
        <f>AG9</f>
        <v>0</v>
      </c>
      <c r="AL12" s="75">
        <f>AG10</f>
        <v>0</v>
      </c>
      <c r="AM12" s="75">
        <f>AG11</f>
        <v>0</v>
      </c>
      <c r="AN12" s="75"/>
      <c r="AO12" s="75">
        <f>AF8</f>
        <v>0</v>
      </c>
      <c r="AP12" s="75">
        <f>AF9</f>
        <v>0</v>
      </c>
      <c r="AQ12" s="75">
        <f>AF10</f>
        <v>0</v>
      </c>
      <c r="AR12" s="75">
        <f>AF11</f>
        <v>0</v>
      </c>
      <c r="AS12" s="75"/>
      <c r="AT12" s="75">
        <f>-AH8</f>
        <v>0</v>
      </c>
      <c r="AU12" s="75">
        <f>-AH9</f>
        <v>0</v>
      </c>
      <c r="AV12" s="75">
        <f>-AH10</f>
        <v>0</v>
      </c>
      <c r="AW12" s="75">
        <f>-AH11</f>
        <v>0</v>
      </c>
      <c r="AX12" s="75"/>
      <c r="AY12" s="75">
        <f>AI8</f>
        <v>0</v>
      </c>
      <c r="AZ12" s="75">
        <f>AI9</f>
        <v>0</v>
      </c>
      <c r="BA12" s="75">
        <f>AI10</f>
        <v>0</v>
      </c>
      <c r="BB12" s="75">
        <f>AI11</f>
        <v>0</v>
      </c>
      <c r="BC12" s="83"/>
    </row>
    <row r="13" spans="1:55" ht="15" thickBot="1" x14ac:dyDescent="0.35">
      <c r="A13" s="5"/>
      <c r="B13" s="26" t="s">
        <v>11</v>
      </c>
      <c r="C13" s="26" t="s">
        <v>72</v>
      </c>
      <c r="D13" s="11">
        <f t="shared" si="0"/>
        <v>40.339529000000006</v>
      </c>
      <c r="E13" s="133">
        <v>1.241458</v>
      </c>
      <c r="F13" s="134">
        <v>1.123607</v>
      </c>
      <c r="G13" s="134">
        <v>1.0367710000000001</v>
      </c>
      <c r="H13" s="134">
        <v>1.031034</v>
      </c>
      <c r="I13" s="134">
        <v>1.0556019999999999</v>
      </c>
      <c r="J13" s="136">
        <v>1.198428</v>
      </c>
      <c r="K13" s="137">
        <v>1.4596990000000001</v>
      </c>
      <c r="L13" s="134">
        <v>1.6306350000000001</v>
      </c>
      <c r="M13" s="134">
        <v>1.614708</v>
      </c>
      <c r="N13" s="134">
        <v>1.681718</v>
      </c>
      <c r="O13" s="134">
        <v>1.609872</v>
      </c>
      <c r="P13" s="134">
        <v>1.662558</v>
      </c>
      <c r="Q13" s="134">
        <v>1.6839329999999999</v>
      </c>
      <c r="R13" s="134">
        <v>1.7091160000000001</v>
      </c>
      <c r="S13" s="134">
        <v>1.768391</v>
      </c>
      <c r="T13" s="134">
        <v>1.871534</v>
      </c>
      <c r="U13" s="134">
        <v>2.0168729999999999</v>
      </c>
      <c r="V13" s="134">
        <v>2.1957360000000001</v>
      </c>
      <c r="W13" s="134">
        <v>2.2919839999999998</v>
      </c>
      <c r="X13" s="134">
        <v>2.2462279999999999</v>
      </c>
      <c r="Y13" s="134">
        <v>2.3105389999999999</v>
      </c>
      <c r="Z13" s="135">
        <v>2.2718069999999999</v>
      </c>
      <c r="AA13" s="133">
        <v>1.989741</v>
      </c>
      <c r="AB13" s="136">
        <v>1.6375569999999999</v>
      </c>
      <c r="AC13" s="223"/>
      <c r="AD13" s="81">
        <v>6</v>
      </c>
      <c r="AE13" s="84">
        <f>J33</f>
        <v>0</v>
      </c>
      <c r="AF13" s="84">
        <f>$J47</f>
        <v>0</v>
      </c>
      <c r="AG13" s="84">
        <f t="shared" si="1"/>
        <v>0</v>
      </c>
      <c r="AH13" s="84">
        <f>$J32</f>
        <v>0</v>
      </c>
      <c r="AI13" s="84">
        <f>$J46</f>
        <v>0</v>
      </c>
      <c r="AJ13" s="75">
        <f>AG12</f>
        <v>0</v>
      </c>
      <c r="AK13" s="75">
        <f>AG13</f>
        <v>0</v>
      </c>
      <c r="AL13" s="75">
        <f>AG14</f>
        <v>0</v>
      </c>
      <c r="AM13" s="75">
        <f>AG15</f>
        <v>0</v>
      </c>
      <c r="AN13" s="75"/>
      <c r="AO13" s="75">
        <f>AF12</f>
        <v>0</v>
      </c>
      <c r="AP13" s="75">
        <f>AF13</f>
        <v>0</v>
      </c>
      <c r="AQ13" s="75">
        <f>AF14</f>
        <v>0</v>
      </c>
      <c r="AR13" s="75">
        <f>AF15</f>
        <v>0</v>
      </c>
      <c r="AS13" s="75"/>
      <c r="AT13" s="75">
        <f>-AH12</f>
        <v>0</v>
      </c>
      <c r="AU13" s="75">
        <f>-AH13</f>
        <v>0</v>
      </c>
      <c r="AV13" s="75">
        <f>-AH14</f>
        <v>0</v>
      </c>
      <c r="AW13" s="75">
        <f>-AH15</f>
        <v>0</v>
      </c>
      <c r="AX13" s="75"/>
      <c r="AY13" s="75">
        <f>AI12</f>
        <v>0</v>
      </c>
      <c r="AZ13" s="75">
        <f>AI13</f>
        <v>0</v>
      </c>
      <c r="BA13" s="75">
        <f>AI14</f>
        <v>0</v>
      </c>
      <c r="BB13" s="75">
        <f>AI15</f>
        <v>0</v>
      </c>
      <c r="BC13" s="83"/>
    </row>
    <row r="14" spans="1:55" ht="15" thickBot="1" x14ac:dyDescent="0.35">
      <c r="A14" s="1" t="s">
        <v>74</v>
      </c>
      <c r="B14" s="18" t="s">
        <v>12</v>
      </c>
      <c r="C14" s="18" t="s">
        <v>72</v>
      </c>
      <c r="D14" s="12">
        <f t="shared" si="0"/>
        <v>40.339529000000006</v>
      </c>
      <c r="E14" s="15">
        <f>SUM(E11:E13)</f>
        <v>1.241458</v>
      </c>
      <c r="F14" s="55">
        <f t="shared" ref="F14:AB14" si="2">SUM(F11:F13)</f>
        <v>1.123607</v>
      </c>
      <c r="G14" s="55">
        <f t="shared" si="2"/>
        <v>1.0367710000000001</v>
      </c>
      <c r="H14" s="55">
        <f t="shared" si="2"/>
        <v>1.031034</v>
      </c>
      <c r="I14" s="55">
        <f t="shared" si="2"/>
        <v>1.0556019999999999</v>
      </c>
      <c r="J14" s="57">
        <f t="shared" si="2"/>
        <v>1.198428</v>
      </c>
      <c r="K14" s="13">
        <f t="shared" si="2"/>
        <v>1.4596990000000001</v>
      </c>
      <c r="L14" s="55">
        <f t="shared" si="2"/>
        <v>1.6306350000000001</v>
      </c>
      <c r="M14" s="55">
        <f t="shared" si="2"/>
        <v>1.614708</v>
      </c>
      <c r="N14" s="55">
        <f t="shared" si="2"/>
        <v>1.681718</v>
      </c>
      <c r="O14" s="55">
        <f t="shared" si="2"/>
        <v>1.609872</v>
      </c>
      <c r="P14" s="55">
        <f t="shared" si="2"/>
        <v>1.662558</v>
      </c>
      <c r="Q14" s="55">
        <f t="shared" si="2"/>
        <v>1.6839329999999999</v>
      </c>
      <c r="R14" s="55">
        <f t="shared" si="2"/>
        <v>1.7091160000000001</v>
      </c>
      <c r="S14" s="55">
        <f t="shared" si="2"/>
        <v>1.768391</v>
      </c>
      <c r="T14" s="55">
        <f t="shared" si="2"/>
        <v>1.871534</v>
      </c>
      <c r="U14" s="55">
        <f t="shared" si="2"/>
        <v>2.0168729999999999</v>
      </c>
      <c r="V14" s="55">
        <f t="shared" si="2"/>
        <v>2.1957360000000001</v>
      </c>
      <c r="W14" s="55">
        <f t="shared" si="2"/>
        <v>2.2919839999999998</v>
      </c>
      <c r="X14" s="55">
        <f t="shared" si="2"/>
        <v>2.2462279999999999</v>
      </c>
      <c r="Y14" s="55">
        <f t="shared" si="2"/>
        <v>2.3105389999999999</v>
      </c>
      <c r="Z14" s="56">
        <f t="shared" si="2"/>
        <v>2.2718069999999999</v>
      </c>
      <c r="AA14" s="15">
        <f t="shared" si="2"/>
        <v>1.989741</v>
      </c>
      <c r="AB14" s="57">
        <f t="shared" si="2"/>
        <v>1.6375569999999999</v>
      </c>
      <c r="AC14" s="223"/>
      <c r="AD14" s="81">
        <v>7</v>
      </c>
      <c r="AE14" s="84">
        <f>K33</f>
        <v>0</v>
      </c>
      <c r="AF14" s="84">
        <f>$K47</f>
        <v>0</v>
      </c>
      <c r="AG14" s="84">
        <f t="shared" si="1"/>
        <v>0</v>
      </c>
      <c r="AH14" s="84">
        <f>$K32</f>
        <v>0</v>
      </c>
      <c r="AI14" s="84">
        <f>$K46</f>
        <v>0</v>
      </c>
      <c r="AJ14" s="75">
        <f>AG16</f>
        <v>0</v>
      </c>
      <c r="AK14" s="75">
        <f>AG17</f>
        <v>0</v>
      </c>
      <c r="AL14" s="75">
        <f>AG18</f>
        <v>0</v>
      </c>
      <c r="AM14" s="75">
        <f>AG19</f>
        <v>0</v>
      </c>
      <c r="AN14" s="75"/>
      <c r="AO14" s="75">
        <f>AF16</f>
        <v>0</v>
      </c>
      <c r="AP14" s="75">
        <f>AF17</f>
        <v>0</v>
      </c>
      <c r="AQ14" s="75">
        <f>AF18</f>
        <v>0</v>
      </c>
      <c r="AR14" s="75">
        <f>AF19</f>
        <v>0</v>
      </c>
      <c r="AS14" s="75"/>
      <c r="AT14" s="75">
        <f>-AH16</f>
        <v>0</v>
      </c>
      <c r="AU14" s="75">
        <f>-AH17</f>
        <v>0</v>
      </c>
      <c r="AV14" s="75">
        <f>-AH18</f>
        <v>0</v>
      </c>
      <c r="AW14" s="75">
        <f>-AH19</f>
        <v>0</v>
      </c>
      <c r="AX14" s="75"/>
      <c r="AY14" s="75">
        <f>AI16</f>
        <v>0</v>
      </c>
      <c r="AZ14" s="75">
        <f>AI17</f>
        <v>0</v>
      </c>
      <c r="BA14" s="75">
        <f>AI18</f>
        <v>0</v>
      </c>
      <c r="BB14" s="75">
        <f>AI19</f>
        <v>0</v>
      </c>
      <c r="BC14" s="83"/>
    </row>
    <row r="15" spans="1:55" ht="15" thickBot="1" x14ac:dyDescent="0.35">
      <c r="A15" s="2" t="s">
        <v>38</v>
      </c>
      <c r="B15" s="18" t="s">
        <v>12</v>
      </c>
      <c r="C15" s="18" t="s">
        <v>7</v>
      </c>
      <c r="D15" s="12">
        <f t="shared" si="0"/>
        <v>1130.8258436849999</v>
      </c>
      <c r="E15" s="15">
        <f>SUM(E8:E10)</f>
        <v>43.186256119799999</v>
      </c>
      <c r="F15" s="55">
        <f t="shared" ref="F15:AB15" si="3">SUM(F8:F10)</f>
        <v>42.544778936399993</v>
      </c>
      <c r="G15" s="55">
        <f t="shared" si="3"/>
        <v>42.108370052399998</v>
      </c>
      <c r="H15" s="55">
        <f t="shared" si="3"/>
        <v>41.948366637600003</v>
      </c>
      <c r="I15" s="55">
        <f t="shared" si="3"/>
        <v>41.942132083799997</v>
      </c>
      <c r="J15" s="57">
        <f t="shared" si="3"/>
        <v>42.974246703599995</v>
      </c>
      <c r="K15" s="13">
        <f t="shared" si="3"/>
        <v>44.716712094000002</v>
      </c>
      <c r="L15" s="55">
        <f t="shared" si="3"/>
        <v>46.310496865200001</v>
      </c>
      <c r="M15" s="55">
        <f t="shared" si="3"/>
        <v>47.138261606999997</v>
      </c>
      <c r="N15" s="55">
        <f t="shared" si="3"/>
        <v>47.546774593199991</v>
      </c>
      <c r="O15" s="55">
        <f t="shared" si="3"/>
        <v>48.879184417199994</v>
      </c>
      <c r="P15" s="55">
        <f t="shared" si="3"/>
        <v>49.6146384324</v>
      </c>
      <c r="Q15" s="55">
        <f t="shared" si="3"/>
        <v>50.141440934999999</v>
      </c>
      <c r="R15" s="55">
        <f t="shared" si="3"/>
        <v>50.196850297199994</v>
      </c>
      <c r="S15" s="55">
        <f t="shared" si="3"/>
        <v>50.673245705999996</v>
      </c>
      <c r="T15" s="55">
        <f t="shared" si="3"/>
        <v>51.363850264200003</v>
      </c>
      <c r="U15" s="55">
        <f t="shared" si="3"/>
        <v>51.742764683999994</v>
      </c>
      <c r="V15" s="55">
        <f t="shared" si="3"/>
        <v>51.462151459199994</v>
      </c>
      <c r="W15" s="55">
        <f t="shared" si="3"/>
        <v>50.459404167000002</v>
      </c>
      <c r="X15" s="55">
        <f t="shared" si="3"/>
        <v>48.614583985199999</v>
      </c>
      <c r="Y15" s="55">
        <f t="shared" si="3"/>
        <v>48.035625274800005</v>
      </c>
      <c r="Z15" s="56">
        <f t="shared" si="3"/>
        <v>47.806771001399994</v>
      </c>
      <c r="AA15" s="15">
        <f t="shared" si="3"/>
        <v>46.43556444539999</v>
      </c>
      <c r="AB15" s="57">
        <f t="shared" si="3"/>
        <v>44.983372923000005</v>
      </c>
      <c r="AC15" s="223"/>
      <c r="AD15" s="81">
        <v>8</v>
      </c>
      <c r="AE15" s="84">
        <f>L33</f>
        <v>0</v>
      </c>
      <c r="AF15" s="84">
        <f>$L47</f>
        <v>0</v>
      </c>
      <c r="AG15" s="84">
        <f t="shared" si="1"/>
        <v>0</v>
      </c>
      <c r="AH15" s="84">
        <f>$L32</f>
        <v>0</v>
      </c>
      <c r="AI15" s="84">
        <f>$L46</f>
        <v>0</v>
      </c>
      <c r="AJ15" s="75">
        <f>AG20</f>
        <v>0</v>
      </c>
      <c r="AK15" s="75">
        <f>AG21</f>
        <v>0</v>
      </c>
      <c r="AL15" s="75">
        <f>AG22</f>
        <v>0</v>
      </c>
      <c r="AM15" s="75">
        <f>AG23</f>
        <v>0</v>
      </c>
      <c r="AN15" s="75"/>
      <c r="AO15" s="75">
        <f>AF20</f>
        <v>0</v>
      </c>
      <c r="AP15" s="75">
        <f>AF21</f>
        <v>0</v>
      </c>
      <c r="AQ15" s="75">
        <f>AF22</f>
        <v>0</v>
      </c>
      <c r="AR15" s="75">
        <f>AF23</f>
        <v>0</v>
      </c>
      <c r="AS15" s="75"/>
      <c r="AT15" s="75">
        <f>-AH20</f>
        <v>0</v>
      </c>
      <c r="AU15" s="75">
        <f>-AH21</f>
        <v>0</v>
      </c>
      <c r="AV15" s="75">
        <f>-AH22</f>
        <v>0</v>
      </c>
      <c r="AW15" s="75">
        <f>-AH23</f>
        <v>0</v>
      </c>
      <c r="AX15" s="75"/>
      <c r="AY15" s="75">
        <f>AI20</f>
        <v>0</v>
      </c>
      <c r="AZ15" s="75">
        <f>AI21</f>
        <v>0</v>
      </c>
      <c r="BA15" s="75">
        <f>AI22</f>
        <v>0</v>
      </c>
      <c r="BB15" s="75">
        <f>AI23</f>
        <v>0</v>
      </c>
      <c r="BC15" s="83"/>
    </row>
    <row r="16" spans="1:55" ht="15" thickBot="1" x14ac:dyDescent="0.35">
      <c r="A16" s="3" t="s">
        <v>33</v>
      </c>
      <c r="B16" s="18" t="s">
        <v>12</v>
      </c>
      <c r="C16" s="18" t="s">
        <v>73</v>
      </c>
      <c r="D16" s="12">
        <f t="shared" si="0"/>
        <v>1171.165372685</v>
      </c>
      <c r="E16" s="28">
        <f>E14+E15</f>
        <v>44.427714119800001</v>
      </c>
      <c r="F16" s="52">
        <f t="shared" ref="F16:AB16" si="4">F14+F15</f>
        <v>43.668385936399993</v>
      </c>
      <c r="G16" s="52">
        <f t="shared" si="4"/>
        <v>43.1451410524</v>
      </c>
      <c r="H16" s="52">
        <f t="shared" si="4"/>
        <v>42.979400637600001</v>
      </c>
      <c r="I16" s="52">
        <f t="shared" si="4"/>
        <v>42.997734083799998</v>
      </c>
      <c r="J16" s="54">
        <f t="shared" si="4"/>
        <v>44.172674703599995</v>
      </c>
      <c r="K16" s="14">
        <f t="shared" si="4"/>
        <v>46.176411094000002</v>
      </c>
      <c r="L16" s="52">
        <f t="shared" si="4"/>
        <v>47.941131865199999</v>
      </c>
      <c r="M16" s="52">
        <f t="shared" si="4"/>
        <v>48.752969606999997</v>
      </c>
      <c r="N16" s="52">
        <f t="shared" si="4"/>
        <v>49.228492593199988</v>
      </c>
      <c r="O16" s="52">
        <f t="shared" si="4"/>
        <v>50.489056417199997</v>
      </c>
      <c r="P16" s="52">
        <f t="shared" si="4"/>
        <v>51.277196432399997</v>
      </c>
      <c r="Q16" s="52">
        <f t="shared" si="4"/>
        <v>51.825373935000002</v>
      </c>
      <c r="R16" s="52">
        <f t="shared" si="4"/>
        <v>51.905966297199996</v>
      </c>
      <c r="S16" s="52">
        <f t="shared" si="4"/>
        <v>52.441636705999997</v>
      </c>
      <c r="T16" s="52">
        <f t="shared" si="4"/>
        <v>53.2353842642</v>
      </c>
      <c r="U16" s="52">
        <f t="shared" si="4"/>
        <v>53.759637683999991</v>
      </c>
      <c r="V16" s="52">
        <f t="shared" si="4"/>
        <v>53.657887459199998</v>
      </c>
      <c r="W16" s="52">
        <f t="shared" si="4"/>
        <v>52.751388167000002</v>
      </c>
      <c r="X16" s="52">
        <f t="shared" si="4"/>
        <v>50.860811985200002</v>
      </c>
      <c r="Y16" s="52">
        <f t="shared" si="4"/>
        <v>50.346164274800003</v>
      </c>
      <c r="Z16" s="53">
        <f t="shared" si="4"/>
        <v>50.078578001399997</v>
      </c>
      <c r="AA16" s="28">
        <f t="shared" si="4"/>
        <v>48.425305445399992</v>
      </c>
      <c r="AB16" s="54">
        <f t="shared" si="4"/>
        <v>46.620929923000006</v>
      </c>
      <c r="AC16" s="223"/>
      <c r="AD16" s="81">
        <v>9</v>
      </c>
      <c r="AE16" s="84">
        <f>M33</f>
        <v>0</v>
      </c>
      <c r="AF16" s="84">
        <f>$M47</f>
        <v>0</v>
      </c>
      <c r="AG16" s="84">
        <f t="shared" si="1"/>
        <v>0</v>
      </c>
      <c r="AH16" s="84">
        <f>$M32</f>
        <v>0</v>
      </c>
      <c r="AI16" s="84">
        <f>$M46</f>
        <v>0</v>
      </c>
      <c r="AJ16" s="75">
        <f>AG24</f>
        <v>0</v>
      </c>
      <c r="AK16" s="75">
        <f>AG25</f>
        <v>0</v>
      </c>
      <c r="AL16" s="75">
        <f>AG26</f>
        <v>0</v>
      </c>
      <c r="AM16" s="75">
        <f>AG27</f>
        <v>0</v>
      </c>
      <c r="AN16" s="75"/>
      <c r="AO16" s="75">
        <f>AF24</f>
        <v>0</v>
      </c>
      <c r="AP16" s="75">
        <f>AF25</f>
        <v>0</v>
      </c>
      <c r="AQ16" s="75">
        <f>AF26</f>
        <v>0</v>
      </c>
      <c r="AR16" s="75">
        <f>AF27</f>
        <v>0</v>
      </c>
      <c r="AS16" s="75"/>
      <c r="AT16" s="75">
        <f>-AH24</f>
        <v>0</v>
      </c>
      <c r="AU16" s="75">
        <f>-AH25</f>
        <v>0</v>
      </c>
      <c r="AV16" s="75">
        <f>-AH26</f>
        <v>0</v>
      </c>
      <c r="AW16" s="75">
        <f>-AH27</f>
        <v>0</v>
      </c>
      <c r="AX16" s="75"/>
      <c r="AY16" s="75">
        <f>AI24</f>
        <v>0</v>
      </c>
      <c r="AZ16" s="75">
        <f>AI25</f>
        <v>0</v>
      </c>
      <c r="BA16" s="75">
        <f>AI26</f>
        <v>0</v>
      </c>
      <c r="BB16" s="75">
        <f>AI27</f>
        <v>0</v>
      </c>
      <c r="BC16" s="83"/>
    </row>
    <row r="17" spans="1:55" x14ac:dyDescent="0.3">
      <c r="A17" s="4"/>
      <c r="B17" s="195" t="s">
        <v>12</v>
      </c>
      <c r="C17" s="195" t="s">
        <v>15</v>
      </c>
      <c r="D17" s="8">
        <f t="shared" si="0"/>
        <v>24</v>
      </c>
      <c r="E17" s="138">
        <v>1</v>
      </c>
      <c r="F17" s="139">
        <v>1</v>
      </c>
      <c r="G17" s="139">
        <v>1</v>
      </c>
      <c r="H17" s="139">
        <v>1</v>
      </c>
      <c r="I17" s="139">
        <v>1</v>
      </c>
      <c r="J17" s="141">
        <v>1</v>
      </c>
      <c r="K17" s="186">
        <v>1</v>
      </c>
      <c r="L17" s="139">
        <v>1</v>
      </c>
      <c r="M17" s="139">
        <v>1</v>
      </c>
      <c r="N17" s="139">
        <v>1</v>
      </c>
      <c r="O17" s="139">
        <v>1</v>
      </c>
      <c r="P17" s="139">
        <v>1</v>
      </c>
      <c r="Q17" s="139">
        <v>1</v>
      </c>
      <c r="R17" s="139">
        <v>1</v>
      </c>
      <c r="S17" s="139">
        <v>1</v>
      </c>
      <c r="T17" s="139">
        <v>1</v>
      </c>
      <c r="U17" s="139">
        <v>1</v>
      </c>
      <c r="V17" s="139">
        <v>1</v>
      </c>
      <c r="W17" s="139">
        <v>1</v>
      </c>
      <c r="X17" s="139">
        <v>1</v>
      </c>
      <c r="Y17" s="139">
        <v>1</v>
      </c>
      <c r="Z17" s="140">
        <v>1</v>
      </c>
      <c r="AA17" s="138">
        <v>1</v>
      </c>
      <c r="AB17" s="141">
        <v>1</v>
      </c>
      <c r="AC17" s="198" t="s">
        <v>76</v>
      </c>
      <c r="AD17" s="81">
        <v>10</v>
      </c>
      <c r="AE17" s="84">
        <f>N33</f>
        <v>0</v>
      </c>
      <c r="AF17" s="84">
        <f>$N47</f>
        <v>0</v>
      </c>
      <c r="AG17" s="84">
        <f t="shared" si="1"/>
        <v>0</v>
      </c>
      <c r="AH17" s="84">
        <f>$N32</f>
        <v>0</v>
      </c>
      <c r="AI17" s="84">
        <f>$N46</f>
        <v>0</v>
      </c>
      <c r="AJ17" s="75">
        <f>AG28</f>
        <v>0</v>
      </c>
      <c r="AK17" s="75">
        <f>AG29</f>
        <v>0</v>
      </c>
      <c r="AL17" s="75">
        <f>AG30</f>
        <v>0</v>
      </c>
      <c r="AM17" s="75">
        <f>AG31</f>
        <v>0</v>
      </c>
      <c r="AN17" s="75"/>
      <c r="AO17" s="75">
        <f>AF28</f>
        <v>0</v>
      </c>
      <c r="AP17" s="75">
        <f>AF29</f>
        <v>0</v>
      </c>
      <c r="AQ17" s="75">
        <f>AF30</f>
        <v>0</v>
      </c>
      <c r="AR17" s="75">
        <f>AF31</f>
        <v>0</v>
      </c>
      <c r="AS17" s="75"/>
      <c r="AT17" s="75">
        <f>-AH28</f>
        <v>0</v>
      </c>
      <c r="AU17" s="75">
        <f>-AH29</f>
        <v>0</v>
      </c>
      <c r="AV17" s="75">
        <f>-AH30</f>
        <v>0</v>
      </c>
      <c r="AW17" s="75">
        <f>-AH31</f>
        <v>0</v>
      </c>
      <c r="AX17" s="75"/>
      <c r="AY17" s="75">
        <f>AI28</f>
        <v>0</v>
      </c>
      <c r="AZ17" s="75">
        <f>AI29</f>
        <v>0</v>
      </c>
      <c r="BA17" s="75">
        <f>AI30</f>
        <v>0</v>
      </c>
      <c r="BB17" s="75">
        <f>AI31</f>
        <v>0</v>
      </c>
      <c r="BC17" s="83"/>
    </row>
    <row r="18" spans="1:55" x14ac:dyDescent="0.3">
      <c r="A18" s="5"/>
      <c r="B18" s="189" t="s">
        <v>12</v>
      </c>
      <c r="C18" s="189" t="s">
        <v>15</v>
      </c>
      <c r="D18" s="6">
        <f t="shared" si="0"/>
        <v>152</v>
      </c>
      <c r="E18" s="142">
        <v>3</v>
      </c>
      <c r="F18" s="143">
        <v>3</v>
      </c>
      <c r="G18" s="143">
        <v>3</v>
      </c>
      <c r="H18" s="143">
        <v>3</v>
      </c>
      <c r="I18" s="143">
        <v>3</v>
      </c>
      <c r="J18" s="145">
        <v>3</v>
      </c>
      <c r="K18" s="181">
        <v>8</v>
      </c>
      <c r="L18" s="143">
        <v>8</v>
      </c>
      <c r="M18" s="143">
        <v>8</v>
      </c>
      <c r="N18" s="143">
        <v>8</v>
      </c>
      <c r="O18" s="143">
        <v>8</v>
      </c>
      <c r="P18" s="143">
        <v>8</v>
      </c>
      <c r="Q18" s="143">
        <v>8</v>
      </c>
      <c r="R18" s="143">
        <v>8</v>
      </c>
      <c r="S18" s="143">
        <v>8</v>
      </c>
      <c r="T18" s="143">
        <v>8</v>
      </c>
      <c r="U18" s="143">
        <v>8</v>
      </c>
      <c r="V18" s="143">
        <v>8</v>
      </c>
      <c r="W18" s="143">
        <v>8</v>
      </c>
      <c r="X18" s="143">
        <v>8</v>
      </c>
      <c r="Y18" s="143">
        <v>8</v>
      </c>
      <c r="Z18" s="144">
        <v>8</v>
      </c>
      <c r="AA18" s="142">
        <v>3</v>
      </c>
      <c r="AB18" s="145">
        <v>3</v>
      </c>
      <c r="AC18" s="198" t="s">
        <v>77</v>
      </c>
      <c r="AD18" s="81">
        <v>11</v>
      </c>
      <c r="AE18" s="84">
        <f>O33</f>
        <v>0</v>
      </c>
      <c r="AF18" s="84">
        <f>$O47</f>
        <v>0</v>
      </c>
      <c r="AG18" s="84">
        <f t="shared" si="1"/>
        <v>0</v>
      </c>
      <c r="AH18" s="84">
        <f>$O32</f>
        <v>0</v>
      </c>
      <c r="AI18" s="84">
        <f>$O46</f>
        <v>0</v>
      </c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83"/>
    </row>
    <row r="19" spans="1:55" x14ac:dyDescent="0.3">
      <c r="A19" s="5"/>
      <c r="B19" s="189"/>
      <c r="C19" s="189"/>
      <c r="D19" s="6">
        <f t="shared" si="0"/>
        <v>0</v>
      </c>
      <c r="E19" s="142"/>
      <c r="F19" s="143"/>
      <c r="G19" s="143"/>
      <c r="H19" s="143"/>
      <c r="I19" s="143"/>
      <c r="J19" s="145"/>
      <c r="K19" s="181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4"/>
      <c r="AA19" s="142"/>
      <c r="AB19" s="145"/>
      <c r="AC19" s="198"/>
      <c r="AD19" s="81">
        <v>12</v>
      </c>
      <c r="AE19" s="84">
        <f>P33</f>
        <v>0</v>
      </c>
      <c r="AF19" s="84">
        <f>$P47</f>
        <v>0</v>
      </c>
      <c r="AG19" s="84">
        <f t="shared" si="1"/>
        <v>0</v>
      </c>
      <c r="AH19" s="84">
        <f>$P32</f>
        <v>0</v>
      </c>
      <c r="AI19" s="84">
        <f>$P46</f>
        <v>0</v>
      </c>
      <c r="AJ19" s="86" t="s">
        <v>64</v>
      </c>
      <c r="AK19" s="75"/>
      <c r="AL19" s="75"/>
      <c r="AM19" s="75"/>
      <c r="AN19" s="75"/>
      <c r="AO19" s="86" t="s">
        <v>65</v>
      </c>
      <c r="AP19" s="75"/>
      <c r="AQ19" s="75"/>
      <c r="AR19" s="75"/>
      <c r="AS19" s="75"/>
      <c r="AT19" s="86" t="s">
        <v>66</v>
      </c>
      <c r="AU19" s="75"/>
      <c r="AV19" s="75"/>
      <c r="AW19" s="75"/>
      <c r="AX19" s="75"/>
      <c r="AY19" s="75"/>
      <c r="AZ19" s="75"/>
      <c r="BA19" s="75"/>
      <c r="BB19" s="75"/>
      <c r="BC19" s="83"/>
    </row>
    <row r="20" spans="1:55" x14ac:dyDescent="0.3">
      <c r="A20" s="5"/>
      <c r="B20" s="189"/>
      <c r="C20" s="189"/>
      <c r="D20" s="6">
        <f t="shared" si="0"/>
        <v>0</v>
      </c>
      <c r="E20" s="142"/>
      <c r="F20" s="143"/>
      <c r="G20" s="143"/>
      <c r="H20" s="143"/>
      <c r="I20" s="143"/>
      <c r="J20" s="145"/>
      <c r="K20" s="181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4"/>
      <c r="AA20" s="142"/>
      <c r="AB20" s="145"/>
      <c r="AC20" s="198"/>
      <c r="AD20" s="81">
        <v>13</v>
      </c>
      <c r="AE20" s="84">
        <f>Q33</f>
        <v>0</v>
      </c>
      <c r="AF20" s="84">
        <f>$Q47</f>
        <v>0</v>
      </c>
      <c r="AG20" s="84">
        <f t="shared" si="1"/>
        <v>0</v>
      </c>
      <c r="AH20" s="84">
        <f>$Q32</f>
        <v>0</v>
      </c>
      <c r="AI20" s="84">
        <f>$Q46</f>
        <v>0</v>
      </c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83"/>
    </row>
    <row r="21" spans="1:55" x14ac:dyDescent="0.3">
      <c r="A21" s="5"/>
      <c r="B21" s="189"/>
      <c r="C21" s="189"/>
      <c r="D21" s="6">
        <f t="shared" si="0"/>
        <v>0</v>
      </c>
      <c r="E21" s="142"/>
      <c r="F21" s="143"/>
      <c r="G21" s="143"/>
      <c r="H21" s="143"/>
      <c r="I21" s="143"/>
      <c r="J21" s="145"/>
      <c r="K21" s="181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4"/>
      <c r="AA21" s="142"/>
      <c r="AB21" s="145"/>
      <c r="AC21" s="198"/>
      <c r="AD21" s="81">
        <v>14</v>
      </c>
      <c r="AE21" s="84">
        <f>R33</f>
        <v>0</v>
      </c>
      <c r="AF21" s="84">
        <f>$R47</f>
        <v>0</v>
      </c>
      <c r="AG21" s="84">
        <f t="shared" si="1"/>
        <v>0</v>
      </c>
      <c r="AH21" s="84">
        <f>$R32</f>
        <v>0</v>
      </c>
      <c r="AI21" s="84">
        <f>$R46</f>
        <v>0</v>
      </c>
      <c r="AJ21" s="75">
        <f>$E11</f>
        <v>0</v>
      </c>
      <c r="AK21" s="75">
        <f>$F11</f>
        <v>0</v>
      </c>
      <c r="AL21" s="75">
        <f>$G11</f>
        <v>0</v>
      </c>
      <c r="AM21" s="75">
        <f>$H11</f>
        <v>0</v>
      </c>
      <c r="AN21" s="75"/>
      <c r="AO21" s="75">
        <f>$E12</f>
        <v>0</v>
      </c>
      <c r="AP21" s="75">
        <f>$F12</f>
        <v>0</v>
      </c>
      <c r="AQ21" s="75">
        <f>$G12</f>
        <v>0</v>
      </c>
      <c r="AR21" s="75">
        <f>$H12</f>
        <v>0</v>
      </c>
      <c r="AS21" s="75"/>
      <c r="AT21" s="75">
        <f>$E13</f>
        <v>1.241458</v>
      </c>
      <c r="AU21" s="75">
        <f>$F13</f>
        <v>1.123607</v>
      </c>
      <c r="AV21" s="75">
        <f>$G13</f>
        <v>1.0367710000000001</v>
      </c>
      <c r="AW21" s="75">
        <f>$H13</f>
        <v>1.031034</v>
      </c>
      <c r="AX21" s="75"/>
      <c r="AY21" s="75"/>
      <c r="AZ21" s="75"/>
      <c r="BA21" s="75"/>
      <c r="BB21" s="75"/>
      <c r="BC21" s="83"/>
    </row>
    <row r="22" spans="1:55" x14ac:dyDescent="0.3">
      <c r="A22" s="5"/>
      <c r="B22" s="189"/>
      <c r="C22" s="189"/>
      <c r="D22" s="6">
        <f t="shared" si="0"/>
        <v>0</v>
      </c>
      <c r="E22" s="142"/>
      <c r="F22" s="143"/>
      <c r="G22" s="143"/>
      <c r="H22" s="143"/>
      <c r="I22" s="143"/>
      <c r="J22" s="145"/>
      <c r="K22" s="181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4"/>
      <c r="AA22" s="142"/>
      <c r="AB22" s="145"/>
      <c r="AC22" s="198"/>
      <c r="AD22" s="81">
        <v>15</v>
      </c>
      <c r="AE22" s="84">
        <f>S33</f>
        <v>0</v>
      </c>
      <c r="AF22" s="84">
        <f>$S47</f>
        <v>0</v>
      </c>
      <c r="AG22" s="84">
        <f t="shared" si="1"/>
        <v>0</v>
      </c>
      <c r="AH22" s="84">
        <f>$S32</f>
        <v>0</v>
      </c>
      <c r="AI22" s="84">
        <f>$S46</f>
        <v>0</v>
      </c>
      <c r="AJ22" s="75">
        <f>$I11</f>
        <v>0</v>
      </c>
      <c r="AK22" s="75">
        <f>$J11</f>
        <v>0</v>
      </c>
      <c r="AL22" s="75">
        <f>$K11</f>
        <v>0</v>
      </c>
      <c r="AM22" s="75">
        <f>$L11</f>
        <v>0</v>
      </c>
      <c r="AN22" s="75"/>
      <c r="AO22" s="75">
        <f>$I12</f>
        <v>0</v>
      </c>
      <c r="AP22" s="75">
        <f>$J12</f>
        <v>0</v>
      </c>
      <c r="AQ22" s="75">
        <f>$K12</f>
        <v>0</v>
      </c>
      <c r="AR22" s="75">
        <f>$L12</f>
        <v>0</v>
      </c>
      <c r="AS22" s="75"/>
      <c r="AT22" s="75">
        <f>$I13</f>
        <v>1.0556019999999999</v>
      </c>
      <c r="AU22" s="75">
        <f>$J13</f>
        <v>1.198428</v>
      </c>
      <c r="AV22" s="75">
        <f>$K13</f>
        <v>1.4596990000000001</v>
      </c>
      <c r="AW22" s="75">
        <f>$L13</f>
        <v>1.6306350000000001</v>
      </c>
      <c r="AX22" s="75"/>
      <c r="AY22" s="75"/>
      <c r="AZ22" s="75"/>
      <c r="BA22" s="75"/>
      <c r="BB22" s="75"/>
      <c r="BC22" s="83"/>
    </row>
    <row r="23" spans="1:55" x14ac:dyDescent="0.3">
      <c r="A23" s="5"/>
      <c r="B23" s="189"/>
      <c r="C23" s="189"/>
      <c r="D23" s="6">
        <f t="shared" si="0"/>
        <v>0</v>
      </c>
      <c r="E23" s="142"/>
      <c r="F23" s="143"/>
      <c r="G23" s="143"/>
      <c r="H23" s="143"/>
      <c r="I23" s="143"/>
      <c r="J23" s="145"/>
      <c r="K23" s="181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4"/>
      <c r="AA23" s="142"/>
      <c r="AB23" s="145"/>
      <c r="AC23" s="198"/>
      <c r="AD23" s="81">
        <v>16</v>
      </c>
      <c r="AE23" s="84">
        <f>T33</f>
        <v>0</v>
      </c>
      <c r="AF23" s="84">
        <f>$T47</f>
        <v>0</v>
      </c>
      <c r="AG23" s="84">
        <f t="shared" si="1"/>
        <v>0</v>
      </c>
      <c r="AH23" s="84">
        <f>$T32</f>
        <v>0</v>
      </c>
      <c r="AI23" s="84">
        <f>$T46</f>
        <v>0</v>
      </c>
      <c r="AJ23" s="75">
        <f>$M11</f>
        <v>0</v>
      </c>
      <c r="AK23" s="75">
        <f>$N11</f>
        <v>0</v>
      </c>
      <c r="AL23" s="75">
        <f>$O11</f>
        <v>0</v>
      </c>
      <c r="AM23" s="75">
        <f>$P11</f>
        <v>0</v>
      </c>
      <c r="AN23" s="75"/>
      <c r="AO23" s="75">
        <f>$M12</f>
        <v>0</v>
      </c>
      <c r="AP23" s="75">
        <f>$N12</f>
        <v>0</v>
      </c>
      <c r="AQ23" s="75">
        <f>$O12</f>
        <v>0</v>
      </c>
      <c r="AR23" s="75">
        <f>$P12</f>
        <v>0</v>
      </c>
      <c r="AS23" s="75"/>
      <c r="AT23" s="75">
        <f>$M13</f>
        <v>1.614708</v>
      </c>
      <c r="AU23" s="75">
        <f>$N13</f>
        <v>1.681718</v>
      </c>
      <c r="AV23" s="75">
        <f>$O13</f>
        <v>1.609872</v>
      </c>
      <c r="AW23" s="75">
        <f>$P13</f>
        <v>1.662558</v>
      </c>
      <c r="AX23" s="75"/>
      <c r="AY23" s="75"/>
      <c r="AZ23" s="75"/>
      <c r="BA23" s="75"/>
      <c r="BB23" s="75"/>
      <c r="BC23" s="83"/>
    </row>
    <row r="24" spans="1:55" x14ac:dyDescent="0.3">
      <c r="A24" s="5"/>
      <c r="B24" s="189"/>
      <c r="C24" s="189"/>
      <c r="D24" s="6">
        <f t="shared" si="0"/>
        <v>0</v>
      </c>
      <c r="E24" s="142"/>
      <c r="F24" s="143"/>
      <c r="G24" s="143"/>
      <c r="H24" s="143"/>
      <c r="I24" s="143"/>
      <c r="J24" s="145"/>
      <c r="K24" s="181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4"/>
      <c r="AA24" s="142"/>
      <c r="AB24" s="145"/>
      <c r="AC24" s="198"/>
      <c r="AD24" s="81">
        <v>17</v>
      </c>
      <c r="AE24" s="84">
        <f>U33</f>
        <v>0</v>
      </c>
      <c r="AF24" s="84">
        <f>$U47</f>
        <v>0</v>
      </c>
      <c r="AG24" s="84">
        <f t="shared" si="1"/>
        <v>0</v>
      </c>
      <c r="AH24" s="84">
        <f>$U32</f>
        <v>0</v>
      </c>
      <c r="AI24" s="84">
        <f>$U46</f>
        <v>0</v>
      </c>
      <c r="AJ24" s="75">
        <f>$Q11</f>
        <v>0</v>
      </c>
      <c r="AK24" s="75">
        <f>$R11</f>
        <v>0</v>
      </c>
      <c r="AL24" s="75">
        <f>$S11</f>
        <v>0</v>
      </c>
      <c r="AM24" s="75">
        <f>$T11</f>
        <v>0</v>
      </c>
      <c r="AN24" s="75"/>
      <c r="AO24" s="75">
        <f>$Q12</f>
        <v>0</v>
      </c>
      <c r="AP24" s="75">
        <f>$R12</f>
        <v>0</v>
      </c>
      <c r="AQ24" s="75">
        <f>$S12</f>
        <v>0</v>
      </c>
      <c r="AR24" s="75">
        <f>$T12</f>
        <v>0</v>
      </c>
      <c r="AS24" s="75"/>
      <c r="AT24" s="75">
        <f>$Q13</f>
        <v>1.6839329999999999</v>
      </c>
      <c r="AU24" s="75">
        <f>$R13</f>
        <v>1.7091160000000001</v>
      </c>
      <c r="AV24" s="75">
        <f>$S13</f>
        <v>1.768391</v>
      </c>
      <c r="AW24" s="75">
        <f>$T13</f>
        <v>1.871534</v>
      </c>
      <c r="AX24" s="75"/>
      <c r="AY24" s="75"/>
      <c r="AZ24" s="75"/>
      <c r="BA24" s="75"/>
      <c r="BB24" s="75"/>
      <c r="BC24" s="83"/>
    </row>
    <row r="25" spans="1:55" x14ac:dyDescent="0.3">
      <c r="A25" s="5" t="s">
        <v>14</v>
      </c>
      <c r="B25" s="189"/>
      <c r="C25" s="189"/>
      <c r="D25" s="6">
        <f t="shared" si="0"/>
        <v>0</v>
      </c>
      <c r="E25" s="142"/>
      <c r="F25" s="143"/>
      <c r="G25" s="143"/>
      <c r="H25" s="143"/>
      <c r="I25" s="143"/>
      <c r="J25" s="145"/>
      <c r="K25" s="181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4"/>
      <c r="AA25" s="142"/>
      <c r="AB25" s="145"/>
      <c r="AC25" s="198"/>
      <c r="AD25" s="81">
        <v>18</v>
      </c>
      <c r="AE25" s="84">
        <f>V33</f>
        <v>0</v>
      </c>
      <c r="AF25" s="84">
        <f>$V47</f>
        <v>0</v>
      </c>
      <c r="AG25" s="84">
        <f t="shared" si="1"/>
        <v>0</v>
      </c>
      <c r="AH25" s="84">
        <f>$V32</f>
        <v>0</v>
      </c>
      <c r="AI25" s="84">
        <f>$V46</f>
        <v>0</v>
      </c>
      <c r="AJ25" s="75">
        <f>$U11</f>
        <v>0</v>
      </c>
      <c r="AK25" s="75">
        <f>$V11</f>
        <v>0</v>
      </c>
      <c r="AL25" s="75">
        <f>$W11</f>
        <v>0</v>
      </c>
      <c r="AM25" s="75">
        <f>$X11</f>
        <v>0</v>
      </c>
      <c r="AN25" s="75"/>
      <c r="AO25" s="75">
        <f>$U12</f>
        <v>0</v>
      </c>
      <c r="AP25" s="75">
        <f>$V12</f>
        <v>0</v>
      </c>
      <c r="AQ25" s="75">
        <f>$W12</f>
        <v>0</v>
      </c>
      <c r="AR25" s="75">
        <f>$X12</f>
        <v>0</v>
      </c>
      <c r="AS25" s="75"/>
      <c r="AT25" s="75">
        <f>$U13</f>
        <v>2.0168729999999999</v>
      </c>
      <c r="AU25" s="75">
        <f>$V13</f>
        <v>2.1957360000000001</v>
      </c>
      <c r="AV25" s="75">
        <f>$W13</f>
        <v>2.2919839999999998</v>
      </c>
      <c r="AW25" s="75">
        <f>$X13</f>
        <v>2.2462279999999999</v>
      </c>
      <c r="AX25" s="75"/>
      <c r="AY25" s="75"/>
      <c r="AZ25" s="75"/>
      <c r="BA25" s="75"/>
      <c r="BB25" s="75"/>
      <c r="BC25" s="83"/>
    </row>
    <row r="26" spans="1:55" x14ac:dyDescent="0.3">
      <c r="A26" s="5"/>
      <c r="B26" s="189"/>
      <c r="C26" s="189"/>
      <c r="D26" s="6">
        <f t="shared" si="0"/>
        <v>0</v>
      </c>
      <c r="E26" s="142"/>
      <c r="F26" s="143"/>
      <c r="G26" s="143"/>
      <c r="H26" s="143"/>
      <c r="I26" s="143"/>
      <c r="J26" s="145"/>
      <c r="K26" s="181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4"/>
      <c r="AA26" s="142"/>
      <c r="AB26" s="145"/>
      <c r="AC26" s="198"/>
      <c r="AD26" s="81">
        <v>19</v>
      </c>
      <c r="AE26" s="84">
        <f>W33</f>
        <v>0</v>
      </c>
      <c r="AF26" s="84">
        <f>$W47</f>
        <v>0</v>
      </c>
      <c r="AG26" s="84">
        <f t="shared" si="1"/>
        <v>0</v>
      </c>
      <c r="AH26" s="84">
        <f>$W32</f>
        <v>0</v>
      </c>
      <c r="AI26" s="84">
        <f>$W46</f>
        <v>0</v>
      </c>
      <c r="AJ26" s="75">
        <f>$Y11</f>
        <v>0</v>
      </c>
      <c r="AK26" s="75">
        <f>$Z11</f>
        <v>0</v>
      </c>
      <c r="AL26" s="75">
        <f>$AA11</f>
        <v>0</v>
      </c>
      <c r="AM26" s="75">
        <f>$AB11</f>
        <v>0</v>
      </c>
      <c r="AN26" s="75"/>
      <c r="AO26" s="75">
        <f>$Y12</f>
        <v>0</v>
      </c>
      <c r="AP26" s="75">
        <f>$Z12</f>
        <v>0</v>
      </c>
      <c r="AQ26" s="75">
        <f>$AA12</f>
        <v>0</v>
      </c>
      <c r="AR26" s="75">
        <f>$AB12</f>
        <v>0</v>
      </c>
      <c r="AS26" s="75"/>
      <c r="AT26" s="75">
        <f>$Y13</f>
        <v>2.3105389999999999</v>
      </c>
      <c r="AU26" s="75">
        <f>$Z13</f>
        <v>2.2718069999999999</v>
      </c>
      <c r="AV26" s="75">
        <f>$AA13</f>
        <v>1.989741</v>
      </c>
      <c r="AW26" s="75">
        <f>$AB13</f>
        <v>1.6375569999999999</v>
      </c>
      <c r="AX26" s="75"/>
      <c r="AY26" s="75"/>
      <c r="AZ26" s="75"/>
      <c r="BA26" s="75"/>
      <c r="BB26" s="75"/>
      <c r="BC26" s="83"/>
    </row>
    <row r="27" spans="1:55" x14ac:dyDescent="0.3">
      <c r="A27" s="5"/>
      <c r="B27" s="189"/>
      <c r="C27" s="189"/>
      <c r="D27" s="6">
        <f t="shared" si="0"/>
        <v>0</v>
      </c>
      <c r="E27" s="142"/>
      <c r="F27" s="143"/>
      <c r="G27" s="143"/>
      <c r="H27" s="143"/>
      <c r="I27" s="143"/>
      <c r="J27" s="145"/>
      <c r="K27" s="181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4"/>
      <c r="AA27" s="142"/>
      <c r="AB27" s="145"/>
      <c r="AC27" s="198"/>
      <c r="AD27" s="81">
        <v>20</v>
      </c>
      <c r="AE27" s="84">
        <f>X33</f>
        <v>0</v>
      </c>
      <c r="AF27" s="84">
        <f>$X47</f>
        <v>0</v>
      </c>
      <c r="AG27" s="84">
        <f t="shared" si="1"/>
        <v>0</v>
      </c>
      <c r="AH27" s="84">
        <f>$X32</f>
        <v>0</v>
      </c>
      <c r="AI27" s="84">
        <f>$X46</f>
        <v>0</v>
      </c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83"/>
    </row>
    <row r="28" spans="1:55" x14ac:dyDescent="0.3">
      <c r="A28" s="5"/>
      <c r="B28" s="189"/>
      <c r="C28" s="189"/>
      <c r="D28" s="6">
        <f t="shared" si="0"/>
        <v>0</v>
      </c>
      <c r="E28" s="142"/>
      <c r="F28" s="143"/>
      <c r="G28" s="143"/>
      <c r="H28" s="143"/>
      <c r="I28" s="143"/>
      <c r="J28" s="145"/>
      <c r="K28" s="181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4"/>
      <c r="AA28" s="142"/>
      <c r="AB28" s="145"/>
      <c r="AC28" s="198"/>
      <c r="AD28" s="81">
        <v>21</v>
      </c>
      <c r="AE28" s="84">
        <f>Y33</f>
        <v>0</v>
      </c>
      <c r="AF28" s="84">
        <f>$Y47</f>
        <v>0</v>
      </c>
      <c r="AG28" s="84">
        <f t="shared" si="1"/>
        <v>0</v>
      </c>
      <c r="AH28" s="84">
        <f>$Y32</f>
        <v>0</v>
      </c>
      <c r="AI28" s="84">
        <f>$Y46</f>
        <v>0</v>
      </c>
      <c r="AJ28" s="86" t="s">
        <v>63</v>
      </c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83"/>
    </row>
    <row r="29" spans="1:55" x14ac:dyDescent="0.3">
      <c r="A29" s="5"/>
      <c r="B29" s="189"/>
      <c r="C29" s="189"/>
      <c r="D29" s="6">
        <f t="shared" si="0"/>
        <v>0</v>
      </c>
      <c r="E29" s="142"/>
      <c r="F29" s="143"/>
      <c r="G29" s="143"/>
      <c r="H29" s="143"/>
      <c r="I29" s="143"/>
      <c r="J29" s="145"/>
      <c r="K29" s="181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4"/>
      <c r="AA29" s="142"/>
      <c r="AB29" s="145"/>
      <c r="AC29" s="198"/>
      <c r="AD29" s="81">
        <v>22</v>
      </c>
      <c r="AE29" s="84">
        <f>Z33</f>
        <v>0</v>
      </c>
      <c r="AF29" s="84">
        <f>$Z47</f>
        <v>0</v>
      </c>
      <c r="AG29" s="84">
        <f t="shared" si="1"/>
        <v>0</v>
      </c>
      <c r="AH29" s="84">
        <f>$Z32</f>
        <v>0</v>
      </c>
      <c r="AI29" s="84">
        <f>$Z46</f>
        <v>0</v>
      </c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83"/>
    </row>
    <row r="30" spans="1:55" x14ac:dyDescent="0.3">
      <c r="A30" s="5"/>
      <c r="B30" s="189"/>
      <c r="C30" s="189"/>
      <c r="D30" s="6">
        <f t="shared" si="0"/>
        <v>0</v>
      </c>
      <c r="E30" s="142"/>
      <c r="F30" s="143"/>
      <c r="G30" s="143"/>
      <c r="H30" s="143"/>
      <c r="I30" s="143"/>
      <c r="J30" s="145"/>
      <c r="K30" s="181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4"/>
      <c r="AA30" s="142"/>
      <c r="AB30" s="145"/>
      <c r="AC30" s="198"/>
      <c r="AD30" s="81">
        <v>23</v>
      </c>
      <c r="AE30" s="84">
        <f>AA33</f>
        <v>0</v>
      </c>
      <c r="AF30" s="84">
        <f>$AA47</f>
        <v>0</v>
      </c>
      <c r="AG30" s="84">
        <f t="shared" si="1"/>
        <v>0</v>
      </c>
      <c r="AH30" s="84">
        <f>$AA32</f>
        <v>0</v>
      </c>
      <c r="AI30" s="84">
        <f>$AA46</f>
        <v>0</v>
      </c>
      <c r="AJ30" s="75">
        <f>-$E24</f>
        <v>0</v>
      </c>
      <c r="AK30" s="75">
        <f>-$F24</f>
        <v>0</v>
      </c>
      <c r="AL30" s="75">
        <f>-$G20</f>
        <v>0</v>
      </c>
      <c r="AM30" s="75">
        <f>-$H20</f>
        <v>0</v>
      </c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83"/>
    </row>
    <row r="31" spans="1:55" ht="15" thickBot="1" x14ac:dyDescent="0.35">
      <c r="A31" s="5"/>
      <c r="B31" s="189"/>
      <c r="C31" s="189"/>
      <c r="D31" s="6">
        <f t="shared" si="0"/>
        <v>0</v>
      </c>
      <c r="E31" s="142"/>
      <c r="F31" s="143"/>
      <c r="G31" s="143"/>
      <c r="H31" s="143"/>
      <c r="I31" s="143"/>
      <c r="J31" s="145"/>
      <c r="K31" s="181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4"/>
      <c r="AA31" s="142"/>
      <c r="AB31" s="145"/>
      <c r="AC31" s="198"/>
      <c r="AD31" s="81">
        <v>24</v>
      </c>
      <c r="AE31" s="87">
        <f>AB33</f>
        <v>0</v>
      </c>
      <c r="AF31" s="87">
        <f>$AB47</f>
        <v>0</v>
      </c>
      <c r="AG31" s="87">
        <f t="shared" si="1"/>
        <v>0</v>
      </c>
      <c r="AH31" s="87">
        <f>$AB32</f>
        <v>0</v>
      </c>
      <c r="AI31" s="87">
        <f>$AB46</f>
        <v>0</v>
      </c>
      <c r="AJ31" s="75">
        <f>-$I20</f>
        <v>0</v>
      </c>
      <c r="AK31" s="75">
        <f>-$J20</f>
        <v>0</v>
      </c>
      <c r="AL31" s="75">
        <f>-$K20</f>
        <v>0</v>
      </c>
      <c r="AM31" s="75">
        <f>-$L20</f>
        <v>0</v>
      </c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83"/>
    </row>
    <row r="32" spans="1:55" x14ac:dyDescent="0.3">
      <c r="A32" s="5"/>
      <c r="B32" s="189"/>
      <c r="C32" s="189"/>
      <c r="D32" s="6">
        <f t="shared" si="0"/>
        <v>0</v>
      </c>
      <c r="E32" s="142"/>
      <c r="F32" s="143"/>
      <c r="G32" s="143"/>
      <c r="H32" s="143"/>
      <c r="I32" s="143"/>
      <c r="J32" s="145"/>
      <c r="K32" s="181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4"/>
      <c r="AA32" s="142"/>
      <c r="AB32" s="145"/>
      <c r="AC32" s="198"/>
      <c r="AD32" s="83"/>
      <c r="AE32" s="83"/>
      <c r="AF32" s="83"/>
      <c r="AG32" s="83"/>
      <c r="AH32" s="83"/>
      <c r="AI32" s="83"/>
      <c r="AJ32" s="75">
        <f>-$M20</f>
        <v>0</v>
      </c>
      <c r="AK32" s="75">
        <f>-$N20</f>
        <v>0</v>
      </c>
      <c r="AL32" s="75">
        <f>-$O20</f>
        <v>0</v>
      </c>
      <c r="AM32" s="75">
        <f>-$P20</f>
        <v>0</v>
      </c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</row>
    <row r="33" spans="1:55" ht="15" thickBot="1" x14ac:dyDescent="0.35">
      <c r="A33" s="5"/>
      <c r="B33" s="190"/>
      <c r="C33" s="190"/>
      <c r="D33" s="9">
        <f t="shared" si="0"/>
        <v>0</v>
      </c>
      <c r="E33" s="177"/>
      <c r="F33" s="178"/>
      <c r="G33" s="178"/>
      <c r="H33" s="178"/>
      <c r="I33" s="178"/>
      <c r="J33" s="180"/>
      <c r="K33" s="187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9"/>
      <c r="AA33" s="177"/>
      <c r="AB33" s="180"/>
      <c r="AC33" s="198"/>
      <c r="AD33" s="83"/>
      <c r="AE33" s="83"/>
      <c r="AF33" s="83"/>
      <c r="AG33" s="83"/>
      <c r="AH33" s="83"/>
      <c r="AI33" s="83"/>
      <c r="AJ33" s="75">
        <f>-$Q20</f>
        <v>0</v>
      </c>
      <c r="AK33" s="75">
        <f>-$R20</f>
        <v>0</v>
      </c>
      <c r="AL33" s="75">
        <f>-$S20</f>
        <v>0</v>
      </c>
      <c r="AM33" s="75">
        <f>-$T20</f>
        <v>0</v>
      </c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</row>
    <row r="34" spans="1:55" x14ac:dyDescent="0.3">
      <c r="A34" s="4"/>
      <c r="B34" s="195"/>
      <c r="C34" s="195"/>
      <c r="D34" s="8">
        <f t="shared" si="0"/>
        <v>0</v>
      </c>
      <c r="E34" s="138"/>
      <c r="F34" s="139"/>
      <c r="G34" s="139"/>
      <c r="H34" s="139"/>
      <c r="I34" s="139"/>
      <c r="J34" s="141"/>
      <c r="K34" s="186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40"/>
      <c r="AA34" s="138"/>
      <c r="AB34" s="141"/>
      <c r="AC34" s="198"/>
      <c r="AD34" s="83"/>
      <c r="AE34" s="83"/>
      <c r="AF34" s="83"/>
      <c r="AG34" s="83"/>
      <c r="AH34" s="83"/>
      <c r="AI34" s="83"/>
      <c r="AJ34" s="75">
        <f>-$U20</f>
        <v>0</v>
      </c>
      <c r="AK34" s="75">
        <f>-$V20</f>
        <v>0</v>
      </c>
      <c r="AL34" s="75">
        <f>-$W20</f>
        <v>0</v>
      </c>
      <c r="AM34" s="75">
        <f>-$X20</f>
        <v>0</v>
      </c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</row>
    <row r="35" spans="1:55" x14ac:dyDescent="0.3">
      <c r="A35" s="5"/>
      <c r="B35" s="189"/>
      <c r="C35" s="189"/>
      <c r="D35" s="6">
        <f t="shared" si="0"/>
        <v>0</v>
      </c>
      <c r="E35" s="142"/>
      <c r="F35" s="143"/>
      <c r="G35" s="143"/>
      <c r="H35" s="143"/>
      <c r="I35" s="143"/>
      <c r="J35" s="145"/>
      <c r="K35" s="181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4"/>
      <c r="AA35" s="142"/>
      <c r="AB35" s="145"/>
      <c r="AC35" s="198"/>
      <c r="AD35" s="83"/>
      <c r="AE35" s="83"/>
      <c r="AF35" s="83"/>
      <c r="AG35" s="83"/>
      <c r="AH35" s="83"/>
      <c r="AI35" s="83"/>
      <c r="AJ35" s="75">
        <f>-$Y20</f>
        <v>0</v>
      </c>
      <c r="AK35" s="75">
        <f>-$Z20</f>
        <v>0</v>
      </c>
      <c r="AL35" s="75">
        <f>-$AA20</f>
        <v>0</v>
      </c>
      <c r="AM35" s="75">
        <f>$AB20</f>
        <v>0</v>
      </c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</row>
    <row r="36" spans="1:55" x14ac:dyDescent="0.3">
      <c r="A36" s="5" t="s">
        <v>16</v>
      </c>
      <c r="B36" s="189"/>
      <c r="C36" s="189"/>
      <c r="D36" s="6">
        <f t="shared" si="0"/>
        <v>0</v>
      </c>
      <c r="E36" s="142"/>
      <c r="F36" s="143"/>
      <c r="G36" s="143"/>
      <c r="H36" s="143"/>
      <c r="I36" s="143"/>
      <c r="J36" s="145"/>
      <c r="K36" s="181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4"/>
      <c r="AA36" s="142"/>
      <c r="AB36" s="145"/>
      <c r="AC36" s="198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</row>
    <row r="37" spans="1:55" x14ac:dyDescent="0.3">
      <c r="A37" s="5"/>
      <c r="B37" s="189"/>
      <c r="C37" s="189"/>
      <c r="D37" s="6">
        <f t="shared" si="0"/>
        <v>0</v>
      </c>
      <c r="E37" s="142"/>
      <c r="F37" s="143"/>
      <c r="G37" s="143"/>
      <c r="H37" s="143"/>
      <c r="I37" s="143"/>
      <c r="J37" s="145"/>
      <c r="K37" s="181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4"/>
      <c r="AA37" s="142"/>
      <c r="AB37" s="145"/>
      <c r="AC37" s="198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</row>
    <row r="38" spans="1:55" ht="15" thickBot="1" x14ac:dyDescent="0.35">
      <c r="A38" s="7"/>
      <c r="B38" s="190"/>
      <c r="C38" s="190"/>
      <c r="D38" s="9">
        <f t="shared" si="0"/>
        <v>0</v>
      </c>
      <c r="E38" s="177"/>
      <c r="F38" s="178"/>
      <c r="G38" s="178"/>
      <c r="H38" s="178"/>
      <c r="I38" s="178"/>
      <c r="J38" s="180"/>
      <c r="K38" s="187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9"/>
      <c r="AA38" s="177"/>
      <c r="AB38" s="180"/>
      <c r="AC38" s="198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</row>
    <row r="39" spans="1:55" x14ac:dyDescent="0.3">
      <c r="A39" s="4"/>
      <c r="B39" s="196"/>
      <c r="C39" s="196"/>
      <c r="D39" s="64">
        <f t="shared" si="0"/>
        <v>0</v>
      </c>
      <c r="E39" s="202"/>
      <c r="F39" s="200"/>
      <c r="G39" s="200"/>
      <c r="H39" s="200"/>
      <c r="I39" s="200"/>
      <c r="J39" s="203"/>
      <c r="K39" s="199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1"/>
      <c r="AA39" s="202"/>
      <c r="AB39" s="203"/>
      <c r="AC39" s="198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</row>
    <row r="40" spans="1:55" x14ac:dyDescent="0.3">
      <c r="A40" s="5"/>
      <c r="B40" s="192"/>
      <c r="C40" s="192"/>
      <c r="D40" s="62">
        <f t="shared" si="0"/>
        <v>0</v>
      </c>
      <c r="E40" s="154"/>
      <c r="F40" s="155"/>
      <c r="G40" s="155"/>
      <c r="H40" s="155"/>
      <c r="I40" s="155"/>
      <c r="J40" s="157"/>
      <c r="K40" s="184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6"/>
      <c r="AA40" s="154"/>
      <c r="AB40" s="157"/>
      <c r="AC40" s="198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</row>
    <row r="41" spans="1:55" x14ac:dyDescent="0.3">
      <c r="A41" s="5"/>
      <c r="B41" s="192"/>
      <c r="C41" s="192"/>
      <c r="D41" s="62">
        <f t="shared" si="0"/>
        <v>0</v>
      </c>
      <c r="E41" s="154"/>
      <c r="F41" s="155"/>
      <c r="G41" s="155"/>
      <c r="H41" s="155"/>
      <c r="I41" s="155"/>
      <c r="J41" s="157"/>
      <c r="K41" s="184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6"/>
      <c r="AA41" s="154"/>
      <c r="AB41" s="157"/>
      <c r="AC41" s="198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</row>
    <row r="42" spans="1:55" x14ac:dyDescent="0.3">
      <c r="A42" s="5"/>
      <c r="B42" s="192"/>
      <c r="C42" s="192"/>
      <c r="D42" s="62">
        <f t="shared" si="0"/>
        <v>0</v>
      </c>
      <c r="E42" s="154"/>
      <c r="F42" s="155"/>
      <c r="G42" s="155"/>
      <c r="H42" s="155"/>
      <c r="I42" s="155"/>
      <c r="J42" s="157"/>
      <c r="K42" s="184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6"/>
      <c r="AA42" s="154"/>
      <c r="AB42" s="157"/>
      <c r="AC42" s="198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</row>
    <row r="43" spans="1:55" x14ac:dyDescent="0.3">
      <c r="A43" s="5"/>
      <c r="B43" s="192"/>
      <c r="C43" s="192"/>
      <c r="D43" s="62">
        <f t="shared" si="0"/>
        <v>0</v>
      </c>
      <c r="E43" s="154"/>
      <c r="F43" s="155"/>
      <c r="G43" s="155"/>
      <c r="H43" s="155"/>
      <c r="I43" s="155"/>
      <c r="J43" s="157"/>
      <c r="K43" s="184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6"/>
      <c r="AA43" s="154"/>
      <c r="AB43" s="157"/>
      <c r="AC43" s="198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</row>
    <row r="44" spans="1:55" x14ac:dyDescent="0.3">
      <c r="A44" s="5" t="s">
        <v>17</v>
      </c>
      <c r="B44" s="192"/>
      <c r="C44" s="192"/>
      <c r="D44" s="62">
        <f t="shared" si="0"/>
        <v>0</v>
      </c>
      <c r="E44" s="154"/>
      <c r="F44" s="155"/>
      <c r="G44" s="155"/>
      <c r="H44" s="155"/>
      <c r="I44" s="155"/>
      <c r="J44" s="157"/>
      <c r="K44" s="184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6"/>
      <c r="AA44" s="154"/>
      <c r="AB44" s="157"/>
      <c r="AC44" s="198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</row>
    <row r="45" spans="1:55" x14ac:dyDescent="0.3">
      <c r="A45" s="5"/>
      <c r="B45" s="192"/>
      <c r="C45" s="192"/>
      <c r="D45" s="62">
        <f t="shared" si="0"/>
        <v>0</v>
      </c>
      <c r="E45" s="154"/>
      <c r="F45" s="155"/>
      <c r="G45" s="155"/>
      <c r="H45" s="155"/>
      <c r="I45" s="155"/>
      <c r="J45" s="157"/>
      <c r="K45" s="184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6"/>
      <c r="AA45" s="154"/>
      <c r="AB45" s="157"/>
      <c r="AC45" s="198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</row>
    <row r="46" spans="1:55" x14ac:dyDescent="0.3">
      <c r="A46" s="5"/>
      <c r="B46" s="192"/>
      <c r="C46" s="192"/>
      <c r="D46" s="62">
        <f t="shared" si="0"/>
        <v>0</v>
      </c>
      <c r="E46" s="154"/>
      <c r="F46" s="155"/>
      <c r="G46" s="155"/>
      <c r="H46" s="155"/>
      <c r="I46" s="155"/>
      <c r="J46" s="157"/>
      <c r="K46" s="184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6"/>
      <c r="AA46" s="154"/>
      <c r="AB46" s="157"/>
      <c r="AC46" s="198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</row>
    <row r="47" spans="1:55" ht="15" thickBot="1" x14ac:dyDescent="0.35">
      <c r="A47" s="7"/>
      <c r="B47" s="193"/>
      <c r="C47" s="193"/>
      <c r="D47" s="253">
        <f t="shared" si="0"/>
        <v>0</v>
      </c>
      <c r="E47" s="258"/>
      <c r="F47" s="240"/>
      <c r="G47" s="240"/>
      <c r="H47" s="240"/>
      <c r="I47" s="240"/>
      <c r="J47" s="259"/>
      <c r="K47" s="251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69"/>
      <c r="AA47" s="258"/>
      <c r="AB47" s="259"/>
      <c r="AC47" s="198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</row>
    <row r="48" spans="1:55" x14ac:dyDescent="0.3">
      <c r="A48" s="4"/>
      <c r="B48" s="191"/>
      <c r="C48" s="191"/>
      <c r="D48" s="61">
        <f t="shared" si="0"/>
        <v>0</v>
      </c>
      <c r="E48" s="165"/>
      <c r="F48" s="163"/>
      <c r="G48" s="163"/>
      <c r="H48" s="163"/>
      <c r="I48" s="163"/>
      <c r="J48" s="166"/>
      <c r="K48" s="162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4"/>
      <c r="AA48" s="165"/>
      <c r="AB48" s="166"/>
      <c r="AC48" s="198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</row>
    <row r="49" spans="1:55" x14ac:dyDescent="0.3">
      <c r="A49" s="5" t="s">
        <v>18</v>
      </c>
      <c r="B49" s="192"/>
      <c r="C49" s="192"/>
      <c r="D49" s="62">
        <f t="shared" si="0"/>
        <v>0</v>
      </c>
      <c r="E49" s="170"/>
      <c r="F49" s="168"/>
      <c r="G49" s="168"/>
      <c r="H49" s="168"/>
      <c r="I49" s="168"/>
      <c r="J49" s="171"/>
      <c r="K49" s="167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9"/>
      <c r="AA49" s="170"/>
      <c r="AB49" s="171"/>
      <c r="AC49" s="198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</row>
    <row r="50" spans="1:55" s="66" customFormat="1" ht="15" thickBot="1" x14ac:dyDescent="0.35">
      <c r="A50" s="7"/>
      <c r="B50" s="194"/>
      <c r="C50" s="194"/>
      <c r="D50" s="63">
        <f t="shared" si="0"/>
        <v>0</v>
      </c>
      <c r="E50" s="175"/>
      <c r="F50" s="173"/>
      <c r="G50" s="173"/>
      <c r="H50" s="173"/>
      <c r="I50" s="173"/>
      <c r="J50" s="176"/>
      <c r="K50" s="172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4"/>
      <c r="AA50" s="175"/>
      <c r="AB50" s="176"/>
      <c r="AC50" s="198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</row>
    <row r="51" spans="1:55" ht="15" thickBot="1" x14ac:dyDescent="0.35">
      <c r="A51" s="245"/>
      <c r="B51" s="210"/>
      <c r="C51" s="210"/>
      <c r="D51" s="105">
        <f t="shared" si="0"/>
        <v>0</v>
      </c>
      <c r="E51" s="106"/>
      <c r="F51" s="92"/>
      <c r="G51" s="92"/>
      <c r="H51" s="92"/>
      <c r="I51" s="92"/>
      <c r="J51" s="10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106"/>
      <c r="AB51" s="107"/>
      <c r="AC51" s="224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</row>
    <row r="52" spans="1:55" ht="15" thickBot="1" x14ac:dyDescent="0.35">
      <c r="A52" s="102" t="s">
        <v>36</v>
      </c>
      <c r="B52" s="103" t="s">
        <v>12</v>
      </c>
      <c r="C52" s="103" t="s">
        <v>15</v>
      </c>
      <c r="D52" s="100">
        <f t="shared" si="0"/>
        <v>995.16537268499997</v>
      </c>
      <c r="E52" s="94">
        <f>E16+E39+E40+E41+E42+E43+E44+E45+E46+E47+E48+E49+E50-E17-E18-E19-E20-E21-E22-E23-E24-E25-E26-E27-E28-E29-E30-E31-E32-E33-E34-E35-E36-E37-E38</f>
        <v>40.427714119800001</v>
      </c>
      <c r="F52" s="98">
        <f t="shared" ref="F52:AB52" si="5">F16+F39+F40+F41+F42+F43+F44+F45+F46+F47+F48+F49+F50-F17-F18-F19-F20-F21-F22-F23-F24-F25-F26-F27-F28-F29-F30-F31-F32-F33-F34-F35-F36-F37-F38</f>
        <v>39.668385936399993</v>
      </c>
      <c r="G52" s="98">
        <f t="shared" si="5"/>
        <v>39.1451410524</v>
      </c>
      <c r="H52" s="98">
        <f t="shared" si="5"/>
        <v>38.979400637600001</v>
      </c>
      <c r="I52" s="98">
        <f t="shared" si="5"/>
        <v>38.997734083799998</v>
      </c>
      <c r="J52" s="99">
        <f t="shared" si="5"/>
        <v>40.172674703599995</v>
      </c>
      <c r="K52" s="95">
        <f t="shared" si="5"/>
        <v>37.176411094000002</v>
      </c>
      <c r="L52" s="98">
        <f t="shared" si="5"/>
        <v>38.941131865199999</v>
      </c>
      <c r="M52" s="98">
        <f t="shared" si="5"/>
        <v>39.752969606999997</v>
      </c>
      <c r="N52" s="98">
        <f t="shared" si="5"/>
        <v>40.228492593199988</v>
      </c>
      <c r="O52" s="98">
        <f t="shared" si="5"/>
        <v>41.489056417199997</v>
      </c>
      <c r="P52" s="98">
        <f t="shared" si="5"/>
        <v>42.277196432399997</v>
      </c>
      <c r="Q52" s="98">
        <f t="shared" si="5"/>
        <v>42.825373935000002</v>
      </c>
      <c r="R52" s="98">
        <f t="shared" si="5"/>
        <v>42.905966297199996</v>
      </c>
      <c r="S52" s="98">
        <f t="shared" si="5"/>
        <v>43.441636705999997</v>
      </c>
      <c r="T52" s="98">
        <f t="shared" si="5"/>
        <v>44.2353842642</v>
      </c>
      <c r="U52" s="98">
        <f t="shared" si="5"/>
        <v>44.759637683999991</v>
      </c>
      <c r="V52" s="98">
        <f t="shared" si="5"/>
        <v>44.657887459199998</v>
      </c>
      <c r="W52" s="98">
        <f t="shared" si="5"/>
        <v>43.751388167000002</v>
      </c>
      <c r="X52" s="98">
        <f t="shared" si="5"/>
        <v>41.860811985200002</v>
      </c>
      <c r="Y52" s="98">
        <f t="shared" si="5"/>
        <v>41.346164274800003</v>
      </c>
      <c r="Z52" s="216">
        <f t="shared" si="5"/>
        <v>41.078578001399997</v>
      </c>
      <c r="AA52" s="94">
        <f t="shared" si="5"/>
        <v>44.425305445399992</v>
      </c>
      <c r="AB52" s="99">
        <f t="shared" si="5"/>
        <v>42.620929923000006</v>
      </c>
      <c r="AC52" s="104" t="s">
        <v>35</v>
      </c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</row>
    <row r="53" spans="1:55" x14ac:dyDescent="0.3">
      <c r="A53" s="246"/>
      <c r="B53" s="211"/>
      <c r="C53" s="211"/>
      <c r="D53" s="101"/>
      <c r="E53" s="96"/>
      <c r="F53" s="93"/>
      <c r="G53" s="93"/>
      <c r="H53" s="93"/>
      <c r="I53" s="93"/>
      <c r="J53" s="97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96"/>
      <c r="AB53" s="97"/>
      <c r="AC53" s="225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</row>
    <row r="54" spans="1:55" x14ac:dyDescent="0.3">
      <c r="A54" s="246"/>
      <c r="B54" s="211"/>
      <c r="C54" s="211"/>
      <c r="D54" s="101"/>
      <c r="E54" s="41"/>
      <c r="F54" s="32"/>
      <c r="G54" s="32"/>
      <c r="H54" s="32"/>
      <c r="I54" s="32"/>
      <c r="J54" s="42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41"/>
      <c r="AB54" s="42"/>
      <c r="AC54" s="225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</row>
    <row r="55" spans="1:55" x14ac:dyDescent="0.3">
      <c r="A55" s="246"/>
      <c r="B55" s="211"/>
      <c r="C55" s="211"/>
      <c r="D55" s="101"/>
      <c r="E55" s="41"/>
      <c r="F55" s="32"/>
      <c r="G55" s="32"/>
      <c r="H55" s="32"/>
      <c r="I55" s="32"/>
      <c r="J55" s="42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41"/>
      <c r="AB55" s="42"/>
      <c r="AC55" s="225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</row>
    <row r="56" spans="1:55" ht="29.25" thickBot="1" x14ac:dyDescent="0.35">
      <c r="A56" s="246" t="s">
        <v>1</v>
      </c>
      <c r="B56" s="211" t="s">
        <v>39</v>
      </c>
      <c r="C56" s="211" t="s">
        <v>2</v>
      </c>
      <c r="D56" s="214" t="s">
        <v>3</v>
      </c>
      <c r="E56" s="50">
        <v>1</v>
      </c>
      <c r="F56" s="48">
        <v>2</v>
      </c>
      <c r="G56" s="48">
        <v>3</v>
      </c>
      <c r="H56" s="48">
        <v>4</v>
      </c>
      <c r="I56" s="48">
        <v>5</v>
      </c>
      <c r="J56" s="51">
        <v>6</v>
      </c>
      <c r="K56" s="219">
        <v>7</v>
      </c>
      <c r="L56" s="219">
        <v>8</v>
      </c>
      <c r="M56" s="219">
        <v>9</v>
      </c>
      <c r="N56" s="219">
        <v>10</v>
      </c>
      <c r="O56" s="219">
        <v>11</v>
      </c>
      <c r="P56" s="219">
        <v>12</v>
      </c>
      <c r="Q56" s="219">
        <v>13</v>
      </c>
      <c r="R56" s="219">
        <v>14</v>
      </c>
      <c r="S56" s="219">
        <v>15</v>
      </c>
      <c r="T56" s="219">
        <v>16</v>
      </c>
      <c r="U56" s="219">
        <v>17</v>
      </c>
      <c r="V56" s="219">
        <v>18</v>
      </c>
      <c r="W56" s="219">
        <v>19</v>
      </c>
      <c r="X56" s="219">
        <v>20</v>
      </c>
      <c r="Y56" s="219">
        <v>21</v>
      </c>
      <c r="Z56" s="219">
        <v>22</v>
      </c>
      <c r="AA56" s="50">
        <v>23</v>
      </c>
      <c r="AB56" s="51">
        <v>24</v>
      </c>
      <c r="AC56" s="226" t="s">
        <v>4</v>
      </c>
      <c r="AD56" s="74"/>
      <c r="AE56" s="76" t="s">
        <v>58</v>
      </c>
      <c r="AF56" s="76"/>
      <c r="AG56" s="74"/>
      <c r="AH56" s="76" t="s">
        <v>49</v>
      </c>
      <c r="AI56" s="76" t="s">
        <v>59</v>
      </c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5"/>
      <c r="AZ56" s="75"/>
      <c r="BA56" s="74"/>
      <c r="BB56" s="74"/>
      <c r="BC56" s="83"/>
    </row>
    <row r="57" spans="1:55" ht="19.5" thickBot="1" x14ac:dyDescent="0.35">
      <c r="A57" s="4"/>
      <c r="B57" s="19" t="s">
        <v>21</v>
      </c>
      <c r="C57" s="19" t="s">
        <v>7</v>
      </c>
      <c r="D57" s="20">
        <f t="shared" ref="D57:D99" si="6">SUM(E57:AB57)</f>
        <v>149.25853999999998</v>
      </c>
      <c r="E57" s="108">
        <v>4.4083519999999998</v>
      </c>
      <c r="F57" s="109">
        <v>4.1245909999999997</v>
      </c>
      <c r="G57" s="109">
        <v>3.9648050000000001</v>
      </c>
      <c r="H57" s="109">
        <v>4.0556099999999997</v>
      </c>
      <c r="I57" s="109">
        <v>4.5675059999999998</v>
      </c>
      <c r="J57" s="111">
        <v>5.4100299999999999</v>
      </c>
      <c r="K57" s="112">
        <v>5.8706069999999997</v>
      </c>
      <c r="L57" s="109">
        <v>5.610322</v>
      </c>
      <c r="M57" s="109">
        <v>5.7148240000000001</v>
      </c>
      <c r="N57" s="109">
        <v>5.8785249999999998</v>
      </c>
      <c r="O57" s="109">
        <v>6.0779449999999997</v>
      </c>
      <c r="P57" s="109">
        <v>6.3157990000000002</v>
      </c>
      <c r="Q57" s="109">
        <v>6.4067619999999996</v>
      </c>
      <c r="R57" s="109">
        <v>6.5625980000000004</v>
      </c>
      <c r="S57" s="109">
        <v>6.8899949999999999</v>
      </c>
      <c r="T57" s="109">
        <v>7.121073</v>
      </c>
      <c r="U57" s="109">
        <v>7.4943910000000002</v>
      </c>
      <c r="V57" s="109">
        <v>7.6923909999999998</v>
      </c>
      <c r="W57" s="109">
        <v>8.0429010000000005</v>
      </c>
      <c r="X57" s="109">
        <v>8.8829229999999999</v>
      </c>
      <c r="Y57" s="109">
        <v>8.7376889999999996</v>
      </c>
      <c r="Z57" s="110">
        <v>7.7695689999999997</v>
      </c>
      <c r="AA57" s="108">
        <v>6.365507</v>
      </c>
      <c r="AB57" s="111">
        <v>5.293825</v>
      </c>
      <c r="AC57" s="222" t="s">
        <v>8</v>
      </c>
      <c r="AD57" s="77"/>
      <c r="AE57" s="78" t="s">
        <v>43</v>
      </c>
      <c r="AF57" s="78" t="s">
        <v>44</v>
      </c>
      <c r="AG57" s="77"/>
      <c r="AH57" s="78" t="s">
        <v>43</v>
      </c>
      <c r="AI57" s="78" t="s">
        <v>44</v>
      </c>
      <c r="AJ57" s="77"/>
      <c r="AK57" s="77"/>
      <c r="AL57" s="77"/>
      <c r="AM57" s="77"/>
      <c r="AN57" s="77"/>
      <c r="AO57" s="77"/>
      <c r="AP57" s="77"/>
      <c r="AQ57" s="77"/>
      <c r="AR57" s="77" t="s">
        <v>45</v>
      </c>
      <c r="AS57" s="77"/>
      <c r="AT57" s="77"/>
      <c r="AU57" s="77"/>
      <c r="AV57" s="77"/>
      <c r="AW57" s="77"/>
      <c r="AX57" s="77"/>
      <c r="AY57" s="75"/>
      <c r="AZ57" s="75"/>
      <c r="BA57" s="79"/>
      <c r="BB57" s="77"/>
      <c r="BC57" s="83"/>
    </row>
    <row r="58" spans="1:55" ht="15" thickBot="1" x14ac:dyDescent="0.35">
      <c r="A58" s="5" t="s">
        <v>20</v>
      </c>
      <c r="B58" s="23" t="s">
        <v>40</v>
      </c>
      <c r="C58" s="23" t="s">
        <v>7</v>
      </c>
      <c r="D58" s="254">
        <f t="shared" si="6"/>
        <v>2447.8973590000001</v>
      </c>
      <c r="E58" s="260">
        <v>90.516903999999997</v>
      </c>
      <c r="F58" s="231">
        <v>88.044529999999995</v>
      </c>
      <c r="G58" s="231">
        <v>87.748873000000003</v>
      </c>
      <c r="H58" s="231">
        <v>87.673613000000003</v>
      </c>
      <c r="I58" s="231">
        <v>90.223952999999995</v>
      </c>
      <c r="J58" s="233">
        <v>96.005319999999998</v>
      </c>
      <c r="K58" s="230">
        <v>103.494809</v>
      </c>
      <c r="L58" s="231">
        <v>107.728413</v>
      </c>
      <c r="M58" s="231">
        <v>111.75758500000001</v>
      </c>
      <c r="N58" s="231">
        <v>112.75122</v>
      </c>
      <c r="O58" s="231">
        <v>114.063644</v>
      </c>
      <c r="P58" s="231">
        <v>114.412587</v>
      </c>
      <c r="Q58" s="231">
        <v>114.81817700000001</v>
      </c>
      <c r="R58" s="231">
        <v>113.758748</v>
      </c>
      <c r="S58" s="231">
        <v>111.213593</v>
      </c>
      <c r="T58" s="231">
        <v>107.47328400000001</v>
      </c>
      <c r="U58" s="231">
        <v>104.79123</v>
      </c>
      <c r="V58" s="231">
        <v>102.421837</v>
      </c>
      <c r="W58" s="231">
        <v>100.891402</v>
      </c>
      <c r="X58" s="231">
        <v>101.374644</v>
      </c>
      <c r="Y58" s="231">
        <v>101.061702</v>
      </c>
      <c r="Z58" s="232">
        <v>98.236058</v>
      </c>
      <c r="AA58" s="260">
        <v>94.287205999999998</v>
      </c>
      <c r="AB58" s="233">
        <v>93.148026999999999</v>
      </c>
      <c r="AC58" s="222" t="s">
        <v>10</v>
      </c>
      <c r="AD58" s="81">
        <v>1</v>
      </c>
      <c r="AE58" s="82">
        <f>E80</f>
        <v>0</v>
      </c>
      <c r="AF58" s="82">
        <f>$E94</f>
        <v>0</v>
      </c>
      <c r="AG58" s="82">
        <f>-(AE58)</f>
        <v>0</v>
      </c>
      <c r="AH58" s="82">
        <f>$E79</f>
        <v>0</v>
      </c>
      <c r="AI58" s="82">
        <f>$E93</f>
        <v>0</v>
      </c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83"/>
    </row>
    <row r="59" spans="1:55" x14ac:dyDescent="0.3">
      <c r="A59" s="5"/>
      <c r="B59" s="25" t="s">
        <v>21</v>
      </c>
      <c r="C59" s="25" t="s">
        <v>72</v>
      </c>
      <c r="D59" s="10">
        <f t="shared" si="6"/>
        <v>2.9779740000000001</v>
      </c>
      <c r="E59" s="123">
        <v>9.0669E-2</v>
      </c>
      <c r="F59" s="124">
        <v>8.2865999999999995E-2</v>
      </c>
      <c r="G59" s="124">
        <v>7.8551999999999997E-2</v>
      </c>
      <c r="H59" s="124">
        <v>7.6835000000000001E-2</v>
      </c>
      <c r="I59" s="124">
        <v>7.8584000000000001E-2</v>
      </c>
      <c r="J59" s="126">
        <v>8.3259E-2</v>
      </c>
      <c r="K59" s="127">
        <v>9.6464999999999995E-2</v>
      </c>
      <c r="L59" s="124">
        <v>0.112066</v>
      </c>
      <c r="M59" s="124">
        <v>0.124761</v>
      </c>
      <c r="N59" s="124">
        <v>0.131853</v>
      </c>
      <c r="O59" s="124">
        <v>0.13394800000000001</v>
      </c>
      <c r="P59" s="124">
        <v>0.137763</v>
      </c>
      <c r="Q59" s="124">
        <v>0.14010600000000001</v>
      </c>
      <c r="R59" s="124">
        <v>0.14108399999999999</v>
      </c>
      <c r="S59" s="124">
        <v>0.14246500000000001</v>
      </c>
      <c r="T59" s="124">
        <v>0.14562</v>
      </c>
      <c r="U59" s="124">
        <v>0.14999799999999999</v>
      </c>
      <c r="V59" s="124">
        <v>0.151977</v>
      </c>
      <c r="W59" s="124">
        <v>0.16053500000000001</v>
      </c>
      <c r="X59" s="124">
        <v>0.17997199999999999</v>
      </c>
      <c r="Y59" s="124">
        <v>0.17372799999999999</v>
      </c>
      <c r="Z59" s="125">
        <v>0.149232</v>
      </c>
      <c r="AA59" s="123">
        <v>0.11867</v>
      </c>
      <c r="AB59" s="126">
        <v>9.6965999999999997E-2</v>
      </c>
      <c r="AC59" s="222" t="s">
        <v>13</v>
      </c>
      <c r="AD59" s="81">
        <v>2</v>
      </c>
      <c r="AE59" s="84">
        <f>F80</f>
        <v>0</v>
      </c>
      <c r="AF59" s="84">
        <f>$F94</f>
        <v>0</v>
      </c>
      <c r="AG59" s="84">
        <f t="shared" ref="AG59:AG81" si="7">-(AE59)</f>
        <v>0</v>
      </c>
      <c r="AH59" s="84">
        <f>$F79</f>
        <v>0</v>
      </c>
      <c r="AI59" s="84">
        <f>$F93</f>
        <v>0</v>
      </c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83"/>
    </row>
    <row r="60" spans="1:55" ht="15.75" thickBot="1" x14ac:dyDescent="0.35">
      <c r="A60" s="5"/>
      <c r="B60" s="26" t="s">
        <v>40</v>
      </c>
      <c r="C60" s="26" t="s">
        <v>72</v>
      </c>
      <c r="D60" s="11">
        <f t="shared" si="6"/>
        <v>605.30044399999997</v>
      </c>
      <c r="E60" s="133">
        <v>20.590351999999999</v>
      </c>
      <c r="F60" s="134">
        <v>20.103134000000001</v>
      </c>
      <c r="G60" s="134">
        <v>19.897265999999998</v>
      </c>
      <c r="H60" s="134">
        <v>19.943163999999999</v>
      </c>
      <c r="I60" s="134">
        <v>20.480530999999999</v>
      </c>
      <c r="J60" s="136">
        <v>21.954077999999999</v>
      </c>
      <c r="K60" s="137">
        <v>23.478687999999998</v>
      </c>
      <c r="L60" s="134">
        <v>24.916478000000001</v>
      </c>
      <c r="M60" s="134">
        <v>26.508465000000001</v>
      </c>
      <c r="N60" s="134">
        <v>27.470081</v>
      </c>
      <c r="O60" s="134">
        <v>28.592089999999999</v>
      </c>
      <c r="P60" s="134">
        <v>28.873566</v>
      </c>
      <c r="Q60" s="134">
        <v>29.251104999999999</v>
      </c>
      <c r="R60" s="134">
        <v>29.52974</v>
      </c>
      <c r="S60" s="134">
        <v>29.524180999999999</v>
      </c>
      <c r="T60" s="134">
        <v>29.29393</v>
      </c>
      <c r="U60" s="134">
        <v>28.727891</v>
      </c>
      <c r="V60" s="134">
        <v>27.801216</v>
      </c>
      <c r="W60" s="134">
        <v>26.393018999999999</v>
      </c>
      <c r="X60" s="134">
        <v>26.193584000000001</v>
      </c>
      <c r="Y60" s="134">
        <v>26.097922000000001</v>
      </c>
      <c r="Z60" s="135">
        <v>24.832702000000001</v>
      </c>
      <c r="AA60" s="133">
        <v>23.19031</v>
      </c>
      <c r="AB60" s="136">
        <v>21.656950999999999</v>
      </c>
      <c r="AC60" s="223"/>
      <c r="AD60" s="81">
        <v>3</v>
      </c>
      <c r="AE60" s="84">
        <f>G80</f>
        <v>0</v>
      </c>
      <c r="AF60" s="84">
        <f>$G94</f>
        <v>0</v>
      </c>
      <c r="AG60" s="84">
        <f t="shared" si="7"/>
        <v>0</v>
      </c>
      <c r="AH60" s="84">
        <f>$G79</f>
        <v>0</v>
      </c>
      <c r="AI60" s="84">
        <f>$G93</f>
        <v>0</v>
      </c>
      <c r="AJ60" s="74" t="s">
        <v>19</v>
      </c>
      <c r="AK60" s="85" t="s">
        <v>46</v>
      </c>
      <c r="AL60" s="74"/>
      <c r="AM60" s="74"/>
      <c r="AN60" s="74"/>
      <c r="AO60" s="74" t="s">
        <v>60</v>
      </c>
      <c r="AP60" s="74"/>
      <c r="AQ60" s="74"/>
      <c r="AR60" s="74"/>
      <c r="AS60" s="74"/>
      <c r="AT60" s="74" t="s">
        <v>61</v>
      </c>
      <c r="AU60" s="74"/>
      <c r="AV60" s="74"/>
      <c r="AW60" s="74"/>
      <c r="AX60" s="74"/>
      <c r="AY60" s="74" t="s">
        <v>62</v>
      </c>
      <c r="AZ60" s="74"/>
      <c r="BA60" s="75"/>
      <c r="BB60" s="75"/>
      <c r="BC60" s="83"/>
    </row>
    <row r="61" spans="1:55" ht="15" thickBot="1" x14ac:dyDescent="0.35">
      <c r="A61" s="1" t="s">
        <v>74</v>
      </c>
      <c r="B61" s="17" t="s">
        <v>19</v>
      </c>
      <c r="C61" s="17" t="s">
        <v>72</v>
      </c>
      <c r="D61" s="58">
        <f t="shared" si="6"/>
        <v>608.27841799999999</v>
      </c>
      <c r="E61" s="261">
        <f>SUM(E59:E60)</f>
        <v>20.681020999999998</v>
      </c>
      <c r="F61" s="241">
        <f t="shared" ref="F61:AB61" si="8">SUM(F59:F60)</f>
        <v>20.186</v>
      </c>
      <c r="G61" s="241">
        <f t="shared" si="8"/>
        <v>19.975817999999997</v>
      </c>
      <c r="H61" s="241">
        <f t="shared" si="8"/>
        <v>20.019998999999999</v>
      </c>
      <c r="I61" s="241">
        <f t="shared" si="8"/>
        <v>20.559114999999998</v>
      </c>
      <c r="J61" s="242">
        <f t="shared" si="8"/>
        <v>22.037337000000001</v>
      </c>
      <c r="K61" s="252">
        <f t="shared" si="8"/>
        <v>23.575152999999997</v>
      </c>
      <c r="L61" s="241">
        <f t="shared" si="8"/>
        <v>25.028544</v>
      </c>
      <c r="M61" s="241">
        <f t="shared" si="8"/>
        <v>26.633226000000001</v>
      </c>
      <c r="N61" s="241">
        <f t="shared" si="8"/>
        <v>27.601934</v>
      </c>
      <c r="O61" s="241">
        <f t="shared" si="8"/>
        <v>28.726037999999999</v>
      </c>
      <c r="P61" s="241">
        <f t="shared" si="8"/>
        <v>29.011329</v>
      </c>
      <c r="Q61" s="241">
        <f t="shared" si="8"/>
        <v>29.391210999999998</v>
      </c>
      <c r="R61" s="241">
        <f t="shared" si="8"/>
        <v>29.670824</v>
      </c>
      <c r="S61" s="241">
        <f t="shared" si="8"/>
        <v>29.666646</v>
      </c>
      <c r="T61" s="241">
        <f t="shared" si="8"/>
        <v>29.439550000000001</v>
      </c>
      <c r="U61" s="241">
        <f t="shared" si="8"/>
        <v>28.877889</v>
      </c>
      <c r="V61" s="241">
        <f t="shared" si="8"/>
        <v>27.953192999999999</v>
      </c>
      <c r="W61" s="241">
        <f t="shared" si="8"/>
        <v>26.553553999999998</v>
      </c>
      <c r="X61" s="241">
        <f t="shared" si="8"/>
        <v>26.373556000000001</v>
      </c>
      <c r="Y61" s="241">
        <f t="shared" si="8"/>
        <v>26.271650000000001</v>
      </c>
      <c r="Z61" s="270">
        <f t="shared" si="8"/>
        <v>24.981934000000003</v>
      </c>
      <c r="AA61" s="261">
        <f t="shared" si="8"/>
        <v>23.308980000000002</v>
      </c>
      <c r="AB61" s="242">
        <f t="shared" si="8"/>
        <v>21.753916999999998</v>
      </c>
      <c r="AC61" s="223"/>
      <c r="AD61" s="81">
        <v>4</v>
      </c>
      <c r="AE61" s="84">
        <f>H80</f>
        <v>0</v>
      </c>
      <c r="AF61" s="84">
        <f>$H94</f>
        <v>0</v>
      </c>
      <c r="AG61" s="84">
        <f t="shared" si="7"/>
        <v>0</v>
      </c>
      <c r="AH61" s="84">
        <f>$H79</f>
        <v>0</v>
      </c>
      <c r="AI61" s="84">
        <f>$H93</f>
        <v>0</v>
      </c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83"/>
    </row>
    <row r="62" spans="1:55" ht="15" thickBot="1" x14ac:dyDescent="0.35">
      <c r="A62" s="2" t="s">
        <v>38</v>
      </c>
      <c r="B62" s="18" t="s">
        <v>19</v>
      </c>
      <c r="C62" s="18" t="s">
        <v>7</v>
      </c>
      <c r="D62" s="12">
        <f t="shared" si="6"/>
        <v>2597.1558989999994</v>
      </c>
      <c r="E62" s="15">
        <f>SUM(E57:E58)</f>
        <v>94.92525599999999</v>
      </c>
      <c r="F62" s="55">
        <f t="shared" ref="F62:AB62" si="9">SUM(F57:F58)</f>
        <v>92.16912099999999</v>
      </c>
      <c r="G62" s="55">
        <f t="shared" si="9"/>
        <v>91.713678000000002</v>
      </c>
      <c r="H62" s="55">
        <f t="shared" si="9"/>
        <v>91.729223000000005</v>
      </c>
      <c r="I62" s="55">
        <f t="shared" si="9"/>
        <v>94.791458999999989</v>
      </c>
      <c r="J62" s="57">
        <f t="shared" si="9"/>
        <v>101.41535</v>
      </c>
      <c r="K62" s="13">
        <f t="shared" si="9"/>
        <v>109.36541600000001</v>
      </c>
      <c r="L62" s="55">
        <f t="shared" si="9"/>
        <v>113.338735</v>
      </c>
      <c r="M62" s="55">
        <f t="shared" si="9"/>
        <v>117.472409</v>
      </c>
      <c r="N62" s="55">
        <f t="shared" si="9"/>
        <v>118.629745</v>
      </c>
      <c r="O62" s="55">
        <f t="shared" si="9"/>
        <v>120.141589</v>
      </c>
      <c r="P62" s="55">
        <f t="shared" si="9"/>
        <v>120.728386</v>
      </c>
      <c r="Q62" s="55">
        <f t="shared" si="9"/>
        <v>121.22493900000001</v>
      </c>
      <c r="R62" s="55">
        <f t="shared" si="9"/>
        <v>120.32134599999999</v>
      </c>
      <c r="S62" s="55">
        <f t="shared" si="9"/>
        <v>118.103588</v>
      </c>
      <c r="T62" s="55">
        <f t="shared" si="9"/>
        <v>114.594357</v>
      </c>
      <c r="U62" s="55">
        <f t="shared" si="9"/>
        <v>112.28562099999999</v>
      </c>
      <c r="V62" s="55">
        <f t="shared" si="9"/>
        <v>110.114228</v>
      </c>
      <c r="W62" s="55">
        <f t="shared" si="9"/>
        <v>108.934303</v>
      </c>
      <c r="X62" s="55">
        <f t="shared" si="9"/>
        <v>110.25756700000001</v>
      </c>
      <c r="Y62" s="55">
        <f t="shared" si="9"/>
        <v>109.799391</v>
      </c>
      <c r="Z62" s="56">
        <f t="shared" si="9"/>
        <v>106.005627</v>
      </c>
      <c r="AA62" s="15">
        <f t="shared" si="9"/>
        <v>100.65271299999999</v>
      </c>
      <c r="AB62" s="57">
        <f t="shared" si="9"/>
        <v>98.441851999999997</v>
      </c>
      <c r="AC62" s="223"/>
      <c r="AD62" s="81">
        <v>5</v>
      </c>
      <c r="AE62" s="84">
        <f>I80</f>
        <v>0</v>
      </c>
      <c r="AF62" s="84">
        <f>$I94</f>
        <v>0</v>
      </c>
      <c r="AG62" s="84">
        <f t="shared" si="7"/>
        <v>0</v>
      </c>
      <c r="AH62" s="84">
        <f>$I79</f>
        <v>0</v>
      </c>
      <c r="AI62" s="84">
        <f>$I93</f>
        <v>0</v>
      </c>
      <c r="AJ62" s="75">
        <f>AG58</f>
        <v>0</v>
      </c>
      <c r="AK62" s="75">
        <f>AG59</f>
        <v>0</v>
      </c>
      <c r="AL62" s="75">
        <f>AG60</f>
        <v>0</v>
      </c>
      <c r="AM62" s="75">
        <f>AG61</f>
        <v>0</v>
      </c>
      <c r="AN62" s="75"/>
      <c r="AO62" s="75">
        <f>AF58</f>
        <v>0</v>
      </c>
      <c r="AP62" s="75">
        <f>AF59</f>
        <v>0</v>
      </c>
      <c r="AQ62" s="75">
        <f>AF60</f>
        <v>0</v>
      </c>
      <c r="AR62" s="75">
        <f>AF61</f>
        <v>0</v>
      </c>
      <c r="AS62" s="75"/>
      <c r="AT62" s="75">
        <f>-AH58</f>
        <v>0</v>
      </c>
      <c r="AU62" s="75">
        <f>-AH59</f>
        <v>0</v>
      </c>
      <c r="AV62" s="75">
        <f>-AH60</f>
        <v>0</v>
      </c>
      <c r="AW62" s="75">
        <f>-AH61</f>
        <v>0</v>
      </c>
      <c r="AX62" s="75"/>
      <c r="AY62" s="75">
        <f>AI58</f>
        <v>0</v>
      </c>
      <c r="AZ62" s="75">
        <f>AI59</f>
        <v>0</v>
      </c>
      <c r="BA62" s="75">
        <f>AI60</f>
        <v>0</v>
      </c>
      <c r="BB62" s="75">
        <f>AI61</f>
        <v>0</v>
      </c>
      <c r="BC62" s="83"/>
    </row>
    <row r="63" spans="1:55" ht="15" thickBot="1" x14ac:dyDescent="0.35">
      <c r="A63" s="3" t="s">
        <v>33</v>
      </c>
      <c r="B63" s="16" t="s">
        <v>19</v>
      </c>
      <c r="C63" s="16" t="s">
        <v>73</v>
      </c>
      <c r="D63" s="255">
        <f t="shared" si="6"/>
        <v>3205.4343170000006</v>
      </c>
      <c r="E63" s="262">
        <f>E61+E62</f>
        <v>115.60627699999999</v>
      </c>
      <c r="F63" s="238">
        <f t="shared" ref="F63:AB63" si="10">F61+F62</f>
        <v>112.355121</v>
      </c>
      <c r="G63" s="238">
        <f t="shared" si="10"/>
        <v>111.68949599999999</v>
      </c>
      <c r="H63" s="238">
        <f t="shared" si="10"/>
        <v>111.749222</v>
      </c>
      <c r="I63" s="238">
        <f t="shared" si="10"/>
        <v>115.35057399999999</v>
      </c>
      <c r="J63" s="239">
        <f t="shared" si="10"/>
        <v>123.452687</v>
      </c>
      <c r="K63" s="250">
        <f t="shared" si="10"/>
        <v>132.94056900000001</v>
      </c>
      <c r="L63" s="238">
        <f t="shared" si="10"/>
        <v>138.367279</v>
      </c>
      <c r="M63" s="238">
        <f t="shared" si="10"/>
        <v>144.10563500000001</v>
      </c>
      <c r="N63" s="238">
        <f t="shared" si="10"/>
        <v>146.23167899999999</v>
      </c>
      <c r="O63" s="238">
        <f t="shared" si="10"/>
        <v>148.867627</v>
      </c>
      <c r="P63" s="238">
        <f t="shared" si="10"/>
        <v>149.73971499999999</v>
      </c>
      <c r="Q63" s="238">
        <f t="shared" si="10"/>
        <v>150.61615</v>
      </c>
      <c r="R63" s="238">
        <f t="shared" si="10"/>
        <v>149.99216999999999</v>
      </c>
      <c r="S63" s="238">
        <f t="shared" si="10"/>
        <v>147.77023400000002</v>
      </c>
      <c r="T63" s="238">
        <f t="shared" si="10"/>
        <v>144.033907</v>
      </c>
      <c r="U63" s="238">
        <f t="shared" si="10"/>
        <v>141.16351</v>
      </c>
      <c r="V63" s="238">
        <f t="shared" si="10"/>
        <v>138.067421</v>
      </c>
      <c r="W63" s="238">
        <f t="shared" si="10"/>
        <v>135.48785699999999</v>
      </c>
      <c r="X63" s="238">
        <f t="shared" si="10"/>
        <v>136.631123</v>
      </c>
      <c r="Y63" s="238">
        <f t="shared" si="10"/>
        <v>136.07104100000001</v>
      </c>
      <c r="Z63" s="271">
        <f t="shared" si="10"/>
        <v>130.987561</v>
      </c>
      <c r="AA63" s="262">
        <f t="shared" si="10"/>
        <v>123.961693</v>
      </c>
      <c r="AB63" s="239">
        <f t="shared" si="10"/>
        <v>120.195769</v>
      </c>
      <c r="AC63" s="223"/>
      <c r="AD63" s="81">
        <v>6</v>
      </c>
      <c r="AE63" s="84">
        <f>J80</f>
        <v>0</v>
      </c>
      <c r="AF63" s="84">
        <f>$J94</f>
        <v>0</v>
      </c>
      <c r="AG63" s="84">
        <f t="shared" si="7"/>
        <v>0</v>
      </c>
      <c r="AH63" s="84">
        <f>$J79</f>
        <v>0</v>
      </c>
      <c r="AI63" s="84">
        <f>$J93</f>
        <v>0</v>
      </c>
      <c r="AJ63" s="75">
        <f>AG62</f>
        <v>0</v>
      </c>
      <c r="AK63" s="75">
        <f>AG63</f>
        <v>0</v>
      </c>
      <c r="AL63" s="75">
        <f>AG64</f>
        <v>0</v>
      </c>
      <c r="AM63" s="75">
        <f>AG65</f>
        <v>0</v>
      </c>
      <c r="AN63" s="75"/>
      <c r="AO63" s="75">
        <f>AF62</f>
        <v>0</v>
      </c>
      <c r="AP63" s="75">
        <f>AF63</f>
        <v>0</v>
      </c>
      <c r="AQ63" s="75">
        <f>AF64</f>
        <v>0</v>
      </c>
      <c r="AR63" s="75">
        <f>AF65</f>
        <v>0</v>
      </c>
      <c r="AS63" s="75"/>
      <c r="AT63" s="75">
        <f>-AH62</f>
        <v>0</v>
      </c>
      <c r="AU63" s="75">
        <f>-AH63</f>
        <v>0</v>
      </c>
      <c r="AV63" s="75">
        <f>-AH64</f>
        <v>0</v>
      </c>
      <c r="AW63" s="75">
        <f>-AH65</f>
        <v>0</v>
      </c>
      <c r="AX63" s="75"/>
      <c r="AY63" s="75">
        <f>AI62</f>
        <v>0</v>
      </c>
      <c r="AZ63" s="75">
        <f>AI63</f>
        <v>0</v>
      </c>
      <c r="BA63" s="75">
        <f>AI64</f>
        <v>0</v>
      </c>
      <c r="BB63" s="75">
        <f>AI65</f>
        <v>0</v>
      </c>
      <c r="BC63" s="83"/>
    </row>
    <row r="64" spans="1:55" x14ac:dyDescent="0.3">
      <c r="A64" s="4"/>
      <c r="B64" s="188" t="s">
        <v>19</v>
      </c>
      <c r="C64" s="188" t="s">
        <v>15</v>
      </c>
      <c r="D64" s="256">
        <f t="shared" si="6"/>
        <v>4060.3199999999988</v>
      </c>
      <c r="E64" s="263">
        <v>157.18</v>
      </c>
      <c r="F64" s="236">
        <v>157.18</v>
      </c>
      <c r="G64" s="236">
        <v>157.18</v>
      </c>
      <c r="H64" s="236">
        <v>157.18</v>
      </c>
      <c r="I64" s="236">
        <v>157.18</v>
      </c>
      <c r="J64" s="264">
        <v>157.18</v>
      </c>
      <c r="K64" s="235">
        <v>175.18</v>
      </c>
      <c r="L64" s="236">
        <v>175.18</v>
      </c>
      <c r="M64" s="236">
        <v>175.18</v>
      </c>
      <c r="N64" s="236">
        <v>175.18</v>
      </c>
      <c r="O64" s="236">
        <v>175.18</v>
      </c>
      <c r="P64" s="236">
        <v>175.18</v>
      </c>
      <c r="Q64" s="236">
        <v>175.18</v>
      </c>
      <c r="R64" s="236">
        <v>175.18</v>
      </c>
      <c r="S64" s="236">
        <v>175.18</v>
      </c>
      <c r="T64" s="236">
        <v>175.18</v>
      </c>
      <c r="U64" s="236">
        <v>175.18</v>
      </c>
      <c r="V64" s="236">
        <v>175.18</v>
      </c>
      <c r="W64" s="236">
        <v>175.18</v>
      </c>
      <c r="X64" s="236">
        <v>175.18</v>
      </c>
      <c r="Y64" s="236">
        <v>175.18</v>
      </c>
      <c r="Z64" s="237">
        <v>175.18</v>
      </c>
      <c r="AA64" s="273">
        <v>157.18</v>
      </c>
      <c r="AB64" s="264">
        <v>157.18</v>
      </c>
      <c r="AC64" s="198" t="s">
        <v>77</v>
      </c>
      <c r="AD64" s="81">
        <v>7</v>
      </c>
      <c r="AE64" s="84">
        <f>K80</f>
        <v>0</v>
      </c>
      <c r="AF64" s="84">
        <f>$K94</f>
        <v>0</v>
      </c>
      <c r="AG64" s="84">
        <f t="shared" si="7"/>
        <v>0</v>
      </c>
      <c r="AH64" s="84">
        <f>$K79</f>
        <v>0</v>
      </c>
      <c r="AI64" s="84">
        <f>$K93</f>
        <v>0</v>
      </c>
      <c r="AJ64" s="75">
        <f>AG66</f>
        <v>0</v>
      </c>
      <c r="AK64" s="75">
        <f>AG67</f>
        <v>0</v>
      </c>
      <c r="AL64" s="75">
        <f>AG68</f>
        <v>0</v>
      </c>
      <c r="AM64" s="75">
        <f>AG69</f>
        <v>0</v>
      </c>
      <c r="AN64" s="75"/>
      <c r="AO64" s="75">
        <f>AF66</f>
        <v>0</v>
      </c>
      <c r="AP64" s="75">
        <f>AF67</f>
        <v>0</v>
      </c>
      <c r="AQ64" s="75">
        <f>AF68</f>
        <v>0</v>
      </c>
      <c r="AR64" s="75">
        <f>AF69</f>
        <v>0</v>
      </c>
      <c r="AS64" s="75"/>
      <c r="AT64" s="75">
        <f>-AH66</f>
        <v>0</v>
      </c>
      <c r="AU64" s="75">
        <f>-AH67</f>
        <v>0</v>
      </c>
      <c r="AV64" s="75">
        <f>-AH68</f>
        <v>0</v>
      </c>
      <c r="AW64" s="75">
        <f>-AH69</f>
        <v>0</v>
      </c>
      <c r="AX64" s="75"/>
      <c r="AY64" s="75">
        <f>AI66</f>
        <v>0</v>
      </c>
      <c r="AZ64" s="75">
        <f>AI67</f>
        <v>0</v>
      </c>
      <c r="BA64" s="75">
        <f>AI68</f>
        <v>0</v>
      </c>
      <c r="BB64" s="75">
        <f>AI69</f>
        <v>0</v>
      </c>
      <c r="BC64" s="83"/>
    </row>
    <row r="65" spans="1:55" x14ac:dyDescent="0.3">
      <c r="A65" s="5"/>
      <c r="B65" s="189"/>
      <c r="C65" s="189"/>
      <c r="D65" s="6">
        <f t="shared" si="6"/>
        <v>0</v>
      </c>
      <c r="E65" s="142"/>
      <c r="F65" s="143"/>
      <c r="G65" s="143"/>
      <c r="H65" s="143"/>
      <c r="I65" s="143"/>
      <c r="J65" s="145"/>
      <c r="K65" s="181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4"/>
      <c r="AA65" s="142"/>
      <c r="AB65" s="145"/>
      <c r="AC65" s="198"/>
      <c r="AD65" s="81">
        <v>8</v>
      </c>
      <c r="AE65" s="84">
        <f>L80</f>
        <v>0</v>
      </c>
      <c r="AF65" s="84">
        <f>$L94</f>
        <v>0</v>
      </c>
      <c r="AG65" s="84">
        <f t="shared" si="7"/>
        <v>0</v>
      </c>
      <c r="AH65" s="84">
        <f>$L79</f>
        <v>0</v>
      </c>
      <c r="AI65" s="84">
        <f>$L93</f>
        <v>0</v>
      </c>
      <c r="AJ65" s="75">
        <f>AG70</f>
        <v>0</v>
      </c>
      <c r="AK65" s="75">
        <f>AG71</f>
        <v>0</v>
      </c>
      <c r="AL65" s="75">
        <f>AG72</f>
        <v>0</v>
      </c>
      <c r="AM65" s="75">
        <f>AG73</f>
        <v>0</v>
      </c>
      <c r="AN65" s="75"/>
      <c r="AO65" s="75">
        <f>AF70</f>
        <v>0</v>
      </c>
      <c r="AP65" s="75">
        <f>AF71</f>
        <v>0</v>
      </c>
      <c r="AQ65" s="75">
        <f>AF72</f>
        <v>0</v>
      </c>
      <c r="AR65" s="75">
        <f>AF73</f>
        <v>0</v>
      </c>
      <c r="AS65" s="75"/>
      <c r="AT65" s="75">
        <f>-AH70</f>
        <v>0</v>
      </c>
      <c r="AU65" s="75">
        <f>-AH71</f>
        <v>0</v>
      </c>
      <c r="AV65" s="75">
        <f>-AH72</f>
        <v>0</v>
      </c>
      <c r="AW65" s="75">
        <f>-AH73</f>
        <v>0</v>
      </c>
      <c r="AX65" s="75"/>
      <c r="AY65" s="75">
        <f>AI70</f>
        <v>0</v>
      </c>
      <c r="AZ65" s="75">
        <f>AI71</f>
        <v>0</v>
      </c>
      <c r="BA65" s="75">
        <f>AI72</f>
        <v>0</v>
      </c>
      <c r="BB65" s="75">
        <f>AI73</f>
        <v>0</v>
      </c>
      <c r="BC65" s="83"/>
    </row>
    <row r="66" spans="1:55" x14ac:dyDescent="0.3">
      <c r="A66" s="5"/>
      <c r="B66" s="189"/>
      <c r="C66" s="189"/>
      <c r="D66" s="6">
        <f t="shared" si="6"/>
        <v>0</v>
      </c>
      <c r="E66" s="142"/>
      <c r="F66" s="143"/>
      <c r="G66" s="143"/>
      <c r="H66" s="143"/>
      <c r="I66" s="143"/>
      <c r="J66" s="145"/>
      <c r="K66" s="181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4"/>
      <c r="AA66" s="142"/>
      <c r="AB66" s="145"/>
      <c r="AC66" s="198"/>
      <c r="AD66" s="81">
        <v>9</v>
      </c>
      <c r="AE66" s="84">
        <f>M80</f>
        <v>0</v>
      </c>
      <c r="AF66" s="84">
        <f>$M94</f>
        <v>0</v>
      </c>
      <c r="AG66" s="84">
        <f t="shared" si="7"/>
        <v>0</v>
      </c>
      <c r="AH66" s="84">
        <f>$M79</f>
        <v>0</v>
      </c>
      <c r="AI66" s="84">
        <f>$M93</f>
        <v>0</v>
      </c>
      <c r="AJ66" s="75">
        <f>AG74</f>
        <v>0</v>
      </c>
      <c r="AK66" s="75">
        <f>AG75</f>
        <v>0</v>
      </c>
      <c r="AL66" s="75">
        <f>AG76</f>
        <v>0</v>
      </c>
      <c r="AM66" s="75">
        <f>AG77</f>
        <v>0</v>
      </c>
      <c r="AN66" s="75"/>
      <c r="AO66" s="75">
        <f>AF74</f>
        <v>0</v>
      </c>
      <c r="AP66" s="75">
        <f>AF75</f>
        <v>0</v>
      </c>
      <c r="AQ66" s="75">
        <f>AF76</f>
        <v>0</v>
      </c>
      <c r="AR66" s="75">
        <f>AF77</f>
        <v>0</v>
      </c>
      <c r="AS66" s="75"/>
      <c r="AT66" s="75">
        <f>-AH74</f>
        <v>0</v>
      </c>
      <c r="AU66" s="75">
        <f>-AH75</f>
        <v>0</v>
      </c>
      <c r="AV66" s="75">
        <f>-AH76</f>
        <v>0</v>
      </c>
      <c r="AW66" s="75">
        <f>-AH77</f>
        <v>0</v>
      </c>
      <c r="AX66" s="75"/>
      <c r="AY66" s="75">
        <f>AI74</f>
        <v>0</v>
      </c>
      <c r="AZ66" s="75">
        <f>AI75</f>
        <v>0</v>
      </c>
      <c r="BA66" s="75">
        <f>AI76</f>
        <v>0</v>
      </c>
      <c r="BB66" s="75">
        <f>AI77</f>
        <v>0</v>
      </c>
      <c r="BC66" s="83"/>
    </row>
    <row r="67" spans="1:55" x14ac:dyDescent="0.3">
      <c r="A67" s="5"/>
      <c r="B67" s="189"/>
      <c r="C67" s="189"/>
      <c r="D67" s="6">
        <f t="shared" si="6"/>
        <v>0</v>
      </c>
      <c r="E67" s="142"/>
      <c r="F67" s="143"/>
      <c r="G67" s="143"/>
      <c r="H67" s="143"/>
      <c r="I67" s="143"/>
      <c r="J67" s="145"/>
      <c r="K67" s="181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4"/>
      <c r="AA67" s="142"/>
      <c r="AB67" s="145"/>
      <c r="AC67" s="198"/>
      <c r="AD67" s="81">
        <v>10</v>
      </c>
      <c r="AE67" s="84">
        <f>N80</f>
        <v>0</v>
      </c>
      <c r="AF67" s="84">
        <f>$N94</f>
        <v>0</v>
      </c>
      <c r="AG67" s="84">
        <f t="shared" si="7"/>
        <v>0</v>
      </c>
      <c r="AH67" s="84">
        <f>$N79</f>
        <v>0</v>
      </c>
      <c r="AI67" s="84">
        <f>$N93</f>
        <v>0</v>
      </c>
      <c r="AJ67" s="75">
        <f>AG78</f>
        <v>0</v>
      </c>
      <c r="AK67" s="75">
        <f>AG79</f>
        <v>0</v>
      </c>
      <c r="AL67" s="75">
        <f>AG80</f>
        <v>0</v>
      </c>
      <c r="AM67" s="75">
        <f>AG81</f>
        <v>0</v>
      </c>
      <c r="AN67" s="75"/>
      <c r="AO67" s="75">
        <f>AF78</f>
        <v>0</v>
      </c>
      <c r="AP67" s="75">
        <f>AF79</f>
        <v>0</v>
      </c>
      <c r="AQ67" s="75">
        <f>AF80</f>
        <v>0</v>
      </c>
      <c r="AR67" s="75">
        <f>AF81</f>
        <v>0</v>
      </c>
      <c r="AS67" s="75"/>
      <c r="AT67" s="75">
        <f>-AH78</f>
        <v>0</v>
      </c>
      <c r="AU67" s="75">
        <f>-AH79</f>
        <v>0</v>
      </c>
      <c r="AV67" s="75">
        <f>-AH80</f>
        <v>0</v>
      </c>
      <c r="AW67" s="75">
        <f>-AH81</f>
        <v>0</v>
      </c>
      <c r="AX67" s="75"/>
      <c r="AY67" s="75">
        <f>AI78</f>
        <v>0</v>
      </c>
      <c r="AZ67" s="75">
        <f>AI79</f>
        <v>0</v>
      </c>
      <c r="BA67" s="75">
        <f>AI80</f>
        <v>0</v>
      </c>
      <c r="BB67" s="75">
        <f>AI81</f>
        <v>0</v>
      </c>
      <c r="BC67" s="83"/>
    </row>
    <row r="68" spans="1:55" x14ac:dyDescent="0.3">
      <c r="A68" s="5"/>
      <c r="B68" s="189"/>
      <c r="C68" s="189"/>
      <c r="D68" s="6">
        <f t="shared" si="6"/>
        <v>0</v>
      </c>
      <c r="E68" s="142"/>
      <c r="F68" s="143"/>
      <c r="G68" s="143"/>
      <c r="H68" s="143"/>
      <c r="I68" s="143"/>
      <c r="J68" s="145"/>
      <c r="K68" s="181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4"/>
      <c r="AA68" s="142"/>
      <c r="AB68" s="145"/>
      <c r="AC68" s="198"/>
      <c r="AD68" s="81">
        <v>11</v>
      </c>
      <c r="AE68" s="84">
        <f>O80</f>
        <v>0</v>
      </c>
      <c r="AF68" s="84">
        <f>$O94</f>
        <v>0</v>
      </c>
      <c r="AG68" s="84">
        <f t="shared" si="7"/>
        <v>0</v>
      </c>
      <c r="AH68" s="84">
        <f>$O79</f>
        <v>0</v>
      </c>
      <c r="AI68" s="84">
        <f>$O93</f>
        <v>0</v>
      </c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83"/>
    </row>
    <row r="69" spans="1:55" x14ac:dyDescent="0.3">
      <c r="A69" s="5"/>
      <c r="B69" s="189"/>
      <c r="C69" s="189"/>
      <c r="D69" s="6">
        <f t="shared" si="6"/>
        <v>0</v>
      </c>
      <c r="E69" s="142"/>
      <c r="F69" s="143"/>
      <c r="G69" s="143"/>
      <c r="H69" s="143"/>
      <c r="I69" s="143"/>
      <c r="J69" s="145"/>
      <c r="K69" s="181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4"/>
      <c r="AA69" s="142"/>
      <c r="AB69" s="145"/>
      <c r="AC69" s="198"/>
      <c r="AD69" s="81">
        <v>12</v>
      </c>
      <c r="AE69" s="84">
        <f>P80</f>
        <v>0</v>
      </c>
      <c r="AF69" s="84">
        <f>$P94</f>
        <v>0</v>
      </c>
      <c r="AG69" s="84">
        <f t="shared" si="7"/>
        <v>0</v>
      </c>
      <c r="AH69" s="84">
        <f>$P79</f>
        <v>0</v>
      </c>
      <c r="AI69" s="84">
        <f>$P93</f>
        <v>0</v>
      </c>
      <c r="AJ69" s="86" t="s">
        <v>67</v>
      </c>
      <c r="AK69" s="75"/>
      <c r="AL69" s="75"/>
      <c r="AM69" s="75"/>
      <c r="AN69" s="75"/>
      <c r="AO69" s="86" t="s">
        <v>68</v>
      </c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83"/>
    </row>
    <row r="70" spans="1:55" x14ac:dyDescent="0.3">
      <c r="A70" s="5"/>
      <c r="B70" s="189"/>
      <c r="C70" s="189"/>
      <c r="D70" s="6">
        <f t="shared" si="6"/>
        <v>0</v>
      </c>
      <c r="E70" s="142"/>
      <c r="F70" s="143"/>
      <c r="G70" s="143"/>
      <c r="H70" s="143"/>
      <c r="I70" s="143"/>
      <c r="J70" s="145"/>
      <c r="K70" s="181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4"/>
      <c r="AA70" s="142"/>
      <c r="AB70" s="145"/>
      <c r="AC70" s="198"/>
      <c r="AD70" s="81">
        <v>13</v>
      </c>
      <c r="AE70" s="84">
        <f>Q80</f>
        <v>0</v>
      </c>
      <c r="AF70" s="84">
        <f>$Q94</f>
        <v>0</v>
      </c>
      <c r="AG70" s="84">
        <f t="shared" si="7"/>
        <v>0</v>
      </c>
      <c r="AH70" s="84">
        <f>$Q79</f>
        <v>0</v>
      </c>
      <c r="AI70" s="84">
        <f>$Q93</f>
        <v>0</v>
      </c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83"/>
    </row>
    <row r="71" spans="1:55" x14ac:dyDescent="0.3">
      <c r="A71" s="5"/>
      <c r="B71" s="189"/>
      <c r="C71" s="189"/>
      <c r="D71" s="6">
        <f t="shared" si="6"/>
        <v>0</v>
      </c>
      <c r="E71" s="142"/>
      <c r="F71" s="143"/>
      <c r="G71" s="143"/>
      <c r="H71" s="143"/>
      <c r="I71" s="143"/>
      <c r="J71" s="145"/>
      <c r="K71" s="181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4"/>
      <c r="AA71" s="142"/>
      <c r="AB71" s="145"/>
      <c r="AC71" s="198"/>
      <c r="AD71" s="81">
        <v>14</v>
      </c>
      <c r="AE71" s="84">
        <f>R80</f>
        <v>0</v>
      </c>
      <c r="AF71" s="84">
        <f>$R94</f>
        <v>0</v>
      </c>
      <c r="AG71" s="84">
        <f t="shared" si="7"/>
        <v>0</v>
      </c>
      <c r="AH71" s="84">
        <f>$R79</f>
        <v>0</v>
      </c>
      <c r="AI71" s="84">
        <f>$R93</f>
        <v>0</v>
      </c>
      <c r="AJ71" s="75">
        <f>$E59</f>
        <v>9.0669E-2</v>
      </c>
      <c r="AK71" s="75">
        <f>$F59</f>
        <v>8.2865999999999995E-2</v>
      </c>
      <c r="AL71" s="75">
        <f>$G59</f>
        <v>7.8551999999999997E-2</v>
      </c>
      <c r="AM71" s="75">
        <f>$H59</f>
        <v>7.6835000000000001E-2</v>
      </c>
      <c r="AN71" s="75"/>
      <c r="AO71" s="75">
        <f>$E60</f>
        <v>20.590351999999999</v>
      </c>
      <c r="AP71" s="75">
        <f>$F60</f>
        <v>20.103134000000001</v>
      </c>
      <c r="AQ71" s="75">
        <f>$G60</f>
        <v>19.897265999999998</v>
      </c>
      <c r="AR71" s="75">
        <f>$H60</f>
        <v>19.943163999999999</v>
      </c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83"/>
    </row>
    <row r="72" spans="1:55" x14ac:dyDescent="0.3">
      <c r="A72" s="5" t="s">
        <v>22</v>
      </c>
      <c r="B72" s="189"/>
      <c r="C72" s="189"/>
      <c r="D72" s="6">
        <f t="shared" si="6"/>
        <v>0</v>
      </c>
      <c r="E72" s="142"/>
      <c r="F72" s="143"/>
      <c r="G72" s="143"/>
      <c r="H72" s="143"/>
      <c r="I72" s="143"/>
      <c r="J72" s="145"/>
      <c r="K72" s="181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4"/>
      <c r="AA72" s="142"/>
      <c r="AB72" s="145"/>
      <c r="AC72" s="198"/>
      <c r="AD72" s="81">
        <v>15</v>
      </c>
      <c r="AE72" s="84">
        <f>S80</f>
        <v>0</v>
      </c>
      <c r="AF72" s="84">
        <f>$S94</f>
        <v>0</v>
      </c>
      <c r="AG72" s="84">
        <f t="shared" si="7"/>
        <v>0</v>
      </c>
      <c r="AH72" s="84">
        <f>$S79</f>
        <v>0</v>
      </c>
      <c r="AI72" s="84">
        <f>$S93</f>
        <v>0</v>
      </c>
      <c r="AJ72" s="75">
        <f>$I59</f>
        <v>7.8584000000000001E-2</v>
      </c>
      <c r="AK72" s="75">
        <f>$J59</f>
        <v>8.3259E-2</v>
      </c>
      <c r="AL72" s="75">
        <f>$K59</f>
        <v>9.6464999999999995E-2</v>
      </c>
      <c r="AM72" s="75">
        <f>$L59</f>
        <v>0.112066</v>
      </c>
      <c r="AN72" s="75"/>
      <c r="AO72" s="75">
        <f>$I60</f>
        <v>20.480530999999999</v>
      </c>
      <c r="AP72" s="75">
        <f>$J60</f>
        <v>21.954077999999999</v>
      </c>
      <c r="AQ72" s="75">
        <f>$K60</f>
        <v>23.478687999999998</v>
      </c>
      <c r="AR72" s="75">
        <f>$L60</f>
        <v>24.916478000000001</v>
      </c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83"/>
    </row>
    <row r="73" spans="1:55" x14ac:dyDescent="0.3">
      <c r="A73" s="5"/>
      <c r="B73" s="189"/>
      <c r="C73" s="189"/>
      <c r="D73" s="6">
        <f t="shared" si="6"/>
        <v>0</v>
      </c>
      <c r="E73" s="142"/>
      <c r="F73" s="143"/>
      <c r="G73" s="143"/>
      <c r="H73" s="143"/>
      <c r="I73" s="143"/>
      <c r="J73" s="145"/>
      <c r="K73" s="181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4"/>
      <c r="AA73" s="142"/>
      <c r="AB73" s="145"/>
      <c r="AC73" s="198"/>
      <c r="AD73" s="81">
        <v>16</v>
      </c>
      <c r="AE73" s="84">
        <f>T80</f>
        <v>0</v>
      </c>
      <c r="AF73" s="84">
        <f>$T94</f>
        <v>0</v>
      </c>
      <c r="AG73" s="84">
        <f t="shared" si="7"/>
        <v>0</v>
      </c>
      <c r="AH73" s="84">
        <f>$T79</f>
        <v>0</v>
      </c>
      <c r="AI73" s="84">
        <f>$T93</f>
        <v>0</v>
      </c>
      <c r="AJ73" s="75">
        <f>$M59</f>
        <v>0.124761</v>
      </c>
      <c r="AK73" s="75">
        <f>$N59</f>
        <v>0.131853</v>
      </c>
      <c r="AL73" s="75">
        <f>$O59</f>
        <v>0.13394800000000001</v>
      </c>
      <c r="AM73" s="75">
        <f>$P59</f>
        <v>0.137763</v>
      </c>
      <c r="AN73" s="75"/>
      <c r="AO73" s="75">
        <f>$M60</f>
        <v>26.508465000000001</v>
      </c>
      <c r="AP73" s="75">
        <f>$N60</f>
        <v>27.470081</v>
      </c>
      <c r="AQ73" s="75">
        <f>$O60</f>
        <v>28.592089999999999</v>
      </c>
      <c r="AR73" s="75">
        <f>$P60</f>
        <v>28.873566</v>
      </c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83"/>
    </row>
    <row r="74" spans="1:55" x14ac:dyDescent="0.3">
      <c r="A74" s="5"/>
      <c r="B74" s="189"/>
      <c r="C74" s="189"/>
      <c r="D74" s="6">
        <f t="shared" si="6"/>
        <v>0</v>
      </c>
      <c r="E74" s="142"/>
      <c r="F74" s="143"/>
      <c r="G74" s="143"/>
      <c r="H74" s="143"/>
      <c r="I74" s="143"/>
      <c r="J74" s="145"/>
      <c r="K74" s="181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4"/>
      <c r="AA74" s="142"/>
      <c r="AB74" s="145"/>
      <c r="AC74" s="198"/>
      <c r="AD74" s="81">
        <v>17</v>
      </c>
      <c r="AE74" s="84">
        <f>U80</f>
        <v>0</v>
      </c>
      <c r="AF74" s="84">
        <f>$U94</f>
        <v>0</v>
      </c>
      <c r="AG74" s="84">
        <f t="shared" si="7"/>
        <v>0</v>
      </c>
      <c r="AH74" s="84">
        <f>$U79</f>
        <v>0</v>
      </c>
      <c r="AI74" s="84">
        <f>$U93</f>
        <v>0</v>
      </c>
      <c r="AJ74" s="75">
        <f>$Q59</f>
        <v>0.14010600000000001</v>
      </c>
      <c r="AK74" s="75">
        <f>$R59</f>
        <v>0.14108399999999999</v>
      </c>
      <c r="AL74" s="75">
        <f>$S59</f>
        <v>0.14246500000000001</v>
      </c>
      <c r="AM74" s="75">
        <f>$T59</f>
        <v>0.14562</v>
      </c>
      <c r="AN74" s="75"/>
      <c r="AO74" s="75">
        <f>$Q60</f>
        <v>29.251104999999999</v>
      </c>
      <c r="AP74" s="75">
        <f>$R60</f>
        <v>29.52974</v>
      </c>
      <c r="AQ74" s="75">
        <f>$S60</f>
        <v>29.524180999999999</v>
      </c>
      <c r="AR74" s="75">
        <f>$T60</f>
        <v>29.29393</v>
      </c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83"/>
    </row>
    <row r="75" spans="1:55" x14ac:dyDescent="0.3">
      <c r="A75" s="5"/>
      <c r="B75" s="189"/>
      <c r="C75" s="189"/>
      <c r="D75" s="6">
        <f t="shared" si="6"/>
        <v>0</v>
      </c>
      <c r="E75" s="142"/>
      <c r="F75" s="143"/>
      <c r="G75" s="143"/>
      <c r="H75" s="143"/>
      <c r="I75" s="143"/>
      <c r="J75" s="145"/>
      <c r="K75" s="181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4"/>
      <c r="AA75" s="142"/>
      <c r="AB75" s="145"/>
      <c r="AC75" s="198"/>
      <c r="AD75" s="81">
        <v>18</v>
      </c>
      <c r="AE75" s="84">
        <f>V80</f>
        <v>0</v>
      </c>
      <c r="AF75" s="84">
        <f>$V94</f>
        <v>0</v>
      </c>
      <c r="AG75" s="84">
        <f t="shared" si="7"/>
        <v>0</v>
      </c>
      <c r="AH75" s="84">
        <f>$V79</f>
        <v>0</v>
      </c>
      <c r="AI75" s="84">
        <f>$V93</f>
        <v>0</v>
      </c>
      <c r="AJ75" s="75">
        <f>$U59</f>
        <v>0.14999799999999999</v>
      </c>
      <c r="AK75" s="75">
        <f>$V59</f>
        <v>0.151977</v>
      </c>
      <c r="AL75" s="75">
        <f>$W59</f>
        <v>0.16053500000000001</v>
      </c>
      <c r="AM75" s="75">
        <f>$X59</f>
        <v>0.17997199999999999</v>
      </c>
      <c r="AN75" s="75"/>
      <c r="AO75" s="75">
        <f>$U60</f>
        <v>28.727891</v>
      </c>
      <c r="AP75" s="75">
        <f>$V60</f>
        <v>27.801216</v>
      </c>
      <c r="AQ75" s="75">
        <f>$W60</f>
        <v>26.393018999999999</v>
      </c>
      <c r="AR75" s="75">
        <f>$X60</f>
        <v>26.193584000000001</v>
      </c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83"/>
    </row>
    <row r="76" spans="1:55" x14ac:dyDescent="0.3">
      <c r="A76" s="5"/>
      <c r="B76" s="189"/>
      <c r="C76" s="189"/>
      <c r="D76" s="6">
        <f t="shared" si="6"/>
        <v>0</v>
      </c>
      <c r="E76" s="142"/>
      <c r="F76" s="143"/>
      <c r="G76" s="143"/>
      <c r="H76" s="143"/>
      <c r="I76" s="143"/>
      <c r="J76" s="145"/>
      <c r="K76" s="181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4"/>
      <c r="AA76" s="142"/>
      <c r="AB76" s="145"/>
      <c r="AC76" s="198"/>
      <c r="AD76" s="81">
        <v>19</v>
      </c>
      <c r="AE76" s="84">
        <f>W80</f>
        <v>0</v>
      </c>
      <c r="AF76" s="84">
        <f>$W94</f>
        <v>0</v>
      </c>
      <c r="AG76" s="84">
        <f t="shared" si="7"/>
        <v>0</v>
      </c>
      <c r="AH76" s="84">
        <f>$W79</f>
        <v>0</v>
      </c>
      <c r="AI76" s="84">
        <f>$W93</f>
        <v>0</v>
      </c>
      <c r="AJ76" s="75">
        <f>$Y59</f>
        <v>0.17372799999999999</v>
      </c>
      <c r="AK76" s="75">
        <f>$Z59</f>
        <v>0.149232</v>
      </c>
      <c r="AL76" s="75">
        <f>$AA59</f>
        <v>0.11867</v>
      </c>
      <c r="AM76" s="75">
        <f>$AB59</f>
        <v>9.6965999999999997E-2</v>
      </c>
      <c r="AN76" s="75"/>
      <c r="AO76" s="75">
        <f>$Y60</f>
        <v>26.097922000000001</v>
      </c>
      <c r="AP76" s="75">
        <f>$Z60</f>
        <v>24.832702000000001</v>
      </c>
      <c r="AQ76" s="75">
        <f>$AA60</f>
        <v>23.19031</v>
      </c>
      <c r="AR76" s="75">
        <f>$AB60</f>
        <v>21.656950999999999</v>
      </c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83"/>
    </row>
    <row r="77" spans="1:55" x14ac:dyDescent="0.3">
      <c r="A77" s="5"/>
      <c r="B77" s="189"/>
      <c r="C77" s="189"/>
      <c r="D77" s="6">
        <f t="shared" si="6"/>
        <v>0</v>
      </c>
      <c r="E77" s="142"/>
      <c r="F77" s="143"/>
      <c r="G77" s="143"/>
      <c r="H77" s="143"/>
      <c r="I77" s="143"/>
      <c r="J77" s="145"/>
      <c r="K77" s="181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4"/>
      <c r="AA77" s="142"/>
      <c r="AB77" s="145"/>
      <c r="AC77" s="198"/>
      <c r="AD77" s="81">
        <v>20</v>
      </c>
      <c r="AE77" s="84">
        <f>X80</f>
        <v>0</v>
      </c>
      <c r="AF77" s="84">
        <f>$X94</f>
        <v>0</v>
      </c>
      <c r="AG77" s="84">
        <f t="shared" si="7"/>
        <v>0</v>
      </c>
      <c r="AH77" s="84">
        <f>$X79</f>
        <v>0</v>
      </c>
      <c r="AI77" s="84">
        <f>$X93</f>
        <v>0</v>
      </c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83"/>
    </row>
    <row r="78" spans="1:55" x14ac:dyDescent="0.3">
      <c r="A78" s="5"/>
      <c r="B78" s="189"/>
      <c r="C78" s="189"/>
      <c r="D78" s="6">
        <f t="shared" si="6"/>
        <v>0</v>
      </c>
      <c r="E78" s="142"/>
      <c r="F78" s="143"/>
      <c r="G78" s="143"/>
      <c r="H78" s="143"/>
      <c r="I78" s="143"/>
      <c r="J78" s="145"/>
      <c r="K78" s="181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4"/>
      <c r="AA78" s="142"/>
      <c r="AB78" s="145"/>
      <c r="AC78" s="198"/>
      <c r="AD78" s="81">
        <v>21</v>
      </c>
      <c r="AE78" s="84">
        <f>Y80</f>
        <v>0</v>
      </c>
      <c r="AF78" s="84">
        <f>$Y94</f>
        <v>0</v>
      </c>
      <c r="AG78" s="84">
        <f t="shared" si="7"/>
        <v>0</v>
      </c>
      <c r="AH78" s="84">
        <f>$Y79</f>
        <v>0</v>
      </c>
      <c r="AI78" s="84">
        <f>$Y93</f>
        <v>0</v>
      </c>
      <c r="AJ78" s="86" t="s">
        <v>63</v>
      </c>
      <c r="AK78" s="75"/>
      <c r="AL78" s="75"/>
      <c r="AM78" s="75"/>
      <c r="AN78" s="75"/>
      <c r="AO78" s="86" t="s">
        <v>69</v>
      </c>
      <c r="AP78" s="75"/>
      <c r="AQ78" s="75"/>
      <c r="AR78" s="75"/>
      <c r="AS78" s="75"/>
      <c r="AT78" s="86" t="s">
        <v>63</v>
      </c>
      <c r="AU78" s="75"/>
      <c r="AV78" s="75"/>
      <c r="AW78" s="75"/>
      <c r="AX78" s="75"/>
      <c r="AY78" s="75"/>
      <c r="AZ78" s="75"/>
      <c r="BA78" s="75"/>
      <c r="BB78" s="75"/>
      <c r="BC78" s="83"/>
    </row>
    <row r="79" spans="1:55" x14ac:dyDescent="0.3">
      <c r="A79" s="5"/>
      <c r="B79" s="189"/>
      <c r="C79" s="189"/>
      <c r="D79" s="6">
        <f t="shared" si="6"/>
        <v>0</v>
      </c>
      <c r="E79" s="142"/>
      <c r="F79" s="143"/>
      <c r="G79" s="143"/>
      <c r="H79" s="143"/>
      <c r="I79" s="143"/>
      <c r="J79" s="145"/>
      <c r="K79" s="181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4"/>
      <c r="AA79" s="142"/>
      <c r="AB79" s="145"/>
      <c r="AC79" s="198"/>
      <c r="AD79" s="81">
        <v>22</v>
      </c>
      <c r="AE79" s="84">
        <f>Z80</f>
        <v>0</v>
      </c>
      <c r="AF79" s="84">
        <f>$Z94</f>
        <v>0</v>
      </c>
      <c r="AG79" s="84">
        <f t="shared" si="7"/>
        <v>0</v>
      </c>
      <c r="AH79" s="84">
        <f>$Z79</f>
        <v>0</v>
      </c>
      <c r="AI79" s="84">
        <f>$Z93</f>
        <v>0</v>
      </c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83"/>
    </row>
    <row r="80" spans="1:55" ht="15" thickBot="1" x14ac:dyDescent="0.35">
      <c r="A80" s="7"/>
      <c r="B80" s="197"/>
      <c r="C80" s="197"/>
      <c r="D80" s="257">
        <f t="shared" si="6"/>
        <v>0</v>
      </c>
      <c r="E80" s="146"/>
      <c r="F80" s="147"/>
      <c r="G80" s="147"/>
      <c r="H80" s="147"/>
      <c r="I80" s="147"/>
      <c r="J80" s="149"/>
      <c r="K80" s="182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8"/>
      <c r="AA80" s="146"/>
      <c r="AB80" s="149"/>
      <c r="AC80" s="198"/>
      <c r="AD80" s="81">
        <v>23</v>
      </c>
      <c r="AE80" s="84">
        <f>AA80</f>
        <v>0</v>
      </c>
      <c r="AF80" s="84">
        <f>$AA94</f>
        <v>0</v>
      </c>
      <c r="AG80" s="84">
        <f t="shared" si="7"/>
        <v>0</v>
      </c>
      <c r="AH80" s="84">
        <f>$AA79</f>
        <v>0</v>
      </c>
      <c r="AI80" s="84">
        <f>$AA93</f>
        <v>0</v>
      </c>
      <c r="AJ80" s="75">
        <f>-$E68</f>
        <v>0</v>
      </c>
      <c r="AK80" s="75">
        <f>-$F68</f>
        <v>0</v>
      </c>
      <c r="AL80" s="75">
        <f>-$G68</f>
        <v>0</v>
      </c>
      <c r="AM80" s="75">
        <f>-$H68</f>
        <v>0</v>
      </c>
      <c r="AN80" s="75"/>
      <c r="AO80" s="75">
        <f>-$E69</f>
        <v>0</v>
      </c>
      <c r="AP80" s="75">
        <f>-$F69</f>
        <v>0</v>
      </c>
      <c r="AQ80" s="75">
        <f>-$G69</f>
        <v>0</v>
      </c>
      <c r="AR80" s="75">
        <f>-$H69</f>
        <v>0</v>
      </c>
      <c r="AS80" s="75"/>
      <c r="AT80" s="75">
        <f>-$E70</f>
        <v>0</v>
      </c>
      <c r="AU80" s="75">
        <f>-$F70</f>
        <v>0</v>
      </c>
      <c r="AV80" s="75">
        <f>-$G70</f>
        <v>0</v>
      </c>
      <c r="AW80" s="75">
        <f>-$H70</f>
        <v>0</v>
      </c>
      <c r="AX80" s="75"/>
      <c r="AY80" s="75"/>
      <c r="AZ80" s="75"/>
      <c r="BA80" s="75"/>
      <c r="BB80" s="75"/>
      <c r="BC80" s="83"/>
    </row>
    <row r="81" spans="1:55" ht="15" thickBot="1" x14ac:dyDescent="0.35">
      <c r="A81" s="4"/>
      <c r="B81" s="195"/>
      <c r="C81" s="195"/>
      <c r="D81" s="8">
        <f t="shared" si="6"/>
        <v>0</v>
      </c>
      <c r="E81" s="138"/>
      <c r="F81" s="139"/>
      <c r="G81" s="139"/>
      <c r="H81" s="139"/>
      <c r="I81" s="139"/>
      <c r="J81" s="141"/>
      <c r="K81" s="186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40"/>
      <c r="AA81" s="138"/>
      <c r="AB81" s="141"/>
      <c r="AC81" s="227"/>
      <c r="AD81" s="204">
        <v>24</v>
      </c>
      <c r="AE81" s="205">
        <f>AB80</f>
        <v>0</v>
      </c>
      <c r="AF81" s="205">
        <f>$AB94</f>
        <v>0</v>
      </c>
      <c r="AG81" s="205">
        <f t="shared" si="7"/>
        <v>0</v>
      </c>
      <c r="AH81" s="205">
        <f>$AB79</f>
        <v>0</v>
      </c>
      <c r="AI81" s="205">
        <f>$AB93</f>
        <v>0</v>
      </c>
      <c r="AJ81" s="206">
        <f>-$I68</f>
        <v>0</v>
      </c>
      <c r="AK81" s="206">
        <f>-$J68</f>
        <v>0</v>
      </c>
      <c r="AL81" s="206">
        <f>-$K68</f>
        <v>0</v>
      </c>
      <c r="AM81" s="206">
        <f>-$L68</f>
        <v>0</v>
      </c>
      <c r="AN81" s="206"/>
      <c r="AO81" s="206">
        <f>-$I69</f>
        <v>0</v>
      </c>
      <c r="AP81" s="206">
        <f>-$J69</f>
        <v>0</v>
      </c>
      <c r="AQ81" s="206">
        <f>-$K69</f>
        <v>0</v>
      </c>
      <c r="AR81" s="206">
        <f>-$L69</f>
        <v>0</v>
      </c>
      <c r="AS81" s="206"/>
      <c r="AT81" s="206">
        <f>-$I70</f>
        <v>0</v>
      </c>
      <c r="AU81" s="206">
        <f>-$J70</f>
        <v>0</v>
      </c>
      <c r="AV81" s="206">
        <f>-$K70</f>
        <v>0</v>
      </c>
      <c r="AW81" s="206">
        <f>-$L70</f>
        <v>0</v>
      </c>
      <c r="AX81" s="206"/>
      <c r="AY81" s="206"/>
      <c r="AZ81" s="206"/>
      <c r="BA81" s="206"/>
      <c r="BB81" s="206"/>
      <c r="BC81" s="206"/>
    </row>
    <row r="82" spans="1:55" x14ac:dyDescent="0.3">
      <c r="A82" s="5"/>
      <c r="B82" s="189"/>
      <c r="C82" s="189"/>
      <c r="D82" s="6">
        <f t="shared" si="6"/>
        <v>0</v>
      </c>
      <c r="E82" s="142"/>
      <c r="F82" s="143"/>
      <c r="G82" s="143"/>
      <c r="H82" s="143"/>
      <c r="I82" s="143"/>
      <c r="J82" s="145"/>
      <c r="K82" s="181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4"/>
      <c r="AA82" s="142"/>
      <c r="AB82" s="145"/>
      <c r="AC82" s="198"/>
      <c r="AD82" s="83"/>
      <c r="AE82" s="83"/>
      <c r="AF82" s="83"/>
      <c r="AG82" s="83"/>
      <c r="AH82" s="83"/>
      <c r="AI82" s="83"/>
      <c r="AJ82" s="75">
        <f>-$M68</f>
        <v>0</v>
      </c>
      <c r="AK82" s="75">
        <f>-$N68</f>
        <v>0</v>
      </c>
      <c r="AL82" s="75">
        <f>-$O68</f>
        <v>0</v>
      </c>
      <c r="AM82" s="75">
        <f>-$P68</f>
        <v>0</v>
      </c>
      <c r="AN82" s="83"/>
      <c r="AO82" s="75">
        <f>-$M69</f>
        <v>0</v>
      </c>
      <c r="AP82" s="75">
        <f>-$N69</f>
        <v>0</v>
      </c>
      <c r="AQ82" s="75">
        <f>-$O69</f>
        <v>0</v>
      </c>
      <c r="AR82" s="75">
        <f>-$P69</f>
        <v>0</v>
      </c>
      <c r="AS82" s="83"/>
      <c r="AT82" s="75">
        <f>-$M70</f>
        <v>0</v>
      </c>
      <c r="AU82" s="75">
        <f>-$N70</f>
        <v>0</v>
      </c>
      <c r="AV82" s="75">
        <f>-$O70</f>
        <v>0</v>
      </c>
      <c r="AW82" s="75">
        <f>-$P70</f>
        <v>0</v>
      </c>
      <c r="AX82" s="83"/>
      <c r="AY82" s="83"/>
      <c r="AZ82" s="83"/>
      <c r="BA82" s="83"/>
      <c r="BB82" s="83"/>
      <c r="BC82" s="83"/>
    </row>
    <row r="83" spans="1:55" x14ac:dyDescent="0.3">
      <c r="A83" s="5" t="s">
        <v>23</v>
      </c>
      <c r="B83" s="189"/>
      <c r="C83" s="189"/>
      <c r="D83" s="6">
        <f t="shared" si="6"/>
        <v>0</v>
      </c>
      <c r="E83" s="142"/>
      <c r="F83" s="143"/>
      <c r="G83" s="143"/>
      <c r="H83" s="143"/>
      <c r="I83" s="143"/>
      <c r="J83" s="145"/>
      <c r="K83" s="181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4"/>
      <c r="AA83" s="142"/>
      <c r="AB83" s="145"/>
      <c r="AC83" s="198"/>
      <c r="AD83" s="83"/>
      <c r="AE83" s="83"/>
      <c r="AF83" s="83"/>
      <c r="AG83" s="83"/>
      <c r="AH83" s="83"/>
      <c r="AI83" s="83"/>
      <c r="AJ83" s="75">
        <f>-$Q68</f>
        <v>0</v>
      </c>
      <c r="AK83" s="75">
        <f>-$R68</f>
        <v>0</v>
      </c>
      <c r="AL83" s="75">
        <f>-$S68</f>
        <v>0</v>
      </c>
      <c r="AM83" s="75">
        <f>-$T68</f>
        <v>0</v>
      </c>
      <c r="AN83" s="83"/>
      <c r="AO83" s="75">
        <f>-$Q69</f>
        <v>0</v>
      </c>
      <c r="AP83" s="75">
        <f>-$R69</f>
        <v>0</v>
      </c>
      <c r="AQ83" s="75">
        <f>-$S69</f>
        <v>0</v>
      </c>
      <c r="AR83" s="75">
        <f>-$T69</f>
        <v>0</v>
      </c>
      <c r="AS83" s="83"/>
      <c r="AT83" s="75">
        <f>-$Q70</f>
        <v>0</v>
      </c>
      <c r="AU83" s="75">
        <f>-$R70</f>
        <v>0</v>
      </c>
      <c r="AV83" s="75">
        <f>-$S70</f>
        <v>0</v>
      </c>
      <c r="AW83" s="75">
        <f>-$T70</f>
        <v>0</v>
      </c>
      <c r="AX83" s="83"/>
      <c r="AY83" s="83"/>
      <c r="AZ83" s="83"/>
      <c r="BA83" s="83"/>
      <c r="BB83" s="83"/>
      <c r="BC83" s="83"/>
    </row>
    <row r="84" spans="1:55" x14ac:dyDescent="0.3">
      <c r="A84" s="5"/>
      <c r="B84" s="189"/>
      <c r="C84" s="189"/>
      <c r="D84" s="6">
        <f t="shared" si="6"/>
        <v>0</v>
      </c>
      <c r="E84" s="142"/>
      <c r="F84" s="143"/>
      <c r="G84" s="143"/>
      <c r="H84" s="143"/>
      <c r="I84" s="143"/>
      <c r="J84" s="145"/>
      <c r="K84" s="181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4"/>
      <c r="AA84" s="142"/>
      <c r="AB84" s="145"/>
      <c r="AC84" s="198"/>
      <c r="AD84" s="83"/>
      <c r="AE84" s="83"/>
      <c r="AF84" s="83"/>
      <c r="AG84" s="83"/>
      <c r="AH84" s="83"/>
      <c r="AI84" s="83"/>
      <c r="AJ84" s="75">
        <f>-$U68</f>
        <v>0</v>
      </c>
      <c r="AK84" s="75">
        <f>-$V68</f>
        <v>0</v>
      </c>
      <c r="AL84" s="75">
        <f>-$W68</f>
        <v>0</v>
      </c>
      <c r="AM84" s="75">
        <f>-$X68</f>
        <v>0</v>
      </c>
      <c r="AN84" s="83"/>
      <c r="AO84" s="75">
        <f>-$U69</f>
        <v>0</v>
      </c>
      <c r="AP84" s="75">
        <f>-$V69</f>
        <v>0</v>
      </c>
      <c r="AQ84" s="75">
        <f>-$W69</f>
        <v>0</v>
      </c>
      <c r="AR84" s="75">
        <f>-$X69</f>
        <v>0</v>
      </c>
      <c r="AS84" s="83"/>
      <c r="AT84" s="75">
        <f>-$U70</f>
        <v>0</v>
      </c>
      <c r="AU84" s="75">
        <f>-$V70</f>
        <v>0</v>
      </c>
      <c r="AV84" s="75">
        <f>-$W70</f>
        <v>0</v>
      </c>
      <c r="AW84" s="75">
        <f>-$X70</f>
        <v>0</v>
      </c>
      <c r="AX84" s="83"/>
      <c r="AY84" s="83"/>
      <c r="AZ84" s="83"/>
      <c r="BA84" s="83"/>
      <c r="BB84" s="83"/>
      <c r="BC84" s="83"/>
    </row>
    <row r="85" spans="1:55" ht="15" thickBot="1" x14ac:dyDescent="0.35">
      <c r="A85" s="7"/>
      <c r="B85" s="190"/>
      <c r="C85" s="190"/>
      <c r="D85" s="9">
        <f t="shared" si="6"/>
        <v>0</v>
      </c>
      <c r="E85" s="177"/>
      <c r="F85" s="178"/>
      <c r="G85" s="178"/>
      <c r="H85" s="178"/>
      <c r="I85" s="178"/>
      <c r="J85" s="180"/>
      <c r="K85" s="187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9"/>
      <c r="AA85" s="177"/>
      <c r="AB85" s="180"/>
      <c r="AC85" s="198"/>
      <c r="AD85" s="83"/>
      <c r="AE85" s="83"/>
      <c r="AF85" s="83"/>
      <c r="AG85" s="83"/>
      <c r="AH85" s="83"/>
      <c r="AI85" s="83"/>
      <c r="AJ85" s="75">
        <f>-$Y68</f>
        <v>0</v>
      </c>
      <c r="AK85" s="75">
        <f>-$Z68</f>
        <v>0</v>
      </c>
      <c r="AL85" s="75">
        <f>-$AA68</f>
        <v>0</v>
      </c>
      <c r="AM85" s="75">
        <f>$AB68</f>
        <v>0</v>
      </c>
      <c r="AN85" s="83"/>
      <c r="AO85" s="75">
        <f>-$Y69</f>
        <v>0</v>
      </c>
      <c r="AP85" s="75">
        <f>-$Z69</f>
        <v>0</v>
      </c>
      <c r="AQ85" s="75">
        <f>-$AA69</f>
        <v>0</v>
      </c>
      <c r="AR85" s="75">
        <f>$AB69</f>
        <v>0</v>
      </c>
      <c r="AS85" s="83"/>
      <c r="AT85" s="75">
        <f>-$Y70</f>
        <v>0</v>
      </c>
      <c r="AU85" s="75">
        <f>-$Z70</f>
        <v>0</v>
      </c>
      <c r="AV85" s="75">
        <f>-$AA70</f>
        <v>0</v>
      </c>
      <c r="AW85" s="75">
        <f>$AB70</f>
        <v>0</v>
      </c>
      <c r="AX85" s="83"/>
      <c r="AY85" s="83"/>
      <c r="AZ85" s="83"/>
      <c r="BA85" s="83"/>
      <c r="BB85" s="83"/>
      <c r="BC85" s="83"/>
    </row>
    <row r="86" spans="1:55" x14ac:dyDescent="0.3">
      <c r="A86" s="4"/>
      <c r="B86" s="196" t="s">
        <v>19</v>
      </c>
      <c r="C86" s="196" t="s">
        <v>78</v>
      </c>
      <c r="D86" s="64">
        <v>216</v>
      </c>
      <c r="E86" s="202">
        <v>9</v>
      </c>
      <c r="F86" s="200">
        <v>9</v>
      </c>
      <c r="G86" s="200">
        <v>9</v>
      </c>
      <c r="H86" s="200">
        <v>9</v>
      </c>
      <c r="I86" s="200">
        <v>9</v>
      </c>
      <c r="J86" s="203">
        <v>9</v>
      </c>
      <c r="K86" s="199">
        <v>9</v>
      </c>
      <c r="L86" s="200">
        <v>9</v>
      </c>
      <c r="M86" s="200">
        <v>9</v>
      </c>
      <c r="N86" s="200">
        <v>9</v>
      </c>
      <c r="O86" s="200">
        <v>9</v>
      </c>
      <c r="P86" s="200">
        <v>9</v>
      </c>
      <c r="Q86" s="200">
        <v>9</v>
      </c>
      <c r="R86" s="200">
        <v>9</v>
      </c>
      <c r="S86" s="200">
        <v>9</v>
      </c>
      <c r="T86" s="200">
        <v>9</v>
      </c>
      <c r="U86" s="200">
        <v>9</v>
      </c>
      <c r="V86" s="200">
        <v>9</v>
      </c>
      <c r="W86" s="200">
        <v>9</v>
      </c>
      <c r="X86" s="200">
        <v>9</v>
      </c>
      <c r="Y86" s="200">
        <v>9</v>
      </c>
      <c r="Z86" s="201">
        <v>9</v>
      </c>
      <c r="AA86" s="202">
        <v>9</v>
      </c>
      <c r="AB86" s="203">
        <v>9</v>
      </c>
      <c r="AC86" s="198" t="s">
        <v>79</v>
      </c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</row>
    <row r="87" spans="1:55" x14ac:dyDescent="0.3">
      <c r="A87" s="5"/>
      <c r="B87" s="192"/>
      <c r="C87" s="192"/>
      <c r="D87" s="62">
        <f t="shared" si="6"/>
        <v>0</v>
      </c>
      <c r="E87" s="154"/>
      <c r="F87" s="155"/>
      <c r="G87" s="155"/>
      <c r="H87" s="155"/>
      <c r="I87" s="155"/>
      <c r="J87" s="157"/>
      <c r="K87" s="184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6"/>
      <c r="AA87" s="154"/>
      <c r="AB87" s="157"/>
      <c r="AC87" s="198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</row>
    <row r="88" spans="1:55" x14ac:dyDescent="0.3">
      <c r="A88" s="5"/>
      <c r="B88" s="192"/>
      <c r="C88" s="189"/>
      <c r="D88" s="62">
        <f t="shared" si="6"/>
        <v>0</v>
      </c>
      <c r="E88" s="154"/>
      <c r="F88" s="155"/>
      <c r="G88" s="155"/>
      <c r="H88" s="155"/>
      <c r="I88" s="155"/>
      <c r="J88" s="157"/>
      <c r="K88" s="184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6"/>
      <c r="AA88" s="154"/>
      <c r="AB88" s="157"/>
      <c r="AC88" s="198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</row>
    <row r="89" spans="1:55" ht="15" thickBot="1" x14ac:dyDescent="0.35">
      <c r="A89" s="5" t="s">
        <v>24</v>
      </c>
      <c r="B89" s="192"/>
      <c r="C89" s="189"/>
      <c r="D89" s="62">
        <f>SUM(E89:AB89)</f>
        <v>0</v>
      </c>
      <c r="E89" s="154"/>
      <c r="F89" s="155"/>
      <c r="G89" s="155"/>
      <c r="H89" s="155"/>
      <c r="I89" s="155"/>
      <c r="J89" s="157"/>
      <c r="K89" s="184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6"/>
      <c r="AA89" s="154"/>
      <c r="AB89" s="157"/>
      <c r="AC89" s="198"/>
      <c r="AD89" s="83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</row>
    <row r="90" spans="1:55" ht="15" thickTop="1" x14ac:dyDescent="0.3">
      <c r="A90" s="5"/>
      <c r="B90" s="192"/>
      <c r="C90" s="192"/>
      <c r="D90" s="62">
        <f t="shared" si="6"/>
        <v>0</v>
      </c>
      <c r="E90" s="154"/>
      <c r="F90" s="155"/>
      <c r="G90" s="155"/>
      <c r="H90" s="155"/>
      <c r="I90" s="155"/>
      <c r="J90" s="157"/>
      <c r="K90" s="184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6"/>
      <c r="AA90" s="154"/>
      <c r="AB90" s="157"/>
      <c r="AC90" s="198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</row>
    <row r="91" spans="1:55" x14ac:dyDescent="0.3">
      <c r="A91" s="5"/>
      <c r="B91" s="192"/>
      <c r="C91" s="192"/>
      <c r="D91" s="62">
        <f t="shared" si="6"/>
        <v>0</v>
      </c>
      <c r="E91" s="154"/>
      <c r="F91" s="155"/>
      <c r="G91" s="155"/>
      <c r="H91" s="155"/>
      <c r="I91" s="155"/>
      <c r="J91" s="157"/>
      <c r="K91" s="184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6"/>
      <c r="AA91" s="154"/>
      <c r="AB91" s="157"/>
      <c r="AC91" s="198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</row>
    <row r="92" spans="1:55" x14ac:dyDescent="0.3">
      <c r="A92" s="5"/>
      <c r="B92" s="192"/>
      <c r="C92" s="192"/>
      <c r="D92" s="62">
        <f t="shared" si="6"/>
        <v>0</v>
      </c>
      <c r="E92" s="154"/>
      <c r="F92" s="155"/>
      <c r="G92" s="155"/>
      <c r="H92" s="155"/>
      <c r="I92" s="155"/>
      <c r="J92" s="157"/>
      <c r="K92" s="184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6"/>
      <c r="AA92" s="154"/>
      <c r="AB92" s="157"/>
      <c r="AC92" s="198"/>
      <c r="AD92" s="83"/>
      <c r="AE92" s="73" t="s">
        <v>12</v>
      </c>
      <c r="AF92" s="89" t="s">
        <v>75</v>
      </c>
      <c r="AG92" s="73"/>
      <c r="AH92" s="73"/>
      <c r="AI92" s="83"/>
      <c r="AJ92" s="73" t="s">
        <v>19</v>
      </c>
      <c r="AK92" s="89" t="s">
        <v>75</v>
      </c>
      <c r="AL92" s="73"/>
      <c r="AM92" s="73"/>
      <c r="AN92" s="83"/>
      <c r="AO92" s="73" t="s">
        <v>28</v>
      </c>
      <c r="AP92" s="89" t="s">
        <v>75</v>
      </c>
      <c r="AQ92" s="73"/>
      <c r="AR92" s="7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</row>
    <row r="93" spans="1:55" x14ac:dyDescent="0.3">
      <c r="A93" s="5"/>
      <c r="B93" s="192"/>
      <c r="C93" s="192"/>
      <c r="D93" s="62">
        <f t="shared" si="6"/>
        <v>0</v>
      </c>
      <c r="E93" s="154"/>
      <c r="F93" s="155"/>
      <c r="G93" s="155"/>
      <c r="H93" s="155"/>
      <c r="I93" s="155"/>
      <c r="J93" s="157"/>
      <c r="K93" s="184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6"/>
      <c r="AA93" s="154"/>
      <c r="AB93" s="157"/>
      <c r="AC93" s="198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</row>
    <row r="94" spans="1:55" ht="15" thickBot="1" x14ac:dyDescent="0.35">
      <c r="A94" s="5"/>
      <c r="B94" s="193"/>
      <c r="C94" s="193"/>
      <c r="D94" s="253">
        <f t="shared" si="6"/>
        <v>0</v>
      </c>
      <c r="E94" s="258"/>
      <c r="F94" s="240"/>
      <c r="G94" s="240"/>
      <c r="H94" s="240"/>
      <c r="I94" s="240"/>
      <c r="J94" s="259"/>
      <c r="K94" s="251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69"/>
      <c r="AA94" s="258"/>
      <c r="AB94" s="259"/>
      <c r="AC94" s="198"/>
      <c r="AD94" s="83"/>
      <c r="AE94" s="88">
        <f>SUM(E17:E18)-E39</f>
        <v>4</v>
      </c>
      <c r="AF94" s="88">
        <f>SUM(F17:F18)-F39</f>
        <v>4</v>
      </c>
      <c r="AG94" s="88">
        <f>SUM(G17:G18)-G39</f>
        <v>4</v>
      </c>
      <c r="AH94" s="88">
        <f>SUM(H17:H18)-H39</f>
        <v>4</v>
      </c>
      <c r="AJ94" s="83">
        <f>E64</f>
        <v>157.18</v>
      </c>
      <c r="AK94" s="83">
        <f>F64</f>
        <v>157.18</v>
      </c>
      <c r="AL94" s="83">
        <f>G64</f>
        <v>157.18</v>
      </c>
      <c r="AM94" s="83">
        <f>H64</f>
        <v>157.18</v>
      </c>
      <c r="AO94" s="83">
        <f>E109</f>
        <v>0</v>
      </c>
      <c r="AP94" s="83">
        <f>F109</f>
        <v>0</v>
      </c>
      <c r="AQ94" s="83">
        <f>G109</f>
        <v>0</v>
      </c>
      <c r="AR94" s="83">
        <f>H109</f>
        <v>0</v>
      </c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</row>
    <row r="95" spans="1:55" x14ac:dyDescent="0.3">
      <c r="A95" s="4"/>
      <c r="B95" s="191"/>
      <c r="C95" s="191"/>
      <c r="D95" s="61">
        <f t="shared" si="6"/>
        <v>0</v>
      </c>
      <c r="E95" s="150"/>
      <c r="F95" s="151"/>
      <c r="G95" s="151"/>
      <c r="H95" s="151"/>
      <c r="I95" s="151"/>
      <c r="J95" s="153"/>
      <c r="K95" s="183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2"/>
      <c r="AA95" s="150"/>
      <c r="AB95" s="153"/>
      <c r="AC95" s="198"/>
      <c r="AD95" s="83"/>
      <c r="AE95" s="88">
        <f>SUM(I17:I18)-I39</f>
        <v>4</v>
      </c>
      <c r="AF95" s="88">
        <f>SUM(J17:J18)-J39</f>
        <v>4</v>
      </c>
      <c r="AG95" s="88">
        <f>SUM(K17:K18)-K39</f>
        <v>9</v>
      </c>
      <c r="AH95" s="88">
        <f>SUM(L17:L18)-L39</f>
        <v>9</v>
      </c>
      <c r="AI95" s="83"/>
      <c r="AJ95" s="83">
        <f>I64</f>
        <v>157.18</v>
      </c>
      <c r="AK95" s="83">
        <f>J64</f>
        <v>157.18</v>
      </c>
      <c r="AL95" s="83">
        <f>K64</f>
        <v>175.18</v>
      </c>
      <c r="AM95" s="83">
        <f>L64</f>
        <v>175.18</v>
      </c>
      <c r="AN95" s="83"/>
      <c r="AO95" s="83">
        <f>I109</f>
        <v>0</v>
      </c>
      <c r="AP95" s="83">
        <f>J109</f>
        <v>0</v>
      </c>
      <c r="AQ95" s="83">
        <f>K109</f>
        <v>0</v>
      </c>
      <c r="AR95" s="83">
        <f>L109</f>
        <v>0</v>
      </c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</row>
    <row r="96" spans="1:55" x14ac:dyDescent="0.3">
      <c r="A96" s="5" t="s">
        <v>25</v>
      </c>
      <c r="B96" s="192"/>
      <c r="C96" s="192"/>
      <c r="D96" s="62">
        <f t="shared" si="6"/>
        <v>0</v>
      </c>
      <c r="E96" s="154"/>
      <c r="F96" s="155"/>
      <c r="G96" s="155"/>
      <c r="H96" s="155"/>
      <c r="I96" s="155"/>
      <c r="J96" s="157"/>
      <c r="K96" s="184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6"/>
      <c r="AA96" s="154"/>
      <c r="AB96" s="157"/>
      <c r="AC96" s="198"/>
      <c r="AD96" s="83"/>
      <c r="AE96" s="88">
        <f>SUM(M17:M18)-M39</f>
        <v>9</v>
      </c>
      <c r="AF96" s="88">
        <f>SUM(N17:N18)-N39</f>
        <v>9</v>
      </c>
      <c r="AG96" s="88">
        <f>SUM(O17:O18)-O39</f>
        <v>9</v>
      </c>
      <c r="AH96" s="88">
        <f>SUM(P17:P18)-P39</f>
        <v>9</v>
      </c>
      <c r="AI96" s="83"/>
      <c r="AJ96" s="83">
        <f>M64</f>
        <v>175.18</v>
      </c>
      <c r="AK96" s="83">
        <f>N64</f>
        <v>175.18</v>
      </c>
      <c r="AL96" s="83">
        <f>O64</f>
        <v>175.18</v>
      </c>
      <c r="AM96" s="83">
        <f>P64</f>
        <v>175.18</v>
      </c>
      <c r="AN96" s="83"/>
      <c r="AO96" s="83">
        <f>M109</f>
        <v>0</v>
      </c>
      <c r="AP96" s="83">
        <f>N109</f>
        <v>0</v>
      </c>
      <c r="AQ96" s="83">
        <f>O109</f>
        <v>0</v>
      </c>
      <c r="AR96" s="83">
        <f>P109</f>
        <v>0</v>
      </c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</row>
    <row r="97" spans="1:55" s="66" customFormat="1" ht="15" thickBot="1" x14ac:dyDescent="0.35">
      <c r="A97" s="7"/>
      <c r="B97" s="194"/>
      <c r="C97" s="194"/>
      <c r="D97" s="63">
        <f t="shared" si="6"/>
        <v>0</v>
      </c>
      <c r="E97" s="158"/>
      <c r="F97" s="159"/>
      <c r="G97" s="159"/>
      <c r="H97" s="159"/>
      <c r="I97" s="159"/>
      <c r="J97" s="161"/>
      <c r="K97" s="185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60"/>
      <c r="AA97" s="158"/>
      <c r="AB97" s="161"/>
      <c r="AC97" s="198"/>
      <c r="AD97" s="80"/>
      <c r="AE97" s="88">
        <f>SUM(Q17:Q18)-Q39</f>
        <v>9</v>
      </c>
      <c r="AF97" s="88">
        <f>SUM(R17:R18)-R39</f>
        <v>9</v>
      </c>
      <c r="AG97" s="88">
        <f>SUM(S17:S18)-S39</f>
        <v>9</v>
      </c>
      <c r="AH97" s="88">
        <f>SUM(T17:T18)-T39</f>
        <v>9</v>
      </c>
      <c r="AI97" s="83"/>
      <c r="AJ97" s="83">
        <f>Q64</f>
        <v>175.18</v>
      </c>
      <c r="AK97" s="83">
        <f>R64</f>
        <v>175.18</v>
      </c>
      <c r="AL97" s="83">
        <f>S64</f>
        <v>175.18</v>
      </c>
      <c r="AM97" s="83">
        <f>T64</f>
        <v>175.18</v>
      </c>
      <c r="AN97" s="83"/>
      <c r="AO97" s="83">
        <f>Q109</f>
        <v>0</v>
      </c>
      <c r="AP97" s="83">
        <f>R109</f>
        <v>0</v>
      </c>
      <c r="AQ97" s="83">
        <f>S109</f>
        <v>0</v>
      </c>
      <c r="AR97" s="83">
        <f>T109</f>
        <v>0</v>
      </c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</row>
    <row r="98" spans="1:55" ht="15" thickBot="1" x14ac:dyDescent="0.35">
      <c r="A98" s="245"/>
      <c r="B98" s="210"/>
      <c r="C98" s="210"/>
      <c r="D98" s="105">
        <f t="shared" si="6"/>
        <v>0</v>
      </c>
      <c r="E98" s="106"/>
      <c r="F98" s="92"/>
      <c r="G98" s="92"/>
      <c r="H98" s="92"/>
      <c r="I98" s="92"/>
      <c r="J98" s="10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106"/>
      <c r="AB98" s="107"/>
      <c r="AC98" s="224"/>
      <c r="AD98" s="83"/>
      <c r="AE98" s="88">
        <f>SUM(U17:U18)-U39</f>
        <v>9</v>
      </c>
      <c r="AF98" s="88">
        <f>SUM(V17:V18)-V39</f>
        <v>9</v>
      </c>
      <c r="AG98" s="88">
        <f>SUM(W17:W18)-W39</f>
        <v>9</v>
      </c>
      <c r="AH98" s="88">
        <f>SUM(X17:X18)-X39</f>
        <v>9</v>
      </c>
      <c r="AJ98" s="83">
        <f>U64</f>
        <v>175.18</v>
      </c>
      <c r="AK98" s="83">
        <f>V64</f>
        <v>175.18</v>
      </c>
      <c r="AL98" s="83">
        <f>W64</f>
        <v>175.18</v>
      </c>
      <c r="AM98" s="83">
        <f>X64</f>
        <v>175.18</v>
      </c>
      <c r="AO98" s="83">
        <f>U109</f>
        <v>0</v>
      </c>
      <c r="AP98" s="83">
        <f>V109</f>
        <v>0</v>
      </c>
      <c r="AQ98" s="83">
        <f>W109</f>
        <v>0</v>
      </c>
      <c r="AR98" s="83">
        <f>X109</f>
        <v>0</v>
      </c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</row>
    <row r="99" spans="1:55" ht="15" thickBot="1" x14ac:dyDescent="0.35">
      <c r="A99" s="102" t="s">
        <v>36</v>
      </c>
      <c r="B99" s="103" t="s">
        <v>19</v>
      </c>
      <c r="C99" s="103" t="s">
        <v>15</v>
      </c>
      <c r="D99" s="100">
        <f t="shared" si="6"/>
        <v>-638.8856830000002</v>
      </c>
      <c r="E99" s="94">
        <f>E63+E86+E87+E88+E89+E90+E91+E92+E93+E94+E95+E96+E97-E64-E65-E66-E67-E68-E69-E70-E71-E72-E73-E74-E75-E76-E77-E78-E79-E80-E81-E82-E83-E84-E85</f>
        <v>-32.573723000000015</v>
      </c>
      <c r="F99" s="98">
        <f t="shared" ref="F99:AB99" si="11">F63+F86+F87+F88+F89+F90+F91+F92+F93+F94+F95+F96+F97-F64-F65-F66-F67-F68-F69-F70-F71-F72-F73-F74-F75-F76-F77-F78-F79-F80-F81-F82-F83-F84-F85</f>
        <v>-35.82487900000001</v>
      </c>
      <c r="G99" s="98">
        <f t="shared" si="11"/>
        <v>-36.490504000000016</v>
      </c>
      <c r="H99" s="98">
        <f t="shared" si="11"/>
        <v>-36.430778000000004</v>
      </c>
      <c r="I99" s="98">
        <f t="shared" si="11"/>
        <v>-32.829426000000012</v>
      </c>
      <c r="J99" s="99">
        <f t="shared" si="11"/>
        <v>-24.727313000000009</v>
      </c>
      <c r="K99" s="95">
        <f t="shared" si="11"/>
        <v>-33.239430999999996</v>
      </c>
      <c r="L99" s="98">
        <f t="shared" si="11"/>
        <v>-27.81272100000001</v>
      </c>
      <c r="M99" s="98">
        <f t="shared" si="11"/>
        <v>-22.074365</v>
      </c>
      <c r="N99" s="98">
        <f t="shared" si="11"/>
        <v>-19.948321000000021</v>
      </c>
      <c r="O99" s="98">
        <f t="shared" si="11"/>
        <v>-17.312373000000008</v>
      </c>
      <c r="P99" s="98">
        <f t="shared" si="11"/>
        <v>-16.440285000000017</v>
      </c>
      <c r="Q99" s="98">
        <f t="shared" si="11"/>
        <v>-15.563850000000002</v>
      </c>
      <c r="R99" s="98">
        <f t="shared" si="11"/>
        <v>-16.187830000000019</v>
      </c>
      <c r="S99" s="98">
        <f t="shared" si="11"/>
        <v>-18.409765999999991</v>
      </c>
      <c r="T99" s="98">
        <f t="shared" si="11"/>
        <v>-22.146093000000008</v>
      </c>
      <c r="U99" s="98">
        <f t="shared" si="11"/>
        <v>-25.016490000000005</v>
      </c>
      <c r="V99" s="98">
        <f t="shared" si="11"/>
        <v>-28.112579000000011</v>
      </c>
      <c r="W99" s="98">
        <f t="shared" si="11"/>
        <v>-30.692143000000016</v>
      </c>
      <c r="X99" s="98">
        <f t="shared" si="11"/>
        <v>-29.548877000000005</v>
      </c>
      <c r="Y99" s="98">
        <f t="shared" si="11"/>
        <v>-30.108958999999999</v>
      </c>
      <c r="Z99" s="216">
        <f t="shared" si="11"/>
        <v>-35.192439000000007</v>
      </c>
      <c r="AA99" s="94">
        <f t="shared" si="11"/>
        <v>-24.21830700000001</v>
      </c>
      <c r="AB99" s="99">
        <f t="shared" si="11"/>
        <v>-27.984231000000023</v>
      </c>
      <c r="AC99" s="104" t="s">
        <v>37</v>
      </c>
      <c r="AD99" s="83"/>
      <c r="AE99" s="88">
        <f>SUM(Y17:Y18)-Y39</f>
        <v>9</v>
      </c>
      <c r="AF99" s="88">
        <f>SUM(Z17:Z18)-Z39</f>
        <v>9</v>
      </c>
      <c r="AG99" s="88">
        <f>SUM(AA17:AA18)-AA39</f>
        <v>4</v>
      </c>
      <c r="AH99" s="88">
        <f>SUM(AB17:AB18)-AB39</f>
        <v>4</v>
      </c>
      <c r="AJ99" s="83">
        <f>Y64</f>
        <v>175.18</v>
      </c>
      <c r="AK99" s="83">
        <f>Z64</f>
        <v>175.18</v>
      </c>
      <c r="AL99" s="83">
        <f>AA64</f>
        <v>157.18</v>
      </c>
      <c r="AM99" s="83">
        <f>AB64</f>
        <v>157.18</v>
      </c>
      <c r="AO99" s="83">
        <f>Y109</f>
        <v>0</v>
      </c>
      <c r="AP99" s="83">
        <f>Z109</f>
        <v>0</v>
      </c>
      <c r="AQ99" s="83">
        <f>AA109</f>
        <v>0</v>
      </c>
      <c r="AR99" s="83">
        <f>AB109</f>
        <v>0</v>
      </c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</row>
    <row r="100" spans="1:55" x14ac:dyDescent="0.3">
      <c r="A100" s="247"/>
      <c r="B100" s="212"/>
      <c r="C100" s="212"/>
      <c r="D100" s="101"/>
      <c r="E100" s="96"/>
      <c r="F100" s="93"/>
      <c r="G100" s="93"/>
      <c r="H100" s="93"/>
      <c r="I100" s="93"/>
      <c r="J100" s="97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96"/>
      <c r="AB100" s="97"/>
      <c r="AC100" s="225"/>
      <c r="AD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</row>
    <row r="101" spans="1:55" ht="15" thickBot="1" x14ac:dyDescent="0.35">
      <c r="A101" s="247"/>
      <c r="B101" s="212"/>
      <c r="C101" s="212"/>
      <c r="D101" s="101"/>
      <c r="E101" s="41"/>
      <c r="F101" s="32"/>
      <c r="G101" s="32"/>
      <c r="H101" s="32"/>
      <c r="I101" s="32"/>
      <c r="J101" s="42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41"/>
      <c r="AB101" s="42"/>
      <c r="AC101" s="225"/>
      <c r="AD101" s="83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</row>
    <row r="102" spans="1:55" ht="15" thickTop="1" x14ac:dyDescent="0.3">
      <c r="A102" s="247"/>
      <c r="B102" s="212"/>
      <c r="C102" s="212"/>
      <c r="D102" s="101"/>
      <c r="E102" s="41"/>
      <c r="F102" s="32"/>
      <c r="G102" s="32"/>
      <c r="H102" s="32"/>
      <c r="I102" s="32"/>
      <c r="J102" s="42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41"/>
      <c r="AB102" s="42"/>
      <c r="AC102" s="225"/>
      <c r="AD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</row>
    <row r="103" spans="1:55" ht="29.25" thickBot="1" x14ac:dyDescent="0.35">
      <c r="A103" s="246" t="s">
        <v>1</v>
      </c>
      <c r="B103" s="211" t="s">
        <v>39</v>
      </c>
      <c r="C103" s="211" t="s">
        <v>2</v>
      </c>
      <c r="D103" s="214" t="s">
        <v>3</v>
      </c>
      <c r="E103" s="50">
        <v>1</v>
      </c>
      <c r="F103" s="48">
        <v>2</v>
      </c>
      <c r="G103" s="48">
        <v>3</v>
      </c>
      <c r="H103" s="48">
        <v>4</v>
      </c>
      <c r="I103" s="48">
        <v>5</v>
      </c>
      <c r="J103" s="51">
        <v>6</v>
      </c>
      <c r="K103" s="219">
        <v>7</v>
      </c>
      <c r="L103" s="219">
        <v>8</v>
      </c>
      <c r="M103" s="219">
        <v>9</v>
      </c>
      <c r="N103" s="219">
        <v>10</v>
      </c>
      <c r="O103" s="219">
        <v>11</v>
      </c>
      <c r="P103" s="219">
        <v>12</v>
      </c>
      <c r="Q103" s="219">
        <v>13</v>
      </c>
      <c r="R103" s="219">
        <v>14</v>
      </c>
      <c r="S103" s="219">
        <v>15</v>
      </c>
      <c r="T103" s="219">
        <v>16</v>
      </c>
      <c r="U103" s="219">
        <v>17</v>
      </c>
      <c r="V103" s="219">
        <v>18</v>
      </c>
      <c r="W103" s="219">
        <v>19</v>
      </c>
      <c r="X103" s="219">
        <v>20</v>
      </c>
      <c r="Y103" s="219">
        <v>21</v>
      </c>
      <c r="Z103" s="219">
        <v>22</v>
      </c>
      <c r="AA103" s="50">
        <v>23</v>
      </c>
      <c r="AB103" s="51">
        <v>24</v>
      </c>
      <c r="AC103" s="226" t="s">
        <v>4</v>
      </c>
      <c r="AD103" s="83"/>
      <c r="AE103" s="83"/>
      <c r="AF103" s="83"/>
      <c r="AG103" s="83"/>
      <c r="AH103" s="83"/>
      <c r="AI103" s="83"/>
      <c r="AJ103" s="207" t="s">
        <v>19</v>
      </c>
      <c r="AK103" s="208" t="s">
        <v>80</v>
      </c>
      <c r="AL103" s="207"/>
      <c r="AM103" s="207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</row>
    <row r="104" spans="1:55" x14ac:dyDescent="0.3">
      <c r="A104" s="4" t="s">
        <v>26</v>
      </c>
      <c r="B104" s="19" t="s">
        <v>27</v>
      </c>
      <c r="C104" s="19" t="s">
        <v>7</v>
      </c>
      <c r="D104" s="20">
        <f t="shared" ref="D104:D130" si="12">SUM(E104:AB104)</f>
        <v>13.503081315000001</v>
      </c>
      <c r="E104" s="108">
        <v>0.51568288019999997</v>
      </c>
      <c r="F104" s="109">
        <v>0.50802306359999994</v>
      </c>
      <c r="G104" s="109">
        <v>0.50281194760000003</v>
      </c>
      <c r="H104" s="109">
        <v>0.50090136240000005</v>
      </c>
      <c r="I104" s="109">
        <v>0.50082691619999997</v>
      </c>
      <c r="J104" s="111">
        <v>0.51315129640000001</v>
      </c>
      <c r="K104" s="112">
        <v>0.53395790599999993</v>
      </c>
      <c r="L104" s="109">
        <v>0.5529891348</v>
      </c>
      <c r="M104" s="109">
        <v>0.56287339299999994</v>
      </c>
      <c r="N104" s="109">
        <v>0.56775140679999991</v>
      </c>
      <c r="O104" s="109">
        <v>0.58366158280000002</v>
      </c>
      <c r="P104" s="109">
        <v>0.59244356759999994</v>
      </c>
      <c r="Q104" s="109">
        <v>0.59873406500000004</v>
      </c>
      <c r="R104" s="109">
        <v>0.59939570279999999</v>
      </c>
      <c r="S104" s="109">
        <v>0.60508429399999997</v>
      </c>
      <c r="T104" s="109">
        <v>0.61333073579999997</v>
      </c>
      <c r="U104" s="109">
        <v>0.61785531599999999</v>
      </c>
      <c r="V104" s="109">
        <v>0.61450454079999994</v>
      </c>
      <c r="W104" s="109">
        <v>0.60253083299999999</v>
      </c>
      <c r="X104" s="109">
        <v>0.58050201480000008</v>
      </c>
      <c r="Y104" s="109">
        <v>0.57358872520000004</v>
      </c>
      <c r="Z104" s="110">
        <v>0.57085599859999991</v>
      </c>
      <c r="AA104" s="108">
        <v>0.55448255459999995</v>
      </c>
      <c r="AB104" s="111">
        <v>0.53714207700000005</v>
      </c>
      <c r="AC104" s="222" t="s">
        <v>8</v>
      </c>
      <c r="AD104" s="83"/>
      <c r="AE104" s="83"/>
      <c r="AF104" s="83"/>
      <c r="AG104" s="83"/>
      <c r="AH104" s="83"/>
      <c r="AI104" s="83"/>
      <c r="AJ104" s="83">
        <f>-E86</f>
        <v>-9</v>
      </c>
      <c r="AK104" s="83">
        <f>-F86</f>
        <v>-9</v>
      </c>
      <c r="AL104" s="83">
        <f>-G86</f>
        <v>-9</v>
      </c>
      <c r="AM104" s="83">
        <f>-H86</f>
        <v>-9</v>
      </c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</row>
    <row r="105" spans="1:55" ht="15" thickBot="1" x14ac:dyDescent="0.35">
      <c r="A105" s="5"/>
      <c r="B105" s="26" t="s">
        <v>27</v>
      </c>
      <c r="C105" s="26" t="s">
        <v>72</v>
      </c>
      <c r="D105" s="11">
        <f t="shared" si="12"/>
        <v>0</v>
      </c>
      <c r="E105" s="133">
        <v>0</v>
      </c>
      <c r="F105" s="134">
        <v>0</v>
      </c>
      <c r="G105" s="134">
        <v>0</v>
      </c>
      <c r="H105" s="134">
        <v>0</v>
      </c>
      <c r="I105" s="134">
        <v>0</v>
      </c>
      <c r="J105" s="136">
        <v>0</v>
      </c>
      <c r="K105" s="137">
        <v>0</v>
      </c>
      <c r="L105" s="134">
        <v>0</v>
      </c>
      <c r="M105" s="134">
        <v>0</v>
      </c>
      <c r="N105" s="134">
        <v>0</v>
      </c>
      <c r="O105" s="134">
        <v>0</v>
      </c>
      <c r="P105" s="134">
        <v>0</v>
      </c>
      <c r="Q105" s="134">
        <v>0</v>
      </c>
      <c r="R105" s="134">
        <v>0</v>
      </c>
      <c r="S105" s="134">
        <v>0</v>
      </c>
      <c r="T105" s="134">
        <v>0</v>
      </c>
      <c r="U105" s="134">
        <v>0</v>
      </c>
      <c r="V105" s="134">
        <v>0</v>
      </c>
      <c r="W105" s="134">
        <v>0</v>
      </c>
      <c r="X105" s="134">
        <v>0</v>
      </c>
      <c r="Y105" s="134">
        <v>0</v>
      </c>
      <c r="Z105" s="135">
        <v>0</v>
      </c>
      <c r="AA105" s="133">
        <v>0</v>
      </c>
      <c r="AB105" s="136">
        <v>0</v>
      </c>
      <c r="AC105" s="222" t="s">
        <v>10</v>
      </c>
      <c r="AD105" s="83"/>
      <c r="AE105" s="83"/>
      <c r="AF105" s="83"/>
      <c r="AG105" s="83"/>
      <c r="AH105" s="83"/>
      <c r="AI105" s="83"/>
      <c r="AJ105" s="83">
        <f>-I86</f>
        <v>-9</v>
      </c>
      <c r="AK105" s="83">
        <f>-J86</f>
        <v>-9</v>
      </c>
      <c r="AL105" s="83">
        <f>-K86</f>
        <v>-9</v>
      </c>
      <c r="AM105" s="83">
        <f>-L86</f>
        <v>-9</v>
      </c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</row>
    <row r="106" spans="1:55" ht="15" thickBot="1" x14ac:dyDescent="0.35">
      <c r="A106" s="1" t="s">
        <v>74</v>
      </c>
      <c r="B106" s="17" t="s">
        <v>28</v>
      </c>
      <c r="C106" s="17" t="s">
        <v>72</v>
      </c>
      <c r="D106" s="58">
        <f t="shared" si="12"/>
        <v>0</v>
      </c>
      <c r="E106" s="261">
        <f>E105</f>
        <v>0</v>
      </c>
      <c r="F106" s="241">
        <f t="shared" ref="F106:AB106" si="13">F105</f>
        <v>0</v>
      </c>
      <c r="G106" s="241">
        <f t="shared" si="13"/>
        <v>0</v>
      </c>
      <c r="H106" s="241">
        <f t="shared" si="13"/>
        <v>0</v>
      </c>
      <c r="I106" s="241">
        <f t="shared" si="13"/>
        <v>0</v>
      </c>
      <c r="J106" s="242">
        <f t="shared" si="13"/>
        <v>0</v>
      </c>
      <c r="K106" s="252">
        <f t="shared" si="13"/>
        <v>0</v>
      </c>
      <c r="L106" s="241">
        <f t="shared" si="13"/>
        <v>0</v>
      </c>
      <c r="M106" s="241">
        <f t="shared" si="13"/>
        <v>0</v>
      </c>
      <c r="N106" s="241">
        <f t="shared" si="13"/>
        <v>0</v>
      </c>
      <c r="O106" s="241">
        <f t="shared" si="13"/>
        <v>0</v>
      </c>
      <c r="P106" s="241">
        <f t="shared" si="13"/>
        <v>0</v>
      </c>
      <c r="Q106" s="241">
        <f t="shared" si="13"/>
        <v>0</v>
      </c>
      <c r="R106" s="241">
        <f t="shared" si="13"/>
        <v>0</v>
      </c>
      <c r="S106" s="241">
        <f t="shared" si="13"/>
        <v>0</v>
      </c>
      <c r="T106" s="241">
        <f t="shared" si="13"/>
        <v>0</v>
      </c>
      <c r="U106" s="241">
        <f t="shared" si="13"/>
        <v>0</v>
      </c>
      <c r="V106" s="241">
        <f t="shared" si="13"/>
        <v>0</v>
      </c>
      <c r="W106" s="241">
        <f t="shared" si="13"/>
        <v>0</v>
      </c>
      <c r="X106" s="241">
        <f t="shared" si="13"/>
        <v>0</v>
      </c>
      <c r="Y106" s="241">
        <f t="shared" si="13"/>
        <v>0</v>
      </c>
      <c r="Z106" s="270">
        <f t="shared" si="13"/>
        <v>0</v>
      </c>
      <c r="AA106" s="261">
        <f t="shared" si="13"/>
        <v>0</v>
      </c>
      <c r="AB106" s="242">
        <f t="shared" si="13"/>
        <v>0</v>
      </c>
      <c r="AC106" s="222" t="s">
        <v>13</v>
      </c>
      <c r="AD106" s="83"/>
      <c r="AE106" s="83"/>
      <c r="AF106" s="83"/>
      <c r="AG106" s="83"/>
      <c r="AH106" s="83"/>
      <c r="AI106" s="83"/>
      <c r="AJ106" s="83">
        <f>-M86</f>
        <v>-9</v>
      </c>
      <c r="AK106" s="83">
        <f>-N86</f>
        <v>-9</v>
      </c>
      <c r="AL106" s="83">
        <f>-O86</f>
        <v>-9</v>
      </c>
      <c r="AM106" s="83">
        <f>-P86</f>
        <v>-9</v>
      </c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</row>
    <row r="107" spans="1:55" ht="15" thickBot="1" x14ac:dyDescent="0.35">
      <c r="A107" s="2" t="s">
        <v>38</v>
      </c>
      <c r="B107" s="18" t="s">
        <v>28</v>
      </c>
      <c r="C107" s="18" t="s">
        <v>7</v>
      </c>
      <c r="D107" s="12">
        <f t="shared" si="12"/>
        <v>13.503081315000001</v>
      </c>
      <c r="E107" s="15">
        <f>E104</f>
        <v>0.51568288019999997</v>
      </c>
      <c r="F107" s="55">
        <f t="shared" ref="F107:AB107" si="14">F104</f>
        <v>0.50802306359999994</v>
      </c>
      <c r="G107" s="55">
        <f t="shared" si="14"/>
        <v>0.50281194760000003</v>
      </c>
      <c r="H107" s="55">
        <f t="shared" si="14"/>
        <v>0.50090136240000005</v>
      </c>
      <c r="I107" s="55">
        <f t="shared" si="14"/>
        <v>0.50082691619999997</v>
      </c>
      <c r="J107" s="57">
        <f t="shared" si="14"/>
        <v>0.51315129640000001</v>
      </c>
      <c r="K107" s="13">
        <f t="shared" si="14"/>
        <v>0.53395790599999993</v>
      </c>
      <c r="L107" s="55">
        <f t="shared" si="14"/>
        <v>0.5529891348</v>
      </c>
      <c r="M107" s="55">
        <f t="shared" si="14"/>
        <v>0.56287339299999994</v>
      </c>
      <c r="N107" s="55">
        <f t="shared" si="14"/>
        <v>0.56775140679999991</v>
      </c>
      <c r="O107" s="55">
        <f t="shared" si="14"/>
        <v>0.58366158280000002</v>
      </c>
      <c r="P107" s="55">
        <f t="shared" si="14"/>
        <v>0.59244356759999994</v>
      </c>
      <c r="Q107" s="55">
        <f t="shared" si="14"/>
        <v>0.59873406500000004</v>
      </c>
      <c r="R107" s="55">
        <f t="shared" si="14"/>
        <v>0.59939570279999999</v>
      </c>
      <c r="S107" s="55">
        <f t="shared" si="14"/>
        <v>0.60508429399999997</v>
      </c>
      <c r="T107" s="55">
        <f t="shared" si="14"/>
        <v>0.61333073579999997</v>
      </c>
      <c r="U107" s="55">
        <f t="shared" si="14"/>
        <v>0.61785531599999999</v>
      </c>
      <c r="V107" s="55">
        <f t="shared" si="14"/>
        <v>0.61450454079999994</v>
      </c>
      <c r="W107" s="55">
        <f t="shared" si="14"/>
        <v>0.60253083299999999</v>
      </c>
      <c r="X107" s="55">
        <f t="shared" si="14"/>
        <v>0.58050201480000008</v>
      </c>
      <c r="Y107" s="55">
        <f t="shared" si="14"/>
        <v>0.57358872520000004</v>
      </c>
      <c r="Z107" s="56">
        <f t="shared" si="14"/>
        <v>0.57085599859999991</v>
      </c>
      <c r="AA107" s="15">
        <f t="shared" si="14"/>
        <v>0.55448255459999995</v>
      </c>
      <c r="AB107" s="57">
        <f t="shared" si="14"/>
        <v>0.53714207700000005</v>
      </c>
      <c r="AC107" s="228"/>
      <c r="AD107" s="83"/>
      <c r="AE107" s="83"/>
      <c r="AF107" s="83"/>
      <c r="AG107" s="83"/>
      <c r="AH107" s="83"/>
      <c r="AI107" s="83"/>
      <c r="AJ107" s="83">
        <f>-Q86</f>
        <v>-9</v>
      </c>
      <c r="AK107" s="83">
        <f>-R86</f>
        <v>-9</v>
      </c>
      <c r="AL107" s="83">
        <f>-S86</f>
        <v>-9</v>
      </c>
      <c r="AM107" s="83">
        <f>-T86</f>
        <v>-9</v>
      </c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</row>
    <row r="108" spans="1:55" ht="15" thickBot="1" x14ac:dyDescent="0.35">
      <c r="A108" s="1" t="s">
        <v>33</v>
      </c>
      <c r="B108" s="16" t="s">
        <v>28</v>
      </c>
      <c r="C108" s="16" t="s">
        <v>73</v>
      </c>
      <c r="D108" s="255">
        <f t="shared" si="12"/>
        <v>13.503081315000001</v>
      </c>
      <c r="E108" s="262">
        <f>E106+E107</f>
        <v>0.51568288019999997</v>
      </c>
      <c r="F108" s="238">
        <f t="shared" ref="F108:AB108" si="15">F106+F107</f>
        <v>0.50802306359999994</v>
      </c>
      <c r="G108" s="238">
        <f t="shared" si="15"/>
        <v>0.50281194760000003</v>
      </c>
      <c r="H108" s="238">
        <f t="shared" si="15"/>
        <v>0.50090136240000005</v>
      </c>
      <c r="I108" s="238">
        <f t="shared" si="15"/>
        <v>0.50082691619999997</v>
      </c>
      <c r="J108" s="239">
        <f t="shared" si="15"/>
        <v>0.51315129640000001</v>
      </c>
      <c r="K108" s="250">
        <f t="shared" si="15"/>
        <v>0.53395790599999993</v>
      </c>
      <c r="L108" s="238">
        <f t="shared" si="15"/>
        <v>0.5529891348</v>
      </c>
      <c r="M108" s="238">
        <f t="shared" si="15"/>
        <v>0.56287339299999994</v>
      </c>
      <c r="N108" s="238">
        <f t="shared" si="15"/>
        <v>0.56775140679999991</v>
      </c>
      <c r="O108" s="238">
        <f t="shared" si="15"/>
        <v>0.58366158280000002</v>
      </c>
      <c r="P108" s="238">
        <f t="shared" si="15"/>
        <v>0.59244356759999994</v>
      </c>
      <c r="Q108" s="238">
        <f t="shared" si="15"/>
        <v>0.59873406500000004</v>
      </c>
      <c r="R108" s="238">
        <f t="shared" si="15"/>
        <v>0.59939570279999999</v>
      </c>
      <c r="S108" s="238">
        <f t="shared" si="15"/>
        <v>0.60508429399999997</v>
      </c>
      <c r="T108" s="238">
        <f t="shared" si="15"/>
        <v>0.61333073579999997</v>
      </c>
      <c r="U108" s="238">
        <f t="shared" si="15"/>
        <v>0.61785531599999999</v>
      </c>
      <c r="V108" s="238">
        <f t="shared" si="15"/>
        <v>0.61450454079999994</v>
      </c>
      <c r="W108" s="238">
        <f t="shared" si="15"/>
        <v>0.60253083299999999</v>
      </c>
      <c r="X108" s="238">
        <f t="shared" si="15"/>
        <v>0.58050201480000008</v>
      </c>
      <c r="Y108" s="238">
        <f t="shared" si="15"/>
        <v>0.57358872520000004</v>
      </c>
      <c r="Z108" s="271">
        <f t="shared" si="15"/>
        <v>0.57085599859999991</v>
      </c>
      <c r="AA108" s="262">
        <f t="shared" si="15"/>
        <v>0.55448255459999995</v>
      </c>
      <c r="AB108" s="239">
        <f t="shared" si="15"/>
        <v>0.53714207700000005</v>
      </c>
      <c r="AC108" s="223"/>
      <c r="AD108" s="83"/>
      <c r="AE108" s="83"/>
      <c r="AF108" s="83"/>
      <c r="AG108" s="83"/>
      <c r="AH108" s="83"/>
      <c r="AI108" s="83"/>
      <c r="AJ108" s="83">
        <f>-U86</f>
        <v>-9</v>
      </c>
      <c r="AK108" s="83">
        <f>-V86</f>
        <v>-9</v>
      </c>
      <c r="AL108" s="83">
        <f>-W86</f>
        <v>-9</v>
      </c>
      <c r="AM108" s="83">
        <f>-X86</f>
        <v>-9</v>
      </c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</row>
    <row r="109" spans="1:55" x14ac:dyDescent="0.3">
      <c r="A109" s="5"/>
      <c r="B109" s="188"/>
      <c r="C109" s="188"/>
      <c r="D109" s="256">
        <f t="shared" si="12"/>
        <v>0</v>
      </c>
      <c r="E109" s="263"/>
      <c r="F109" s="236"/>
      <c r="G109" s="236"/>
      <c r="H109" s="236"/>
      <c r="I109" s="236"/>
      <c r="J109" s="265"/>
      <c r="K109" s="235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7"/>
      <c r="AA109" s="263"/>
      <c r="AB109" s="265"/>
      <c r="AC109" s="198"/>
      <c r="AD109" s="83"/>
      <c r="AE109" s="83"/>
      <c r="AF109" s="83"/>
      <c r="AG109" s="83"/>
      <c r="AH109" s="83"/>
      <c r="AI109" s="83"/>
      <c r="AJ109" s="83">
        <f>-Y86</f>
        <v>-9</v>
      </c>
      <c r="AK109" s="83">
        <f>-Z86</f>
        <v>-9</v>
      </c>
      <c r="AL109" s="83">
        <f>-AA86</f>
        <v>-9</v>
      </c>
      <c r="AM109" s="83">
        <f>-AB86</f>
        <v>-9</v>
      </c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</row>
    <row r="110" spans="1:55" ht="15" thickBot="1" x14ac:dyDescent="0.35">
      <c r="A110" s="5"/>
      <c r="B110" s="189"/>
      <c r="C110" s="189"/>
      <c r="D110" s="6">
        <f t="shared" si="12"/>
        <v>0</v>
      </c>
      <c r="E110" s="142"/>
      <c r="F110" s="143"/>
      <c r="G110" s="143"/>
      <c r="H110" s="143"/>
      <c r="I110" s="143"/>
      <c r="J110" s="145"/>
      <c r="K110" s="181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4"/>
      <c r="AA110" s="142"/>
      <c r="AB110" s="145"/>
      <c r="AC110" s="198"/>
      <c r="AD110" s="83"/>
      <c r="AE110" s="83"/>
      <c r="AF110" s="83"/>
      <c r="AG110" s="83"/>
      <c r="AH110" s="83"/>
      <c r="AI110" s="83"/>
      <c r="AJ110" s="90"/>
      <c r="AK110" s="90"/>
      <c r="AL110" s="90"/>
      <c r="AM110" s="90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</row>
    <row r="111" spans="1:55" ht="15" thickTop="1" x14ac:dyDescent="0.3">
      <c r="A111" s="5"/>
      <c r="B111" s="189"/>
      <c r="C111" s="189"/>
      <c r="D111" s="6">
        <f t="shared" si="12"/>
        <v>0</v>
      </c>
      <c r="E111" s="142"/>
      <c r="F111" s="143"/>
      <c r="G111" s="143"/>
      <c r="H111" s="143"/>
      <c r="I111" s="143"/>
      <c r="J111" s="145"/>
      <c r="K111" s="181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4"/>
      <c r="AA111" s="142"/>
      <c r="AB111" s="145"/>
      <c r="AC111" s="198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</row>
    <row r="112" spans="1:55" x14ac:dyDescent="0.3">
      <c r="A112" s="5" t="s">
        <v>29</v>
      </c>
      <c r="B112" s="189"/>
      <c r="C112" s="189"/>
      <c r="D112" s="6">
        <f t="shared" si="12"/>
        <v>0</v>
      </c>
      <c r="E112" s="142"/>
      <c r="F112" s="143"/>
      <c r="G112" s="143"/>
      <c r="H112" s="143"/>
      <c r="I112" s="143"/>
      <c r="J112" s="145"/>
      <c r="K112" s="181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4"/>
      <c r="AA112" s="142"/>
      <c r="AB112" s="145"/>
      <c r="AC112" s="198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</row>
    <row r="113" spans="1:55" x14ac:dyDescent="0.3">
      <c r="A113" s="5"/>
      <c r="B113" s="189"/>
      <c r="C113" s="189"/>
      <c r="D113" s="6">
        <f t="shared" si="12"/>
        <v>0</v>
      </c>
      <c r="E113" s="142"/>
      <c r="F113" s="143"/>
      <c r="G113" s="143"/>
      <c r="H113" s="143"/>
      <c r="I113" s="143"/>
      <c r="J113" s="145"/>
      <c r="K113" s="181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4"/>
      <c r="AA113" s="142"/>
      <c r="AB113" s="145"/>
      <c r="AC113" s="198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</row>
    <row r="114" spans="1:55" x14ac:dyDescent="0.3">
      <c r="A114" s="5"/>
      <c r="B114" s="189"/>
      <c r="C114" s="189"/>
      <c r="D114" s="6">
        <f t="shared" si="12"/>
        <v>0</v>
      </c>
      <c r="E114" s="142"/>
      <c r="F114" s="143"/>
      <c r="G114" s="143"/>
      <c r="H114" s="143"/>
      <c r="I114" s="143"/>
      <c r="J114" s="145"/>
      <c r="K114" s="181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4"/>
      <c r="AA114" s="142"/>
      <c r="AB114" s="145"/>
      <c r="AC114" s="198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</row>
    <row r="115" spans="1:55" x14ac:dyDescent="0.3">
      <c r="A115" s="5"/>
      <c r="B115" s="189"/>
      <c r="C115" s="189"/>
      <c r="D115" s="6">
        <f t="shared" si="12"/>
        <v>0</v>
      </c>
      <c r="E115" s="142"/>
      <c r="F115" s="143"/>
      <c r="G115" s="143"/>
      <c r="H115" s="143"/>
      <c r="I115" s="143"/>
      <c r="J115" s="145"/>
      <c r="K115" s="181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4"/>
      <c r="AA115" s="142"/>
      <c r="AB115" s="145"/>
      <c r="AC115" s="198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</row>
    <row r="116" spans="1:55" x14ac:dyDescent="0.3">
      <c r="A116" s="5"/>
      <c r="B116" s="189"/>
      <c r="C116" s="189"/>
      <c r="D116" s="6">
        <f t="shared" si="12"/>
        <v>0</v>
      </c>
      <c r="E116" s="142"/>
      <c r="F116" s="143"/>
      <c r="G116" s="143"/>
      <c r="H116" s="143"/>
      <c r="I116" s="143"/>
      <c r="J116" s="145"/>
      <c r="K116" s="181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4"/>
      <c r="AA116" s="142"/>
      <c r="AB116" s="145"/>
      <c r="AC116" s="198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</row>
    <row r="117" spans="1:55" ht="15" thickBot="1" x14ac:dyDescent="0.35">
      <c r="A117" s="7"/>
      <c r="B117" s="197"/>
      <c r="C117" s="197"/>
      <c r="D117" s="257">
        <f t="shared" si="12"/>
        <v>0</v>
      </c>
      <c r="E117" s="146"/>
      <c r="F117" s="147"/>
      <c r="G117" s="147"/>
      <c r="H117" s="147"/>
      <c r="I117" s="147"/>
      <c r="J117" s="149"/>
      <c r="K117" s="182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8"/>
      <c r="AA117" s="146"/>
      <c r="AB117" s="149"/>
      <c r="AC117" s="198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</row>
    <row r="118" spans="1:55" x14ac:dyDescent="0.3">
      <c r="A118" s="4"/>
      <c r="B118" s="195"/>
      <c r="C118" s="195"/>
      <c r="D118" s="8">
        <f t="shared" si="12"/>
        <v>0</v>
      </c>
      <c r="E118" s="138"/>
      <c r="F118" s="139"/>
      <c r="G118" s="139"/>
      <c r="H118" s="139"/>
      <c r="I118" s="139"/>
      <c r="J118" s="141"/>
      <c r="K118" s="186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40"/>
      <c r="AA118" s="138"/>
      <c r="AB118" s="141"/>
      <c r="AC118" s="198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</row>
    <row r="119" spans="1:55" x14ac:dyDescent="0.3">
      <c r="A119" s="5" t="s">
        <v>30</v>
      </c>
      <c r="B119" s="189"/>
      <c r="C119" s="189"/>
      <c r="D119" s="6">
        <f t="shared" si="12"/>
        <v>0</v>
      </c>
      <c r="E119" s="142"/>
      <c r="F119" s="143"/>
      <c r="G119" s="143"/>
      <c r="H119" s="143"/>
      <c r="I119" s="143"/>
      <c r="J119" s="145"/>
      <c r="K119" s="181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4"/>
      <c r="AA119" s="142"/>
      <c r="AB119" s="145"/>
      <c r="AC119" s="198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</row>
    <row r="120" spans="1:55" ht="15" thickBot="1" x14ac:dyDescent="0.35">
      <c r="A120" s="7"/>
      <c r="B120" s="190"/>
      <c r="C120" s="190"/>
      <c r="D120" s="9">
        <f t="shared" si="12"/>
        <v>0</v>
      </c>
      <c r="E120" s="177"/>
      <c r="F120" s="178"/>
      <c r="G120" s="178"/>
      <c r="H120" s="178"/>
      <c r="I120" s="178"/>
      <c r="J120" s="180"/>
      <c r="K120" s="187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9"/>
      <c r="AA120" s="177"/>
      <c r="AB120" s="180"/>
      <c r="AC120" s="198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</row>
    <row r="121" spans="1:55" x14ac:dyDescent="0.3">
      <c r="A121" s="4"/>
      <c r="B121" s="196"/>
      <c r="C121" s="196"/>
      <c r="D121" s="64">
        <f t="shared" si="12"/>
        <v>0</v>
      </c>
      <c r="E121" s="202"/>
      <c r="F121" s="200"/>
      <c r="G121" s="200"/>
      <c r="H121" s="200"/>
      <c r="I121" s="200"/>
      <c r="J121" s="203"/>
      <c r="K121" s="199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1"/>
      <c r="AA121" s="202"/>
      <c r="AB121" s="203"/>
      <c r="AC121" s="198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</row>
    <row r="122" spans="1:55" x14ac:dyDescent="0.3">
      <c r="A122" s="5"/>
      <c r="B122" s="192"/>
      <c r="C122" s="192"/>
      <c r="D122" s="62">
        <f t="shared" si="12"/>
        <v>0</v>
      </c>
      <c r="E122" s="154"/>
      <c r="F122" s="155"/>
      <c r="G122" s="155"/>
      <c r="H122" s="155"/>
      <c r="I122" s="155"/>
      <c r="J122" s="157"/>
      <c r="K122" s="184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6"/>
      <c r="AA122" s="154"/>
      <c r="AB122" s="157"/>
      <c r="AC122" s="198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</row>
    <row r="123" spans="1:55" x14ac:dyDescent="0.3">
      <c r="A123" s="5" t="s">
        <v>31</v>
      </c>
      <c r="B123" s="192"/>
      <c r="C123" s="192"/>
      <c r="D123" s="62">
        <f t="shared" si="12"/>
        <v>0</v>
      </c>
      <c r="E123" s="154"/>
      <c r="F123" s="155"/>
      <c r="G123" s="155"/>
      <c r="H123" s="155"/>
      <c r="I123" s="155"/>
      <c r="J123" s="157"/>
      <c r="K123" s="184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6"/>
      <c r="AA123" s="154"/>
      <c r="AB123" s="157"/>
      <c r="AC123" s="198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</row>
    <row r="124" spans="1:55" x14ac:dyDescent="0.3">
      <c r="A124" s="5"/>
      <c r="B124" s="192"/>
      <c r="C124" s="192"/>
      <c r="D124" s="62">
        <f t="shared" si="12"/>
        <v>0</v>
      </c>
      <c r="E124" s="154"/>
      <c r="F124" s="155"/>
      <c r="G124" s="155"/>
      <c r="H124" s="155"/>
      <c r="I124" s="155"/>
      <c r="J124" s="157"/>
      <c r="K124" s="184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6"/>
      <c r="AA124" s="154"/>
      <c r="AB124" s="157"/>
      <c r="AC124" s="198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</row>
    <row r="125" spans="1:55" ht="15" thickBot="1" x14ac:dyDescent="0.35">
      <c r="A125" s="5"/>
      <c r="B125" s="193"/>
      <c r="C125" s="193"/>
      <c r="D125" s="253">
        <f t="shared" si="12"/>
        <v>0</v>
      </c>
      <c r="E125" s="258"/>
      <c r="F125" s="240"/>
      <c r="G125" s="240"/>
      <c r="H125" s="240"/>
      <c r="I125" s="240"/>
      <c r="J125" s="259"/>
      <c r="K125" s="251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69"/>
      <c r="AA125" s="258"/>
      <c r="AB125" s="259"/>
      <c r="AC125" s="198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</row>
    <row r="126" spans="1:55" x14ac:dyDescent="0.3">
      <c r="A126" s="4"/>
      <c r="B126" s="191"/>
      <c r="C126" s="191"/>
      <c r="D126" s="61">
        <f t="shared" si="12"/>
        <v>0</v>
      </c>
      <c r="E126" s="150"/>
      <c r="F126" s="151"/>
      <c r="G126" s="151"/>
      <c r="H126" s="151"/>
      <c r="I126" s="151"/>
      <c r="J126" s="153"/>
      <c r="K126" s="183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2"/>
      <c r="AA126" s="150"/>
      <c r="AB126" s="153"/>
      <c r="AC126" s="198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</row>
    <row r="127" spans="1:55" x14ac:dyDescent="0.3">
      <c r="A127" s="5" t="s">
        <v>32</v>
      </c>
      <c r="B127" s="192"/>
      <c r="C127" s="192"/>
      <c r="D127" s="62">
        <f t="shared" si="12"/>
        <v>0</v>
      </c>
      <c r="E127" s="154"/>
      <c r="F127" s="155"/>
      <c r="G127" s="155"/>
      <c r="H127" s="155"/>
      <c r="I127" s="155"/>
      <c r="J127" s="157"/>
      <c r="K127" s="184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6"/>
      <c r="AA127" s="154"/>
      <c r="AB127" s="157"/>
      <c r="AC127" s="198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</row>
    <row r="128" spans="1:55" ht="15" thickBot="1" x14ac:dyDescent="0.35">
      <c r="A128" s="7"/>
      <c r="B128" s="194"/>
      <c r="C128" s="194"/>
      <c r="D128" s="63">
        <f t="shared" si="12"/>
        <v>0</v>
      </c>
      <c r="E128" s="158"/>
      <c r="F128" s="159"/>
      <c r="G128" s="159"/>
      <c r="H128" s="159"/>
      <c r="I128" s="159"/>
      <c r="J128" s="161"/>
      <c r="K128" s="185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60"/>
      <c r="AA128" s="158"/>
      <c r="AB128" s="161"/>
      <c r="AC128" s="198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</row>
    <row r="129" spans="1:55" ht="15" thickBot="1" x14ac:dyDescent="0.35">
      <c r="A129" s="245"/>
      <c r="B129" s="210"/>
      <c r="C129" s="210"/>
      <c r="D129" s="105">
        <f t="shared" si="12"/>
        <v>0</v>
      </c>
      <c r="E129" s="106"/>
      <c r="F129" s="92"/>
      <c r="G129" s="92"/>
      <c r="H129" s="92"/>
      <c r="I129" s="92"/>
      <c r="J129" s="10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  <c r="AA129" s="106"/>
      <c r="AB129" s="107"/>
      <c r="AC129" s="224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</row>
    <row r="130" spans="1:55" ht="15" thickBot="1" x14ac:dyDescent="0.35">
      <c r="A130" s="102" t="s">
        <v>36</v>
      </c>
      <c r="B130" s="103" t="s">
        <v>28</v>
      </c>
      <c r="C130" s="103" t="s">
        <v>15</v>
      </c>
      <c r="D130" s="100">
        <f t="shared" si="12"/>
        <v>13.503081315000001</v>
      </c>
      <c r="E130" s="94">
        <f>E108+E121+E122+E123+E124+E125+E126+E127+E128-E109-E110-E111-E112-E113-E114-E115-E116-E117-E118-E119-E120</f>
        <v>0.51568288019999997</v>
      </c>
      <c r="F130" s="98">
        <f t="shared" ref="F130:AB130" si="16">F108+F121+F122+F123+F124+F125+F126+F127+F128-F109-F110-F111-F112-F113-F114-F115-F116-F117-F118-F119-F120</f>
        <v>0.50802306359999994</v>
      </c>
      <c r="G130" s="98">
        <f t="shared" si="16"/>
        <v>0.50281194760000003</v>
      </c>
      <c r="H130" s="98">
        <f t="shared" si="16"/>
        <v>0.50090136240000005</v>
      </c>
      <c r="I130" s="98">
        <f t="shared" si="16"/>
        <v>0.50082691619999997</v>
      </c>
      <c r="J130" s="99">
        <f t="shared" si="16"/>
        <v>0.51315129640000001</v>
      </c>
      <c r="K130" s="95">
        <f t="shared" si="16"/>
        <v>0.53395790599999993</v>
      </c>
      <c r="L130" s="98">
        <f t="shared" si="16"/>
        <v>0.5529891348</v>
      </c>
      <c r="M130" s="98">
        <f t="shared" si="16"/>
        <v>0.56287339299999994</v>
      </c>
      <c r="N130" s="98">
        <f t="shared" si="16"/>
        <v>0.56775140679999991</v>
      </c>
      <c r="O130" s="98">
        <f t="shared" si="16"/>
        <v>0.58366158280000002</v>
      </c>
      <c r="P130" s="98">
        <f t="shared" si="16"/>
        <v>0.59244356759999994</v>
      </c>
      <c r="Q130" s="98">
        <f t="shared" si="16"/>
        <v>0.59873406500000004</v>
      </c>
      <c r="R130" s="98">
        <f t="shared" si="16"/>
        <v>0.59939570279999999</v>
      </c>
      <c r="S130" s="98">
        <f t="shared" si="16"/>
        <v>0.60508429399999997</v>
      </c>
      <c r="T130" s="98">
        <f t="shared" si="16"/>
        <v>0.61333073579999997</v>
      </c>
      <c r="U130" s="98">
        <f t="shared" si="16"/>
        <v>0.61785531599999999</v>
      </c>
      <c r="V130" s="98">
        <f t="shared" si="16"/>
        <v>0.61450454079999994</v>
      </c>
      <c r="W130" s="98">
        <f t="shared" si="16"/>
        <v>0.60253083299999999</v>
      </c>
      <c r="X130" s="98">
        <f t="shared" si="16"/>
        <v>0.58050201480000008</v>
      </c>
      <c r="Y130" s="98">
        <f t="shared" si="16"/>
        <v>0.57358872520000004</v>
      </c>
      <c r="Z130" s="216">
        <f t="shared" si="16"/>
        <v>0.57085599859999991</v>
      </c>
      <c r="AA130" s="94">
        <f t="shared" si="16"/>
        <v>0.55448255459999995</v>
      </c>
      <c r="AB130" s="99">
        <f t="shared" si="16"/>
        <v>0.53714207700000005</v>
      </c>
      <c r="AC130" s="104" t="s">
        <v>37</v>
      </c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</row>
    <row r="131" spans="1:55" ht="15" thickBot="1" x14ac:dyDescent="0.35">
      <c r="A131" s="248"/>
      <c r="B131" s="213"/>
      <c r="C131" s="213"/>
      <c r="D131" s="215"/>
      <c r="E131" s="266"/>
      <c r="F131" s="267"/>
      <c r="G131" s="267"/>
      <c r="H131" s="267"/>
      <c r="I131" s="267"/>
      <c r="J131" s="268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0"/>
      <c r="Z131" s="220"/>
      <c r="AA131" s="266"/>
      <c r="AB131" s="268"/>
      <c r="AC131" s="229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C131"/>
  <sheetViews>
    <sheetView zoomScale="75" workbookViewId="0"/>
  </sheetViews>
  <sheetFormatPr defaultRowHeight="14.25" x14ac:dyDescent="0.3"/>
  <cols>
    <col min="1" max="1" width="22.7109375" style="68" customWidth="1"/>
    <col min="2" max="2" width="7.28515625" style="69" customWidth="1"/>
    <col min="3" max="3" width="19.85546875" style="69" customWidth="1"/>
    <col min="4" max="4" width="10.42578125" style="70" customWidth="1"/>
    <col min="5" max="5" width="9.42578125" style="71" customWidth="1"/>
    <col min="6" max="28" width="9.140625" style="71"/>
    <col min="29" max="29" width="49" style="72" customWidth="1"/>
    <col min="30" max="16384" width="9.140625" style="67"/>
  </cols>
  <sheetData>
    <row r="1" spans="1:55" s="65" customFormat="1" ht="21.75" thickBot="1" x14ac:dyDescent="0.4">
      <c r="A1" s="274" t="s">
        <v>34</v>
      </c>
      <c r="B1" s="275"/>
      <c r="C1" s="275"/>
      <c r="D1" s="44"/>
      <c r="E1" s="276"/>
      <c r="F1" s="37"/>
      <c r="G1" s="37"/>
      <c r="H1" s="37"/>
      <c r="I1" s="37"/>
      <c r="J1" s="277"/>
      <c r="K1" s="36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8"/>
      <c r="AA1" s="276"/>
      <c r="AB1" s="37"/>
      <c r="AC1" s="278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4"/>
      <c r="AY1" s="75">
        <v>1</v>
      </c>
      <c r="AZ1" s="75" t="s">
        <v>50</v>
      </c>
      <c r="BA1" s="74"/>
      <c r="BB1" s="73"/>
      <c r="BC1" s="73"/>
    </row>
    <row r="2" spans="1:55" s="65" customFormat="1" ht="15" x14ac:dyDescent="0.3">
      <c r="A2" s="279"/>
      <c r="B2" s="209"/>
      <c r="C2" s="209"/>
      <c r="D2" s="60" t="s">
        <v>70</v>
      </c>
      <c r="E2" s="43"/>
      <c r="F2" s="30"/>
      <c r="G2" s="30"/>
      <c r="H2" s="30"/>
      <c r="I2" s="30"/>
      <c r="J2" s="34"/>
      <c r="K2" s="3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40"/>
      <c r="AA2" s="35"/>
      <c r="AB2" s="29"/>
      <c r="AC2" s="280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4"/>
      <c r="AY2" s="75">
        <v>2</v>
      </c>
      <c r="AZ2" s="75" t="s">
        <v>51</v>
      </c>
      <c r="BA2" s="74"/>
      <c r="BB2" s="73"/>
      <c r="BC2" s="73"/>
    </row>
    <row r="3" spans="1:55" s="65" customFormat="1" ht="24" x14ac:dyDescent="0.4">
      <c r="A3" s="281">
        <v>37044</v>
      </c>
      <c r="B3" s="209" t="s">
        <v>0</v>
      </c>
      <c r="C3" s="209"/>
      <c r="D3" s="59" t="s">
        <v>71</v>
      </c>
      <c r="E3" s="35"/>
      <c r="F3" s="29"/>
      <c r="G3" s="29"/>
      <c r="H3" s="29"/>
      <c r="I3" s="29"/>
      <c r="J3" s="33"/>
      <c r="K3" s="3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40"/>
      <c r="AA3" s="35"/>
      <c r="AB3" s="29"/>
      <c r="AC3" s="280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4"/>
      <c r="AY3" s="75">
        <v>3</v>
      </c>
      <c r="AZ3" s="75" t="s">
        <v>52</v>
      </c>
      <c r="BA3" s="74"/>
      <c r="BB3" s="73"/>
      <c r="BC3" s="73"/>
    </row>
    <row r="4" spans="1:55" s="65" customFormat="1" ht="18.75" x14ac:dyDescent="0.3">
      <c r="A4" s="282" t="str">
        <f>VLOOKUP(WEEKDAY(A3),AY1:AZ7,2)</f>
        <v>Saturday</v>
      </c>
      <c r="B4" s="209"/>
      <c r="C4" s="209"/>
      <c r="D4" s="45"/>
      <c r="E4" s="35"/>
      <c r="F4" s="29"/>
      <c r="G4" s="31"/>
      <c r="H4" s="29"/>
      <c r="I4" s="29"/>
      <c r="J4" s="33"/>
      <c r="K4" s="3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40"/>
      <c r="AA4" s="35"/>
      <c r="AB4" s="29"/>
      <c r="AC4" s="280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4"/>
      <c r="AY4" s="75">
        <v>4</v>
      </c>
      <c r="AZ4" s="75" t="s">
        <v>56</v>
      </c>
      <c r="BA4" s="74"/>
      <c r="BB4" s="73"/>
      <c r="BC4" s="73"/>
    </row>
    <row r="5" spans="1:55" s="65" customFormat="1" ht="15" x14ac:dyDescent="0.3">
      <c r="A5" s="279"/>
      <c r="B5" s="209"/>
      <c r="C5" s="209"/>
      <c r="D5" s="45"/>
      <c r="E5" s="35"/>
      <c r="F5" s="29"/>
      <c r="G5" s="29"/>
      <c r="H5" s="29"/>
      <c r="I5" s="29"/>
      <c r="J5" s="33"/>
      <c r="K5" s="3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40"/>
      <c r="AA5" s="35"/>
      <c r="AB5" s="29"/>
      <c r="AC5" s="280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4"/>
      <c r="AY5" s="75">
        <v>5</v>
      </c>
      <c r="AZ5" s="75" t="s">
        <v>53</v>
      </c>
      <c r="BA5" s="74"/>
      <c r="BB5" s="73"/>
      <c r="BC5" s="73"/>
    </row>
    <row r="6" spans="1:55" s="65" customFormat="1" ht="15" x14ac:dyDescent="0.3">
      <c r="A6" s="279"/>
      <c r="B6" s="209"/>
      <c r="C6" s="209"/>
      <c r="D6" s="45"/>
      <c r="E6" s="35"/>
      <c r="F6" s="29"/>
      <c r="G6" s="29"/>
      <c r="H6" s="29"/>
      <c r="I6" s="29"/>
      <c r="J6" s="33"/>
      <c r="K6" s="3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40"/>
      <c r="AA6" s="35"/>
      <c r="AB6" s="29"/>
      <c r="AC6" s="280"/>
      <c r="AD6" s="74"/>
      <c r="AE6" s="76" t="s">
        <v>41</v>
      </c>
      <c r="AF6" s="76"/>
      <c r="AG6" s="74"/>
      <c r="AH6" s="76" t="s">
        <v>49</v>
      </c>
      <c r="AI6" s="76" t="s">
        <v>42</v>
      </c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5">
        <v>6</v>
      </c>
      <c r="AZ6" s="75" t="s">
        <v>54</v>
      </c>
      <c r="BA6" s="74"/>
      <c r="BB6" s="74"/>
      <c r="BC6" s="73"/>
    </row>
    <row r="7" spans="1:55" s="66" customFormat="1" ht="29.25" thickBot="1" x14ac:dyDescent="0.35">
      <c r="A7" s="279" t="s">
        <v>1</v>
      </c>
      <c r="B7" s="209" t="s">
        <v>39</v>
      </c>
      <c r="C7" s="209" t="s">
        <v>2</v>
      </c>
      <c r="D7" s="46" t="s">
        <v>3</v>
      </c>
      <c r="E7" s="47">
        <v>1</v>
      </c>
      <c r="F7" s="48">
        <v>2</v>
      </c>
      <c r="G7" s="48">
        <v>3</v>
      </c>
      <c r="H7" s="48">
        <v>4</v>
      </c>
      <c r="I7" s="48">
        <v>5</v>
      </c>
      <c r="J7" s="49">
        <v>6</v>
      </c>
      <c r="K7" s="50">
        <v>7</v>
      </c>
      <c r="L7" s="48">
        <v>8</v>
      </c>
      <c r="M7" s="48">
        <v>9</v>
      </c>
      <c r="N7" s="48">
        <v>10</v>
      </c>
      <c r="O7" s="48">
        <v>11</v>
      </c>
      <c r="P7" s="48">
        <v>12</v>
      </c>
      <c r="Q7" s="48">
        <v>13</v>
      </c>
      <c r="R7" s="48">
        <v>14</v>
      </c>
      <c r="S7" s="48">
        <v>15</v>
      </c>
      <c r="T7" s="48">
        <v>16</v>
      </c>
      <c r="U7" s="48">
        <v>17</v>
      </c>
      <c r="V7" s="48">
        <v>18</v>
      </c>
      <c r="W7" s="48">
        <v>19</v>
      </c>
      <c r="X7" s="48">
        <v>20</v>
      </c>
      <c r="Y7" s="48">
        <v>21</v>
      </c>
      <c r="Z7" s="51">
        <v>22</v>
      </c>
      <c r="AA7" s="47">
        <v>23</v>
      </c>
      <c r="AB7" s="48">
        <v>24</v>
      </c>
      <c r="AC7" s="272" t="s">
        <v>4</v>
      </c>
      <c r="AD7" s="77"/>
      <c r="AE7" s="78" t="s">
        <v>43</v>
      </c>
      <c r="AF7" s="78" t="s">
        <v>44</v>
      </c>
      <c r="AG7" s="77"/>
      <c r="AH7" s="78" t="s">
        <v>43</v>
      </c>
      <c r="AI7" s="78" t="s">
        <v>44</v>
      </c>
      <c r="AJ7" s="77"/>
      <c r="AK7" s="77"/>
      <c r="AL7" s="77"/>
      <c r="AM7" s="77"/>
      <c r="AN7" s="77"/>
      <c r="AO7" s="77"/>
      <c r="AP7" s="77"/>
      <c r="AQ7" s="77"/>
      <c r="AR7" s="77" t="s">
        <v>45</v>
      </c>
      <c r="AS7" s="77"/>
      <c r="AT7" s="77"/>
      <c r="AU7" s="77"/>
      <c r="AV7" s="77"/>
      <c r="AW7" s="77"/>
      <c r="AX7" s="77"/>
      <c r="AY7" s="75">
        <v>7</v>
      </c>
      <c r="AZ7" s="75" t="s">
        <v>55</v>
      </c>
      <c r="BA7" s="79"/>
      <c r="BB7" s="77"/>
      <c r="BC7" s="80"/>
    </row>
    <row r="8" spans="1:55" x14ac:dyDescent="0.3">
      <c r="A8" s="243"/>
      <c r="B8" s="19" t="s">
        <v>6</v>
      </c>
      <c r="C8" s="19" t="s">
        <v>7</v>
      </c>
      <c r="D8" s="20">
        <f>SUM(E8:AB8)</f>
        <v>1.6929308368000004</v>
      </c>
      <c r="E8" s="108">
        <v>6.7428121600000002E-2</v>
      </c>
      <c r="F8" s="109">
        <v>6.6327103999999998E-2</v>
      </c>
      <c r="G8" s="109">
        <v>6.5799457600000014E-2</v>
      </c>
      <c r="H8" s="109">
        <v>6.544465440000001E-2</v>
      </c>
      <c r="I8" s="109">
        <v>6.5535857599999997E-2</v>
      </c>
      <c r="J8" s="111">
        <v>6.5844257600000011E-2</v>
      </c>
      <c r="K8" s="112">
        <v>6.6443075200000007E-2</v>
      </c>
      <c r="L8" s="109">
        <v>6.7989097600000006E-2</v>
      </c>
      <c r="M8" s="109">
        <v>6.9418838400000002E-2</v>
      </c>
      <c r="N8" s="109">
        <v>7.0198489600000011E-2</v>
      </c>
      <c r="O8" s="109">
        <v>7.121061120000001E-2</v>
      </c>
      <c r="P8" s="109">
        <v>7.2002635199999998E-2</v>
      </c>
      <c r="Q8" s="109">
        <v>7.2371601600000002E-2</v>
      </c>
      <c r="R8" s="109">
        <v>7.2903840000000011E-2</v>
      </c>
      <c r="S8" s="109">
        <v>7.28943856E-2</v>
      </c>
      <c r="T8" s="109">
        <v>7.3570655999999998E-2</v>
      </c>
      <c r="U8" s="109">
        <v>7.5405680000000003E-2</v>
      </c>
      <c r="V8" s="109">
        <v>7.5786777600000008E-2</v>
      </c>
      <c r="W8" s="109">
        <v>7.4945152000000001E-2</v>
      </c>
      <c r="X8" s="109">
        <v>7.4114998400000007E-2</v>
      </c>
      <c r="Y8" s="109">
        <v>7.39092368E-2</v>
      </c>
      <c r="Z8" s="110">
        <v>7.3287689599999997E-2</v>
      </c>
      <c r="AA8" s="108">
        <v>7.1087912000000003E-2</v>
      </c>
      <c r="AB8" s="111">
        <v>6.9010707200000007E-2</v>
      </c>
      <c r="AC8" s="221" t="s">
        <v>8</v>
      </c>
      <c r="AD8" s="81">
        <v>1</v>
      </c>
      <c r="AE8" s="82">
        <f>E33</f>
        <v>0</v>
      </c>
      <c r="AF8" s="82">
        <f>$E47</f>
        <v>0</v>
      </c>
      <c r="AG8" s="82">
        <f>-(AE8)</f>
        <v>0</v>
      </c>
      <c r="AH8" s="82">
        <f>$E32</f>
        <v>0</v>
      </c>
      <c r="AI8" s="82">
        <f>$E46</f>
        <v>0</v>
      </c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83"/>
    </row>
    <row r="9" spans="1:55" x14ac:dyDescent="0.3">
      <c r="A9" s="5"/>
      <c r="B9" s="21" t="s">
        <v>9</v>
      </c>
      <c r="C9" s="21" t="s">
        <v>7</v>
      </c>
      <c r="D9" s="22">
        <f t="shared" ref="D9:D52" si="0">SUM(E9:AB9)</f>
        <v>13.226022162500003</v>
      </c>
      <c r="E9" s="113">
        <v>0.52678219999999998</v>
      </c>
      <c r="F9" s="114">
        <v>0.51818050000000004</v>
      </c>
      <c r="G9" s="114">
        <v>0.51405826250000008</v>
      </c>
      <c r="H9" s="114">
        <v>0.51128636250000004</v>
      </c>
      <c r="I9" s="114">
        <v>0.5119988875</v>
      </c>
      <c r="J9" s="116">
        <v>0.51440826250000005</v>
      </c>
      <c r="K9" s="117">
        <v>0.51908652499999997</v>
      </c>
      <c r="L9" s="114">
        <v>0.53116482500000006</v>
      </c>
      <c r="M9" s="114">
        <v>0.5423346750000001</v>
      </c>
      <c r="N9" s="114">
        <v>0.54842570000000002</v>
      </c>
      <c r="O9" s="114">
        <v>0.55633290000000002</v>
      </c>
      <c r="P9" s="114">
        <v>0.5625205875</v>
      </c>
      <c r="Q9" s="114">
        <v>0.56540313750000004</v>
      </c>
      <c r="R9" s="114">
        <v>0.56956125000000002</v>
      </c>
      <c r="S9" s="114">
        <v>0.56948738750000005</v>
      </c>
      <c r="T9" s="114">
        <v>0.57477075</v>
      </c>
      <c r="U9" s="114">
        <v>0.58910687500000003</v>
      </c>
      <c r="V9" s="114">
        <v>0.59208420000000006</v>
      </c>
      <c r="W9" s="114">
        <v>0.58550899999999995</v>
      </c>
      <c r="X9" s="114">
        <v>0.57902342500000004</v>
      </c>
      <c r="Y9" s="114">
        <v>0.57741591250000002</v>
      </c>
      <c r="Z9" s="115">
        <v>0.57256007500000006</v>
      </c>
      <c r="AA9" s="113">
        <v>0.55537431250000002</v>
      </c>
      <c r="AB9" s="116">
        <v>0.53914614999999999</v>
      </c>
      <c r="AC9" s="222" t="s">
        <v>10</v>
      </c>
      <c r="AD9" s="81">
        <v>2</v>
      </c>
      <c r="AE9" s="84">
        <f>F33</f>
        <v>0</v>
      </c>
      <c r="AF9" s="84">
        <f>$F47</f>
        <v>0</v>
      </c>
      <c r="AG9" s="84">
        <f t="shared" ref="AG9:AG31" si="1">-(AE9)</f>
        <v>0</v>
      </c>
      <c r="AH9" s="84">
        <f>$F32</f>
        <v>0</v>
      </c>
      <c r="AI9" s="84">
        <f>$F46</f>
        <v>0</v>
      </c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83"/>
    </row>
    <row r="10" spans="1:55" ht="15.75" thickBot="1" x14ac:dyDescent="0.35">
      <c r="A10" s="5"/>
      <c r="B10" s="249" t="s">
        <v>11</v>
      </c>
      <c r="C10" s="249" t="s">
        <v>7</v>
      </c>
      <c r="D10" s="24">
        <f t="shared" si="0"/>
        <v>1030.6774550793</v>
      </c>
      <c r="E10" s="118">
        <v>41.0510832816</v>
      </c>
      <c r="F10" s="119">
        <v>40.380770003999999</v>
      </c>
      <c r="G10" s="119">
        <v>40.059532280100001</v>
      </c>
      <c r="H10" s="119">
        <v>39.843523656899997</v>
      </c>
      <c r="I10" s="119">
        <v>39.8990493051</v>
      </c>
      <c r="J10" s="121">
        <v>40.086807080100002</v>
      </c>
      <c r="K10" s="122">
        <v>40.4513747202</v>
      </c>
      <c r="L10" s="119">
        <v>41.392612482600001</v>
      </c>
      <c r="M10" s="119">
        <v>42.263056553399998</v>
      </c>
      <c r="N10" s="119">
        <v>42.737717949600004</v>
      </c>
      <c r="O10" s="119">
        <v>43.353910231200004</v>
      </c>
      <c r="P10" s="119">
        <v>43.836104342699997</v>
      </c>
      <c r="Q10" s="119">
        <v>44.060735699099993</v>
      </c>
      <c r="R10" s="119">
        <v>44.384769089999999</v>
      </c>
      <c r="S10" s="119">
        <v>44.379013133099996</v>
      </c>
      <c r="T10" s="119">
        <v>44.790735005999998</v>
      </c>
      <c r="U10" s="119">
        <v>45.907920554999997</v>
      </c>
      <c r="V10" s="119">
        <v>46.139937537599998</v>
      </c>
      <c r="W10" s="119">
        <v>45.627545351999999</v>
      </c>
      <c r="X10" s="119">
        <v>45.122137463400001</v>
      </c>
      <c r="Y10" s="119">
        <v>44.996867229299994</v>
      </c>
      <c r="Z10" s="120">
        <v>44.618461524600001</v>
      </c>
      <c r="AA10" s="118">
        <v>43.279209424499996</v>
      </c>
      <c r="AB10" s="121">
        <v>42.0145811772</v>
      </c>
      <c r="AC10" s="222" t="s">
        <v>13</v>
      </c>
      <c r="AD10" s="81">
        <v>3</v>
      </c>
      <c r="AE10" s="84">
        <f>G33</f>
        <v>0</v>
      </c>
      <c r="AF10" s="84">
        <f>$G47</f>
        <v>0</v>
      </c>
      <c r="AG10" s="84">
        <f t="shared" si="1"/>
        <v>0</v>
      </c>
      <c r="AH10" s="84">
        <f>$G32</f>
        <v>0</v>
      </c>
      <c r="AI10" s="84">
        <f>$G46</f>
        <v>0</v>
      </c>
      <c r="AJ10" s="85" t="s">
        <v>12</v>
      </c>
      <c r="AK10" s="85" t="s">
        <v>46</v>
      </c>
      <c r="AL10" s="85"/>
      <c r="AM10" s="85"/>
      <c r="AN10" s="85"/>
      <c r="AO10" s="85" t="s">
        <v>47</v>
      </c>
      <c r="AP10" s="85"/>
      <c r="AQ10" s="85"/>
      <c r="AR10" s="85"/>
      <c r="AS10" s="85"/>
      <c r="AT10" s="85" t="s">
        <v>57</v>
      </c>
      <c r="AU10" s="85"/>
      <c r="AV10" s="85"/>
      <c r="AW10" s="85"/>
      <c r="AX10" s="85"/>
      <c r="AY10" s="85" t="s">
        <v>48</v>
      </c>
      <c r="AZ10" s="85"/>
      <c r="BA10" s="75"/>
      <c r="BB10" s="75"/>
      <c r="BC10" s="83"/>
    </row>
    <row r="11" spans="1:55" x14ac:dyDescent="0.3">
      <c r="A11" s="244" t="s">
        <v>5</v>
      </c>
      <c r="B11" s="25" t="s">
        <v>6</v>
      </c>
      <c r="C11" s="25" t="s">
        <v>72</v>
      </c>
      <c r="D11" s="10">
        <f t="shared" si="0"/>
        <v>0</v>
      </c>
      <c r="E11" s="123">
        <v>0</v>
      </c>
      <c r="F11" s="124">
        <v>0</v>
      </c>
      <c r="G11" s="124">
        <v>0</v>
      </c>
      <c r="H11" s="124">
        <v>0</v>
      </c>
      <c r="I11" s="124">
        <v>0</v>
      </c>
      <c r="J11" s="126">
        <v>0</v>
      </c>
      <c r="K11" s="127">
        <v>0</v>
      </c>
      <c r="L11" s="124">
        <v>0</v>
      </c>
      <c r="M11" s="124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24">
        <v>0</v>
      </c>
      <c r="X11" s="124">
        <v>0</v>
      </c>
      <c r="Y11" s="124">
        <v>0</v>
      </c>
      <c r="Z11" s="125">
        <v>0</v>
      </c>
      <c r="AA11" s="123">
        <v>0</v>
      </c>
      <c r="AB11" s="126">
        <v>0</v>
      </c>
      <c r="AC11" s="223"/>
      <c r="AD11" s="81">
        <v>4</v>
      </c>
      <c r="AE11" s="84">
        <f>H33</f>
        <v>0</v>
      </c>
      <c r="AF11" s="84">
        <f>$H47</f>
        <v>0</v>
      </c>
      <c r="AG11" s="84">
        <f t="shared" si="1"/>
        <v>0</v>
      </c>
      <c r="AH11" s="84">
        <f>$H32</f>
        <v>0</v>
      </c>
      <c r="AI11" s="84">
        <f>$H46</f>
        <v>0</v>
      </c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83"/>
    </row>
    <row r="12" spans="1:55" x14ac:dyDescent="0.3">
      <c r="A12" s="5"/>
      <c r="B12" s="27" t="s">
        <v>9</v>
      </c>
      <c r="C12" s="27" t="s">
        <v>72</v>
      </c>
      <c r="D12" s="234">
        <f t="shared" si="0"/>
        <v>0</v>
      </c>
      <c r="E12" s="128">
        <v>0</v>
      </c>
      <c r="F12" s="129">
        <v>0</v>
      </c>
      <c r="G12" s="129">
        <v>0</v>
      </c>
      <c r="H12" s="129">
        <v>0</v>
      </c>
      <c r="I12" s="129">
        <v>0</v>
      </c>
      <c r="J12" s="131">
        <v>0</v>
      </c>
      <c r="K12" s="132">
        <v>0</v>
      </c>
      <c r="L12" s="129">
        <v>0</v>
      </c>
      <c r="M12" s="129">
        <v>0</v>
      </c>
      <c r="N12" s="129">
        <v>0</v>
      </c>
      <c r="O12" s="129">
        <v>0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>
        <v>0</v>
      </c>
      <c r="Y12" s="129">
        <v>0</v>
      </c>
      <c r="Z12" s="130">
        <v>0</v>
      </c>
      <c r="AA12" s="128">
        <v>0</v>
      </c>
      <c r="AB12" s="131">
        <v>0</v>
      </c>
      <c r="AC12" s="223"/>
      <c r="AD12" s="81">
        <v>5</v>
      </c>
      <c r="AE12" s="84">
        <f>I33</f>
        <v>0</v>
      </c>
      <c r="AF12" s="84">
        <f>$I47</f>
        <v>0</v>
      </c>
      <c r="AG12" s="84">
        <f t="shared" si="1"/>
        <v>0</v>
      </c>
      <c r="AH12" s="84">
        <f>$I32</f>
        <v>0</v>
      </c>
      <c r="AI12" s="84">
        <f>$I46</f>
        <v>0</v>
      </c>
      <c r="AJ12" s="75">
        <f>AG8</f>
        <v>0</v>
      </c>
      <c r="AK12" s="75">
        <f>AG9</f>
        <v>0</v>
      </c>
      <c r="AL12" s="75">
        <f>AG10</f>
        <v>0</v>
      </c>
      <c r="AM12" s="75">
        <f>AG11</f>
        <v>0</v>
      </c>
      <c r="AN12" s="75"/>
      <c r="AO12" s="75">
        <f>AF8</f>
        <v>0</v>
      </c>
      <c r="AP12" s="75">
        <f>AF9</f>
        <v>0</v>
      </c>
      <c r="AQ12" s="75">
        <f>AF10</f>
        <v>0</v>
      </c>
      <c r="AR12" s="75">
        <f>AF11</f>
        <v>0</v>
      </c>
      <c r="AS12" s="75"/>
      <c r="AT12" s="75">
        <f>-AH8</f>
        <v>0</v>
      </c>
      <c r="AU12" s="75">
        <f>-AH9</f>
        <v>0</v>
      </c>
      <c r="AV12" s="75">
        <f>-AH10</f>
        <v>0</v>
      </c>
      <c r="AW12" s="75">
        <f>-AH11</f>
        <v>0</v>
      </c>
      <c r="AX12" s="75"/>
      <c r="AY12" s="75">
        <f>AI8</f>
        <v>0</v>
      </c>
      <c r="AZ12" s="75">
        <f>AI9</f>
        <v>0</v>
      </c>
      <c r="BA12" s="75">
        <f>AI10</f>
        <v>0</v>
      </c>
      <c r="BB12" s="75">
        <f>AI11</f>
        <v>0</v>
      </c>
      <c r="BC12" s="83"/>
    </row>
    <row r="13" spans="1:55" ht="15" thickBot="1" x14ac:dyDescent="0.35">
      <c r="A13" s="5"/>
      <c r="B13" s="26" t="s">
        <v>11</v>
      </c>
      <c r="C13" s="26" t="s">
        <v>72</v>
      </c>
      <c r="D13" s="11">
        <f t="shared" si="0"/>
        <v>40.605606999999992</v>
      </c>
      <c r="E13" s="133">
        <v>1.260122</v>
      </c>
      <c r="F13" s="134">
        <v>1.124681</v>
      </c>
      <c r="G13" s="134">
        <v>1.066589</v>
      </c>
      <c r="H13" s="134">
        <v>1.023952</v>
      </c>
      <c r="I13" s="134">
        <v>1.043758</v>
      </c>
      <c r="J13" s="136">
        <v>1.113307</v>
      </c>
      <c r="K13" s="137">
        <v>1.2466999999999999</v>
      </c>
      <c r="L13" s="134">
        <v>1.485139</v>
      </c>
      <c r="M13" s="134">
        <v>1.7718309999999999</v>
      </c>
      <c r="N13" s="134">
        <v>1.8343780000000001</v>
      </c>
      <c r="O13" s="134">
        <v>1.9082539999999999</v>
      </c>
      <c r="P13" s="134">
        <v>1.9255610000000001</v>
      </c>
      <c r="Q13" s="134">
        <v>1.876163</v>
      </c>
      <c r="R13" s="134">
        <v>1.862479</v>
      </c>
      <c r="S13" s="134">
        <v>1.8633310000000001</v>
      </c>
      <c r="T13" s="134">
        <v>1.8964110000000001</v>
      </c>
      <c r="U13" s="134">
        <v>1.984027</v>
      </c>
      <c r="V13" s="134">
        <v>2.0900949999999998</v>
      </c>
      <c r="W13" s="134">
        <v>2.144139</v>
      </c>
      <c r="X13" s="134">
        <v>2.167897</v>
      </c>
      <c r="Y13" s="134">
        <v>2.2669060000000001</v>
      </c>
      <c r="Z13" s="135">
        <v>2.191675</v>
      </c>
      <c r="AA13" s="133">
        <v>1.8961790000000001</v>
      </c>
      <c r="AB13" s="136">
        <v>1.562033</v>
      </c>
      <c r="AC13" s="223"/>
      <c r="AD13" s="81">
        <v>6</v>
      </c>
      <c r="AE13" s="84">
        <f>J33</f>
        <v>0</v>
      </c>
      <c r="AF13" s="84">
        <f>$J47</f>
        <v>0</v>
      </c>
      <c r="AG13" s="84">
        <f t="shared" si="1"/>
        <v>0</v>
      </c>
      <c r="AH13" s="84">
        <f>$J32</f>
        <v>0</v>
      </c>
      <c r="AI13" s="84">
        <f>$J46</f>
        <v>0</v>
      </c>
      <c r="AJ13" s="75">
        <f>AG12</f>
        <v>0</v>
      </c>
      <c r="AK13" s="75">
        <f>AG13</f>
        <v>0</v>
      </c>
      <c r="AL13" s="75">
        <f>AG14</f>
        <v>0</v>
      </c>
      <c r="AM13" s="75">
        <f>AG15</f>
        <v>0</v>
      </c>
      <c r="AN13" s="75"/>
      <c r="AO13" s="75">
        <f>AF12</f>
        <v>0</v>
      </c>
      <c r="AP13" s="75">
        <f>AF13</f>
        <v>0</v>
      </c>
      <c r="AQ13" s="75">
        <f>AF14</f>
        <v>0</v>
      </c>
      <c r="AR13" s="75">
        <f>AF15</f>
        <v>0</v>
      </c>
      <c r="AS13" s="75"/>
      <c r="AT13" s="75">
        <f>-AH12</f>
        <v>0</v>
      </c>
      <c r="AU13" s="75">
        <f>-AH13</f>
        <v>0</v>
      </c>
      <c r="AV13" s="75">
        <f>-AH14</f>
        <v>0</v>
      </c>
      <c r="AW13" s="75">
        <f>-AH15</f>
        <v>0</v>
      </c>
      <c r="AX13" s="75"/>
      <c r="AY13" s="75">
        <f>AI12</f>
        <v>0</v>
      </c>
      <c r="AZ13" s="75">
        <f>AI13</f>
        <v>0</v>
      </c>
      <c r="BA13" s="75">
        <f>AI14</f>
        <v>0</v>
      </c>
      <c r="BB13" s="75">
        <f>AI15</f>
        <v>0</v>
      </c>
      <c r="BC13" s="83"/>
    </row>
    <row r="14" spans="1:55" ht="15" thickBot="1" x14ac:dyDescent="0.35">
      <c r="A14" s="1" t="s">
        <v>74</v>
      </c>
      <c r="B14" s="18" t="s">
        <v>12</v>
      </c>
      <c r="C14" s="18" t="s">
        <v>72</v>
      </c>
      <c r="D14" s="12">
        <f t="shared" si="0"/>
        <v>40.605606999999992</v>
      </c>
      <c r="E14" s="15">
        <f>SUM(E11:E13)</f>
        <v>1.260122</v>
      </c>
      <c r="F14" s="55">
        <f t="shared" ref="F14:AB14" si="2">SUM(F11:F13)</f>
        <v>1.124681</v>
      </c>
      <c r="G14" s="55">
        <f t="shared" si="2"/>
        <v>1.066589</v>
      </c>
      <c r="H14" s="55">
        <f t="shared" si="2"/>
        <v>1.023952</v>
      </c>
      <c r="I14" s="55">
        <f t="shared" si="2"/>
        <v>1.043758</v>
      </c>
      <c r="J14" s="57">
        <f t="shared" si="2"/>
        <v>1.113307</v>
      </c>
      <c r="K14" s="13">
        <f t="shared" si="2"/>
        <v>1.2466999999999999</v>
      </c>
      <c r="L14" s="55">
        <f t="shared" si="2"/>
        <v>1.485139</v>
      </c>
      <c r="M14" s="55">
        <f t="shared" si="2"/>
        <v>1.7718309999999999</v>
      </c>
      <c r="N14" s="55">
        <f t="shared" si="2"/>
        <v>1.8343780000000001</v>
      </c>
      <c r="O14" s="55">
        <f t="shared" si="2"/>
        <v>1.9082539999999999</v>
      </c>
      <c r="P14" s="55">
        <f t="shared" si="2"/>
        <v>1.9255610000000001</v>
      </c>
      <c r="Q14" s="55">
        <f t="shared" si="2"/>
        <v>1.876163</v>
      </c>
      <c r="R14" s="55">
        <f t="shared" si="2"/>
        <v>1.862479</v>
      </c>
      <c r="S14" s="55">
        <f t="shared" si="2"/>
        <v>1.8633310000000001</v>
      </c>
      <c r="T14" s="55">
        <f t="shared" si="2"/>
        <v>1.8964110000000001</v>
      </c>
      <c r="U14" s="55">
        <f t="shared" si="2"/>
        <v>1.984027</v>
      </c>
      <c r="V14" s="55">
        <f t="shared" si="2"/>
        <v>2.0900949999999998</v>
      </c>
      <c r="W14" s="55">
        <f t="shared" si="2"/>
        <v>2.144139</v>
      </c>
      <c r="X14" s="55">
        <f t="shared" si="2"/>
        <v>2.167897</v>
      </c>
      <c r="Y14" s="55">
        <f t="shared" si="2"/>
        <v>2.2669060000000001</v>
      </c>
      <c r="Z14" s="56">
        <f t="shared" si="2"/>
        <v>2.191675</v>
      </c>
      <c r="AA14" s="15">
        <f t="shared" si="2"/>
        <v>1.8961790000000001</v>
      </c>
      <c r="AB14" s="57">
        <f t="shared" si="2"/>
        <v>1.562033</v>
      </c>
      <c r="AC14" s="223"/>
      <c r="AD14" s="81">
        <v>7</v>
      </c>
      <c r="AE14" s="84">
        <f>K33</f>
        <v>0</v>
      </c>
      <c r="AF14" s="84">
        <f>$K47</f>
        <v>0</v>
      </c>
      <c r="AG14" s="84">
        <f t="shared" si="1"/>
        <v>0</v>
      </c>
      <c r="AH14" s="84">
        <f>$K32</f>
        <v>0</v>
      </c>
      <c r="AI14" s="84">
        <f>$K46</f>
        <v>0</v>
      </c>
      <c r="AJ14" s="75">
        <f>AG16</f>
        <v>0</v>
      </c>
      <c r="AK14" s="75">
        <f>AG17</f>
        <v>0</v>
      </c>
      <c r="AL14" s="75">
        <f>AG18</f>
        <v>0</v>
      </c>
      <c r="AM14" s="75">
        <f>AG19</f>
        <v>0</v>
      </c>
      <c r="AN14" s="75"/>
      <c r="AO14" s="75">
        <f>AF16</f>
        <v>0</v>
      </c>
      <c r="AP14" s="75">
        <f>AF17</f>
        <v>0</v>
      </c>
      <c r="AQ14" s="75">
        <f>AF18</f>
        <v>0</v>
      </c>
      <c r="AR14" s="75">
        <f>AF19</f>
        <v>0</v>
      </c>
      <c r="AS14" s="75"/>
      <c r="AT14" s="75">
        <f>-AH16</f>
        <v>0</v>
      </c>
      <c r="AU14" s="75">
        <f>-AH17</f>
        <v>0</v>
      </c>
      <c r="AV14" s="75">
        <f>-AH18</f>
        <v>0</v>
      </c>
      <c r="AW14" s="75">
        <f>-AH19</f>
        <v>0</v>
      </c>
      <c r="AX14" s="75"/>
      <c r="AY14" s="75">
        <f>AI16</f>
        <v>0</v>
      </c>
      <c r="AZ14" s="75">
        <f>AI17</f>
        <v>0</v>
      </c>
      <c r="BA14" s="75">
        <f>AI18</f>
        <v>0</v>
      </c>
      <c r="BB14" s="75">
        <f>AI19</f>
        <v>0</v>
      </c>
      <c r="BC14" s="83"/>
    </row>
    <row r="15" spans="1:55" ht="15" thickBot="1" x14ac:dyDescent="0.35">
      <c r="A15" s="2" t="s">
        <v>38</v>
      </c>
      <c r="B15" s="18" t="s">
        <v>12</v>
      </c>
      <c r="C15" s="18" t="s">
        <v>7</v>
      </c>
      <c r="D15" s="12">
        <f t="shared" si="0"/>
        <v>1045.5964080786002</v>
      </c>
      <c r="E15" s="15">
        <f>SUM(E8:E10)</f>
        <v>41.645293603200003</v>
      </c>
      <c r="F15" s="55">
        <f t="shared" ref="F15:AB15" si="3">SUM(F8:F10)</f>
        <v>40.965277608000001</v>
      </c>
      <c r="G15" s="55">
        <f t="shared" si="3"/>
        <v>40.639390000200002</v>
      </c>
      <c r="H15" s="55">
        <f t="shared" si="3"/>
        <v>40.420254673799995</v>
      </c>
      <c r="I15" s="55">
        <f t="shared" si="3"/>
        <v>40.476584050200003</v>
      </c>
      <c r="J15" s="57">
        <f t="shared" si="3"/>
        <v>40.667059600199998</v>
      </c>
      <c r="K15" s="13">
        <f t="shared" si="3"/>
        <v>41.036904320399998</v>
      </c>
      <c r="L15" s="55">
        <f t="shared" si="3"/>
        <v>41.991766405200003</v>
      </c>
      <c r="M15" s="55">
        <f t="shared" si="3"/>
        <v>42.874810066799995</v>
      </c>
      <c r="N15" s="55">
        <f t="shared" si="3"/>
        <v>43.356342139200002</v>
      </c>
      <c r="O15" s="55">
        <f t="shared" si="3"/>
        <v>43.981453742400006</v>
      </c>
      <c r="P15" s="55">
        <f t="shared" si="3"/>
        <v>44.470627565399994</v>
      </c>
      <c r="Q15" s="55">
        <f t="shared" si="3"/>
        <v>44.698510438199996</v>
      </c>
      <c r="R15" s="55">
        <f t="shared" si="3"/>
        <v>45.027234180000001</v>
      </c>
      <c r="S15" s="55">
        <f t="shared" si="3"/>
        <v>45.021394906199994</v>
      </c>
      <c r="T15" s="55">
        <f t="shared" si="3"/>
        <v>45.439076411999999</v>
      </c>
      <c r="U15" s="55">
        <f t="shared" si="3"/>
        <v>46.572433109999999</v>
      </c>
      <c r="V15" s="55">
        <f t="shared" si="3"/>
        <v>46.807808515200001</v>
      </c>
      <c r="W15" s="55">
        <f t="shared" si="3"/>
        <v>46.287999503999998</v>
      </c>
      <c r="X15" s="55">
        <f t="shared" si="3"/>
        <v>45.775275886800003</v>
      </c>
      <c r="Y15" s="55">
        <f t="shared" si="3"/>
        <v>45.648192378599994</v>
      </c>
      <c r="Z15" s="56">
        <f t="shared" si="3"/>
        <v>45.2643092892</v>
      </c>
      <c r="AA15" s="15">
        <f t="shared" si="3"/>
        <v>43.905671648999999</v>
      </c>
      <c r="AB15" s="57">
        <f t="shared" si="3"/>
        <v>42.622738034400001</v>
      </c>
      <c r="AC15" s="223"/>
      <c r="AD15" s="81">
        <v>8</v>
      </c>
      <c r="AE15" s="84">
        <f>L33</f>
        <v>0</v>
      </c>
      <c r="AF15" s="84">
        <f>$L47</f>
        <v>0</v>
      </c>
      <c r="AG15" s="84">
        <f t="shared" si="1"/>
        <v>0</v>
      </c>
      <c r="AH15" s="84">
        <f>$L32</f>
        <v>0</v>
      </c>
      <c r="AI15" s="84">
        <f>$L46</f>
        <v>0</v>
      </c>
      <c r="AJ15" s="75">
        <f>AG20</f>
        <v>0</v>
      </c>
      <c r="AK15" s="75">
        <f>AG21</f>
        <v>0</v>
      </c>
      <c r="AL15" s="75">
        <f>AG22</f>
        <v>0</v>
      </c>
      <c r="AM15" s="75">
        <f>AG23</f>
        <v>0</v>
      </c>
      <c r="AN15" s="75"/>
      <c r="AO15" s="75">
        <f>AF20</f>
        <v>0</v>
      </c>
      <c r="AP15" s="75">
        <f>AF21</f>
        <v>0</v>
      </c>
      <c r="AQ15" s="75">
        <f>AF22</f>
        <v>0</v>
      </c>
      <c r="AR15" s="75">
        <f>AF23</f>
        <v>0</v>
      </c>
      <c r="AS15" s="75"/>
      <c r="AT15" s="75">
        <f>-AH20</f>
        <v>0</v>
      </c>
      <c r="AU15" s="75">
        <f>-AH21</f>
        <v>0</v>
      </c>
      <c r="AV15" s="75">
        <f>-AH22</f>
        <v>0</v>
      </c>
      <c r="AW15" s="75">
        <f>-AH23</f>
        <v>0</v>
      </c>
      <c r="AX15" s="75"/>
      <c r="AY15" s="75">
        <f>AI20</f>
        <v>0</v>
      </c>
      <c r="AZ15" s="75">
        <f>AI21</f>
        <v>0</v>
      </c>
      <c r="BA15" s="75">
        <f>AI22</f>
        <v>0</v>
      </c>
      <c r="BB15" s="75">
        <f>AI23</f>
        <v>0</v>
      </c>
      <c r="BC15" s="83"/>
    </row>
    <row r="16" spans="1:55" ht="15" thickBot="1" x14ac:dyDescent="0.35">
      <c r="A16" s="3" t="s">
        <v>33</v>
      </c>
      <c r="B16" s="18" t="s">
        <v>12</v>
      </c>
      <c r="C16" s="18" t="s">
        <v>73</v>
      </c>
      <c r="D16" s="12">
        <f t="shared" si="0"/>
        <v>1086.2020150786</v>
      </c>
      <c r="E16" s="28">
        <f>E14+E15</f>
        <v>42.905415603200005</v>
      </c>
      <c r="F16" s="52">
        <f t="shared" ref="F16:AB16" si="4">F14+F15</f>
        <v>42.089958608000003</v>
      </c>
      <c r="G16" s="52">
        <f t="shared" si="4"/>
        <v>41.705979000200003</v>
      </c>
      <c r="H16" s="52">
        <f t="shared" si="4"/>
        <v>41.444206673799997</v>
      </c>
      <c r="I16" s="52">
        <f t="shared" si="4"/>
        <v>41.5203420502</v>
      </c>
      <c r="J16" s="54">
        <f t="shared" si="4"/>
        <v>41.780366600199997</v>
      </c>
      <c r="K16" s="14">
        <f t="shared" si="4"/>
        <v>42.283604320399995</v>
      </c>
      <c r="L16" s="52">
        <f t="shared" si="4"/>
        <v>43.4769054052</v>
      </c>
      <c r="M16" s="52">
        <f t="shared" si="4"/>
        <v>44.646641066799994</v>
      </c>
      <c r="N16" s="52">
        <f t="shared" si="4"/>
        <v>45.190720139200003</v>
      </c>
      <c r="O16" s="52">
        <f t="shared" si="4"/>
        <v>45.889707742400006</v>
      </c>
      <c r="P16" s="52">
        <f t="shared" si="4"/>
        <v>46.396188565399996</v>
      </c>
      <c r="Q16" s="52">
        <f t="shared" si="4"/>
        <v>46.574673438199994</v>
      </c>
      <c r="R16" s="52">
        <f t="shared" si="4"/>
        <v>46.889713180000001</v>
      </c>
      <c r="S16" s="52">
        <f t="shared" si="4"/>
        <v>46.884725906199996</v>
      </c>
      <c r="T16" s="52">
        <f t="shared" si="4"/>
        <v>47.335487411999999</v>
      </c>
      <c r="U16" s="52">
        <f t="shared" si="4"/>
        <v>48.556460109999996</v>
      </c>
      <c r="V16" s="52">
        <f t="shared" si="4"/>
        <v>48.897903515199999</v>
      </c>
      <c r="W16" s="52">
        <f t="shared" si="4"/>
        <v>48.432138504000001</v>
      </c>
      <c r="X16" s="52">
        <f t="shared" si="4"/>
        <v>47.943172886799999</v>
      </c>
      <c r="Y16" s="52">
        <f t="shared" si="4"/>
        <v>47.915098378599993</v>
      </c>
      <c r="Z16" s="53">
        <f t="shared" si="4"/>
        <v>47.455984289200003</v>
      </c>
      <c r="AA16" s="28">
        <f t="shared" si="4"/>
        <v>45.801850649000002</v>
      </c>
      <c r="AB16" s="54">
        <f t="shared" si="4"/>
        <v>44.184771034400001</v>
      </c>
      <c r="AC16" s="223"/>
      <c r="AD16" s="81">
        <v>9</v>
      </c>
      <c r="AE16" s="84">
        <f>M33</f>
        <v>0</v>
      </c>
      <c r="AF16" s="84">
        <f>$M47</f>
        <v>0</v>
      </c>
      <c r="AG16" s="84">
        <f t="shared" si="1"/>
        <v>0</v>
      </c>
      <c r="AH16" s="84">
        <f>$M32</f>
        <v>0</v>
      </c>
      <c r="AI16" s="84">
        <f>$M46</f>
        <v>0</v>
      </c>
      <c r="AJ16" s="75">
        <f>AG24</f>
        <v>0</v>
      </c>
      <c r="AK16" s="75">
        <f>AG25</f>
        <v>0</v>
      </c>
      <c r="AL16" s="75">
        <f>AG26</f>
        <v>0</v>
      </c>
      <c r="AM16" s="75">
        <f>AG27</f>
        <v>0</v>
      </c>
      <c r="AN16" s="75"/>
      <c r="AO16" s="75">
        <f>AF24</f>
        <v>0</v>
      </c>
      <c r="AP16" s="75">
        <f>AF25</f>
        <v>0</v>
      </c>
      <c r="AQ16" s="75">
        <f>AF26</f>
        <v>0</v>
      </c>
      <c r="AR16" s="75">
        <f>AF27</f>
        <v>0</v>
      </c>
      <c r="AS16" s="75"/>
      <c r="AT16" s="75">
        <f>-AH24</f>
        <v>0</v>
      </c>
      <c r="AU16" s="75">
        <f>-AH25</f>
        <v>0</v>
      </c>
      <c r="AV16" s="75">
        <f>-AH26</f>
        <v>0</v>
      </c>
      <c r="AW16" s="75">
        <f>-AH27</f>
        <v>0</v>
      </c>
      <c r="AX16" s="75"/>
      <c r="AY16" s="75">
        <f>AI24</f>
        <v>0</v>
      </c>
      <c r="AZ16" s="75">
        <f>AI25</f>
        <v>0</v>
      </c>
      <c r="BA16" s="75">
        <f>AI26</f>
        <v>0</v>
      </c>
      <c r="BB16" s="75">
        <f>AI27</f>
        <v>0</v>
      </c>
      <c r="BC16" s="83"/>
    </row>
    <row r="17" spans="1:55" x14ac:dyDescent="0.3">
      <c r="A17" s="4"/>
      <c r="B17" s="195" t="s">
        <v>12</v>
      </c>
      <c r="C17" s="195" t="s">
        <v>15</v>
      </c>
      <c r="D17" s="8">
        <f t="shared" si="0"/>
        <v>24</v>
      </c>
      <c r="E17" s="138">
        <v>1</v>
      </c>
      <c r="F17" s="139">
        <v>1</v>
      </c>
      <c r="G17" s="139">
        <v>1</v>
      </c>
      <c r="H17" s="139">
        <v>1</v>
      </c>
      <c r="I17" s="139">
        <v>1</v>
      </c>
      <c r="J17" s="141">
        <v>1</v>
      </c>
      <c r="K17" s="186">
        <v>1</v>
      </c>
      <c r="L17" s="139">
        <v>1</v>
      </c>
      <c r="M17" s="139">
        <v>1</v>
      </c>
      <c r="N17" s="139">
        <v>1</v>
      </c>
      <c r="O17" s="139">
        <v>1</v>
      </c>
      <c r="P17" s="139">
        <v>1</v>
      </c>
      <c r="Q17" s="139">
        <v>1</v>
      </c>
      <c r="R17" s="139">
        <v>1</v>
      </c>
      <c r="S17" s="139">
        <v>1</v>
      </c>
      <c r="T17" s="139">
        <v>1</v>
      </c>
      <c r="U17" s="139">
        <v>1</v>
      </c>
      <c r="V17" s="139">
        <v>1</v>
      </c>
      <c r="W17" s="139">
        <v>1</v>
      </c>
      <c r="X17" s="139">
        <v>1</v>
      </c>
      <c r="Y17" s="139">
        <v>1</v>
      </c>
      <c r="Z17" s="140">
        <v>1</v>
      </c>
      <c r="AA17" s="138">
        <v>1</v>
      </c>
      <c r="AB17" s="141">
        <v>1</v>
      </c>
      <c r="AC17" s="198" t="s">
        <v>76</v>
      </c>
      <c r="AD17" s="81">
        <v>10</v>
      </c>
      <c r="AE17" s="84">
        <f>N33</f>
        <v>0</v>
      </c>
      <c r="AF17" s="84">
        <f>$N47</f>
        <v>0</v>
      </c>
      <c r="AG17" s="84">
        <f t="shared" si="1"/>
        <v>0</v>
      </c>
      <c r="AH17" s="84">
        <f>$N32</f>
        <v>0</v>
      </c>
      <c r="AI17" s="84">
        <f>$N46</f>
        <v>0</v>
      </c>
      <c r="AJ17" s="75">
        <f>AG28</f>
        <v>0</v>
      </c>
      <c r="AK17" s="75">
        <f>AG29</f>
        <v>0</v>
      </c>
      <c r="AL17" s="75">
        <f>AG30</f>
        <v>0</v>
      </c>
      <c r="AM17" s="75">
        <f>AG31</f>
        <v>0</v>
      </c>
      <c r="AN17" s="75"/>
      <c r="AO17" s="75">
        <f>AF28</f>
        <v>0</v>
      </c>
      <c r="AP17" s="75">
        <f>AF29</f>
        <v>0</v>
      </c>
      <c r="AQ17" s="75">
        <f>AF30</f>
        <v>0</v>
      </c>
      <c r="AR17" s="75">
        <f>AF31</f>
        <v>0</v>
      </c>
      <c r="AS17" s="75"/>
      <c r="AT17" s="75">
        <f>-AH28</f>
        <v>0</v>
      </c>
      <c r="AU17" s="75">
        <f>-AH29</f>
        <v>0</v>
      </c>
      <c r="AV17" s="75">
        <f>-AH30</f>
        <v>0</v>
      </c>
      <c r="AW17" s="75">
        <f>-AH31</f>
        <v>0</v>
      </c>
      <c r="AX17" s="75"/>
      <c r="AY17" s="75">
        <f>AI28</f>
        <v>0</v>
      </c>
      <c r="AZ17" s="75">
        <f>AI29</f>
        <v>0</v>
      </c>
      <c r="BA17" s="75">
        <f>AI30</f>
        <v>0</v>
      </c>
      <c r="BB17" s="75">
        <f>AI31</f>
        <v>0</v>
      </c>
      <c r="BC17" s="83"/>
    </row>
    <row r="18" spans="1:55" x14ac:dyDescent="0.3">
      <c r="A18" s="5"/>
      <c r="B18" s="189" t="s">
        <v>12</v>
      </c>
      <c r="C18" s="189" t="s">
        <v>15</v>
      </c>
      <c r="D18" s="6">
        <f t="shared" si="0"/>
        <v>152</v>
      </c>
      <c r="E18" s="142">
        <v>3</v>
      </c>
      <c r="F18" s="143">
        <v>3</v>
      </c>
      <c r="G18" s="143">
        <v>3</v>
      </c>
      <c r="H18" s="143">
        <v>3</v>
      </c>
      <c r="I18" s="143">
        <v>3</v>
      </c>
      <c r="J18" s="145">
        <v>3</v>
      </c>
      <c r="K18" s="181">
        <v>8</v>
      </c>
      <c r="L18" s="143">
        <v>8</v>
      </c>
      <c r="M18" s="143">
        <v>8</v>
      </c>
      <c r="N18" s="143">
        <v>8</v>
      </c>
      <c r="O18" s="143">
        <v>8</v>
      </c>
      <c r="P18" s="143">
        <v>8</v>
      </c>
      <c r="Q18" s="143">
        <v>8</v>
      </c>
      <c r="R18" s="143">
        <v>8</v>
      </c>
      <c r="S18" s="143">
        <v>8</v>
      </c>
      <c r="T18" s="143">
        <v>8</v>
      </c>
      <c r="U18" s="143">
        <v>8</v>
      </c>
      <c r="V18" s="143">
        <v>8</v>
      </c>
      <c r="W18" s="143">
        <v>8</v>
      </c>
      <c r="X18" s="143">
        <v>8</v>
      </c>
      <c r="Y18" s="143">
        <v>8</v>
      </c>
      <c r="Z18" s="144">
        <v>8</v>
      </c>
      <c r="AA18" s="142">
        <v>3</v>
      </c>
      <c r="AB18" s="145">
        <v>3</v>
      </c>
      <c r="AC18" s="198" t="s">
        <v>77</v>
      </c>
      <c r="AD18" s="81">
        <v>11</v>
      </c>
      <c r="AE18" s="84">
        <f>O33</f>
        <v>0</v>
      </c>
      <c r="AF18" s="84">
        <f>$O47</f>
        <v>0</v>
      </c>
      <c r="AG18" s="84">
        <f t="shared" si="1"/>
        <v>0</v>
      </c>
      <c r="AH18" s="84">
        <f>$O32</f>
        <v>0</v>
      </c>
      <c r="AI18" s="84">
        <f>$O46</f>
        <v>0</v>
      </c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83"/>
    </row>
    <row r="19" spans="1:55" x14ac:dyDescent="0.3">
      <c r="A19" s="5"/>
      <c r="B19" s="189"/>
      <c r="C19" s="189"/>
      <c r="D19" s="6">
        <f t="shared" si="0"/>
        <v>0</v>
      </c>
      <c r="E19" s="142"/>
      <c r="F19" s="143"/>
      <c r="G19" s="143"/>
      <c r="H19" s="143"/>
      <c r="I19" s="143"/>
      <c r="J19" s="145"/>
      <c r="K19" s="181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4"/>
      <c r="AA19" s="142"/>
      <c r="AB19" s="145"/>
      <c r="AC19" s="198"/>
      <c r="AD19" s="81">
        <v>12</v>
      </c>
      <c r="AE19" s="84">
        <f>P33</f>
        <v>0</v>
      </c>
      <c r="AF19" s="84">
        <f>$P47</f>
        <v>0</v>
      </c>
      <c r="AG19" s="84">
        <f t="shared" si="1"/>
        <v>0</v>
      </c>
      <c r="AH19" s="84">
        <f>$P32</f>
        <v>0</v>
      </c>
      <c r="AI19" s="84">
        <f>$P46</f>
        <v>0</v>
      </c>
      <c r="AJ19" s="86" t="s">
        <v>64</v>
      </c>
      <c r="AK19" s="75"/>
      <c r="AL19" s="75"/>
      <c r="AM19" s="75"/>
      <c r="AN19" s="75"/>
      <c r="AO19" s="86" t="s">
        <v>65</v>
      </c>
      <c r="AP19" s="75"/>
      <c r="AQ19" s="75"/>
      <c r="AR19" s="75"/>
      <c r="AS19" s="75"/>
      <c r="AT19" s="86" t="s">
        <v>66</v>
      </c>
      <c r="AU19" s="75"/>
      <c r="AV19" s="75"/>
      <c r="AW19" s="75"/>
      <c r="AX19" s="75"/>
      <c r="AY19" s="75"/>
      <c r="AZ19" s="75"/>
      <c r="BA19" s="75"/>
      <c r="BB19" s="75"/>
      <c r="BC19" s="83"/>
    </row>
    <row r="20" spans="1:55" x14ac:dyDescent="0.3">
      <c r="A20" s="5"/>
      <c r="B20" s="189"/>
      <c r="C20" s="189"/>
      <c r="D20" s="6">
        <f t="shared" si="0"/>
        <v>0</v>
      </c>
      <c r="E20" s="142"/>
      <c r="F20" s="143"/>
      <c r="G20" s="143"/>
      <c r="H20" s="143"/>
      <c r="I20" s="143"/>
      <c r="J20" s="145"/>
      <c r="K20" s="181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4"/>
      <c r="AA20" s="142"/>
      <c r="AB20" s="145"/>
      <c r="AC20" s="198"/>
      <c r="AD20" s="81">
        <v>13</v>
      </c>
      <c r="AE20" s="84">
        <f>Q33</f>
        <v>0</v>
      </c>
      <c r="AF20" s="84">
        <f>$Q47</f>
        <v>0</v>
      </c>
      <c r="AG20" s="84">
        <f t="shared" si="1"/>
        <v>0</v>
      </c>
      <c r="AH20" s="84">
        <f>$Q32</f>
        <v>0</v>
      </c>
      <c r="AI20" s="84">
        <f>$Q46</f>
        <v>0</v>
      </c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83"/>
    </row>
    <row r="21" spans="1:55" x14ac:dyDescent="0.3">
      <c r="A21" s="5"/>
      <c r="B21" s="189"/>
      <c r="C21" s="189"/>
      <c r="D21" s="6">
        <f t="shared" si="0"/>
        <v>0</v>
      </c>
      <c r="E21" s="142"/>
      <c r="F21" s="143"/>
      <c r="G21" s="143"/>
      <c r="H21" s="143"/>
      <c r="I21" s="143"/>
      <c r="J21" s="145"/>
      <c r="K21" s="181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4"/>
      <c r="AA21" s="142"/>
      <c r="AB21" s="145"/>
      <c r="AC21" s="198"/>
      <c r="AD21" s="81">
        <v>14</v>
      </c>
      <c r="AE21" s="84">
        <f>R33</f>
        <v>0</v>
      </c>
      <c r="AF21" s="84">
        <f>$R47</f>
        <v>0</v>
      </c>
      <c r="AG21" s="84">
        <f t="shared" si="1"/>
        <v>0</v>
      </c>
      <c r="AH21" s="84">
        <f>$R32</f>
        <v>0</v>
      </c>
      <c r="AI21" s="84">
        <f>$R46</f>
        <v>0</v>
      </c>
      <c r="AJ21" s="75">
        <f>$E11</f>
        <v>0</v>
      </c>
      <c r="AK21" s="75">
        <f>$F11</f>
        <v>0</v>
      </c>
      <c r="AL21" s="75">
        <f>G11</f>
        <v>0</v>
      </c>
      <c r="AM21" s="75">
        <f>H11</f>
        <v>0</v>
      </c>
      <c r="AN21" s="75"/>
      <c r="AO21" s="75">
        <f>$E12</f>
        <v>0</v>
      </c>
      <c r="AP21" s="75">
        <f>$F12</f>
        <v>0</v>
      </c>
      <c r="AQ21" s="75">
        <f>L12</f>
        <v>0</v>
      </c>
      <c r="AR21" s="75">
        <f>M12</f>
        <v>0</v>
      </c>
      <c r="AS21" s="75"/>
      <c r="AT21" s="75">
        <f>$E13</f>
        <v>1.260122</v>
      </c>
      <c r="AU21" s="75">
        <f>$F13</f>
        <v>1.124681</v>
      </c>
      <c r="AV21" s="75">
        <f>Q13</f>
        <v>1.876163</v>
      </c>
      <c r="AW21" s="75">
        <f>R13</f>
        <v>1.862479</v>
      </c>
      <c r="AX21" s="75"/>
      <c r="AY21" s="75"/>
      <c r="AZ21" s="75"/>
      <c r="BA21" s="75"/>
      <c r="BB21" s="75"/>
      <c r="BC21" s="83"/>
    </row>
    <row r="22" spans="1:55" x14ac:dyDescent="0.3">
      <c r="A22" s="5"/>
      <c r="B22" s="189"/>
      <c r="C22" s="189"/>
      <c r="D22" s="6">
        <f t="shared" si="0"/>
        <v>0</v>
      </c>
      <c r="E22" s="142"/>
      <c r="F22" s="143"/>
      <c r="G22" s="143"/>
      <c r="H22" s="143"/>
      <c r="I22" s="143"/>
      <c r="J22" s="145"/>
      <c r="K22" s="181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4"/>
      <c r="AA22" s="142"/>
      <c r="AB22" s="145"/>
      <c r="AC22" s="198"/>
      <c r="AD22" s="81">
        <v>15</v>
      </c>
      <c r="AE22" s="84">
        <f>S33</f>
        <v>0</v>
      </c>
      <c r="AF22" s="84">
        <f>$S47</f>
        <v>0</v>
      </c>
      <c r="AG22" s="84">
        <f t="shared" si="1"/>
        <v>0</v>
      </c>
      <c r="AH22" s="84">
        <f>$S32</f>
        <v>0</v>
      </c>
      <c r="AI22" s="84">
        <f>$S46</f>
        <v>0</v>
      </c>
      <c r="AJ22" s="75">
        <f>$I11</f>
        <v>0</v>
      </c>
      <c r="AK22" s="75">
        <f>$J11</f>
        <v>0</v>
      </c>
      <c r="AL22" s="75">
        <f>$K11</f>
        <v>0</v>
      </c>
      <c r="AM22" s="75">
        <f>$L11</f>
        <v>0</v>
      </c>
      <c r="AN22" s="75"/>
      <c r="AO22" s="75">
        <f>$I12</f>
        <v>0</v>
      </c>
      <c r="AP22" s="75">
        <f>$J12</f>
        <v>0</v>
      </c>
      <c r="AQ22" s="75">
        <f>$K12</f>
        <v>0</v>
      </c>
      <c r="AR22" s="75">
        <f>$L12</f>
        <v>0</v>
      </c>
      <c r="AS22" s="75"/>
      <c r="AT22" s="75">
        <f>$I13</f>
        <v>1.043758</v>
      </c>
      <c r="AU22" s="75">
        <f>$J13</f>
        <v>1.113307</v>
      </c>
      <c r="AV22" s="75">
        <f>$K13</f>
        <v>1.2466999999999999</v>
      </c>
      <c r="AW22" s="75">
        <f>$L13</f>
        <v>1.485139</v>
      </c>
      <c r="AX22" s="75"/>
      <c r="AY22" s="75"/>
      <c r="AZ22" s="75"/>
      <c r="BA22" s="75"/>
      <c r="BB22" s="75"/>
      <c r="BC22" s="83"/>
    </row>
    <row r="23" spans="1:55" x14ac:dyDescent="0.3">
      <c r="A23" s="5"/>
      <c r="B23" s="189"/>
      <c r="C23" s="189"/>
      <c r="D23" s="6">
        <f>SUM(E23:AB23)</f>
        <v>0</v>
      </c>
      <c r="E23" s="142"/>
      <c r="F23" s="143"/>
      <c r="G23" s="143"/>
      <c r="H23" s="143"/>
      <c r="I23" s="143"/>
      <c r="J23" s="145"/>
      <c r="K23" s="181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4"/>
      <c r="AA23" s="142"/>
      <c r="AB23" s="145"/>
      <c r="AC23" s="198"/>
      <c r="AD23" s="81">
        <v>16</v>
      </c>
      <c r="AE23" s="84">
        <f>T33</f>
        <v>0</v>
      </c>
      <c r="AF23" s="84">
        <f>$T47</f>
        <v>0</v>
      </c>
      <c r="AG23" s="84">
        <f t="shared" si="1"/>
        <v>0</v>
      </c>
      <c r="AH23" s="84">
        <f>$T32</f>
        <v>0</v>
      </c>
      <c r="AI23" s="84">
        <f>$T46</f>
        <v>0</v>
      </c>
      <c r="AJ23" s="75">
        <f>$M11</f>
        <v>0</v>
      </c>
      <c r="AK23" s="75">
        <f>$N11</f>
        <v>0</v>
      </c>
      <c r="AL23" s="75">
        <f>$O11</f>
        <v>0</v>
      </c>
      <c r="AM23" s="75">
        <f>$P11</f>
        <v>0</v>
      </c>
      <c r="AN23" s="75"/>
      <c r="AO23" s="75">
        <f>$M12</f>
        <v>0</v>
      </c>
      <c r="AP23" s="75">
        <f>$N12</f>
        <v>0</v>
      </c>
      <c r="AQ23" s="75">
        <f>$O12</f>
        <v>0</v>
      </c>
      <c r="AR23" s="75">
        <f>$P12</f>
        <v>0</v>
      </c>
      <c r="AS23" s="75"/>
      <c r="AT23" s="75">
        <f>$M13</f>
        <v>1.7718309999999999</v>
      </c>
      <c r="AU23" s="75">
        <f>$N13</f>
        <v>1.8343780000000001</v>
      </c>
      <c r="AV23" s="75">
        <f>$O13</f>
        <v>1.9082539999999999</v>
      </c>
      <c r="AW23" s="75">
        <f>$P13</f>
        <v>1.9255610000000001</v>
      </c>
      <c r="AX23" s="75"/>
      <c r="AY23" s="75"/>
      <c r="AZ23" s="75"/>
      <c r="BA23" s="75"/>
      <c r="BB23" s="75"/>
      <c r="BC23" s="83"/>
    </row>
    <row r="24" spans="1:55" x14ac:dyDescent="0.3">
      <c r="A24" s="5"/>
      <c r="B24" s="189"/>
      <c r="C24" s="189"/>
      <c r="D24" s="6">
        <f t="shared" si="0"/>
        <v>0</v>
      </c>
      <c r="E24" s="142"/>
      <c r="F24" s="143"/>
      <c r="G24" s="143"/>
      <c r="H24" s="143"/>
      <c r="I24" s="143"/>
      <c r="J24" s="145"/>
      <c r="K24" s="181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4"/>
      <c r="AA24" s="142"/>
      <c r="AB24" s="145"/>
      <c r="AC24" s="198"/>
      <c r="AD24" s="81">
        <v>17</v>
      </c>
      <c r="AE24" s="84">
        <f>U33</f>
        <v>0</v>
      </c>
      <c r="AF24" s="84">
        <f>$U47</f>
        <v>0</v>
      </c>
      <c r="AG24" s="84">
        <f t="shared" si="1"/>
        <v>0</v>
      </c>
      <c r="AH24" s="84">
        <f>$U32</f>
        <v>0</v>
      </c>
      <c r="AI24" s="84">
        <f>$U46</f>
        <v>0</v>
      </c>
      <c r="AJ24" s="75">
        <f>$Q11</f>
        <v>0</v>
      </c>
      <c r="AK24" s="75">
        <f>$R11</f>
        <v>0</v>
      </c>
      <c r="AL24" s="75">
        <f>$S11</f>
        <v>0</v>
      </c>
      <c r="AM24" s="75">
        <f>$T11</f>
        <v>0</v>
      </c>
      <c r="AN24" s="75"/>
      <c r="AO24" s="75">
        <f>$Q12</f>
        <v>0</v>
      </c>
      <c r="AP24" s="75">
        <f>$R12</f>
        <v>0</v>
      </c>
      <c r="AQ24" s="75">
        <f>$S12</f>
        <v>0</v>
      </c>
      <c r="AR24" s="75">
        <f>$T12</f>
        <v>0</v>
      </c>
      <c r="AS24" s="75"/>
      <c r="AT24" s="75">
        <f>$Q13</f>
        <v>1.876163</v>
      </c>
      <c r="AU24" s="75">
        <f>$R13</f>
        <v>1.862479</v>
      </c>
      <c r="AV24" s="75">
        <f>$S13</f>
        <v>1.8633310000000001</v>
      </c>
      <c r="AW24" s="75">
        <f>$T13</f>
        <v>1.8964110000000001</v>
      </c>
      <c r="AX24" s="75"/>
      <c r="AY24" s="75"/>
      <c r="AZ24" s="75"/>
      <c r="BA24" s="75"/>
      <c r="BB24" s="75"/>
      <c r="BC24" s="83"/>
    </row>
    <row r="25" spans="1:55" x14ac:dyDescent="0.3">
      <c r="A25" s="5" t="s">
        <v>14</v>
      </c>
      <c r="B25" s="189"/>
      <c r="C25" s="189"/>
      <c r="D25" s="6">
        <f t="shared" si="0"/>
        <v>0</v>
      </c>
      <c r="E25" s="142"/>
      <c r="F25" s="143"/>
      <c r="G25" s="143"/>
      <c r="H25" s="143"/>
      <c r="I25" s="143"/>
      <c r="J25" s="145"/>
      <c r="K25" s="181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4"/>
      <c r="AA25" s="142"/>
      <c r="AB25" s="145"/>
      <c r="AC25" s="198"/>
      <c r="AD25" s="81">
        <v>18</v>
      </c>
      <c r="AE25" s="84">
        <f>V33</f>
        <v>0</v>
      </c>
      <c r="AF25" s="84">
        <f>$V47</f>
        <v>0</v>
      </c>
      <c r="AG25" s="84">
        <f t="shared" si="1"/>
        <v>0</v>
      </c>
      <c r="AH25" s="84">
        <f>$V32</f>
        <v>0</v>
      </c>
      <c r="AI25" s="84">
        <f>$V46</f>
        <v>0</v>
      </c>
      <c r="AJ25" s="75">
        <f>$U11</f>
        <v>0</v>
      </c>
      <c r="AK25" s="75">
        <f>$V11</f>
        <v>0</v>
      </c>
      <c r="AL25" s="75">
        <f>$W11</f>
        <v>0</v>
      </c>
      <c r="AM25" s="75">
        <f>$X11</f>
        <v>0</v>
      </c>
      <c r="AN25" s="75"/>
      <c r="AO25" s="75">
        <f>$U12</f>
        <v>0</v>
      </c>
      <c r="AP25" s="75">
        <f>$V12</f>
        <v>0</v>
      </c>
      <c r="AQ25" s="75">
        <f>$W12</f>
        <v>0</v>
      </c>
      <c r="AR25" s="75">
        <f>$X12</f>
        <v>0</v>
      </c>
      <c r="AS25" s="75"/>
      <c r="AT25" s="75">
        <f>$U13</f>
        <v>1.984027</v>
      </c>
      <c r="AU25" s="75">
        <f>$V13</f>
        <v>2.0900949999999998</v>
      </c>
      <c r="AV25" s="75">
        <f>$W13</f>
        <v>2.144139</v>
      </c>
      <c r="AW25" s="75">
        <f>$X13</f>
        <v>2.167897</v>
      </c>
      <c r="AX25" s="75"/>
      <c r="AY25" s="75"/>
      <c r="AZ25" s="75"/>
      <c r="BA25" s="75"/>
      <c r="BB25" s="75"/>
      <c r="BC25" s="83"/>
    </row>
    <row r="26" spans="1:55" x14ac:dyDescent="0.3">
      <c r="A26" s="5"/>
      <c r="B26" s="189"/>
      <c r="C26" s="189"/>
      <c r="D26" s="6">
        <f t="shared" si="0"/>
        <v>0</v>
      </c>
      <c r="E26" s="142"/>
      <c r="F26" s="143"/>
      <c r="G26" s="143"/>
      <c r="H26" s="143"/>
      <c r="I26" s="143"/>
      <c r="J26" s="145"/>
      <c r="K26" s="181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4"/>
      <c r="AA26" s="142"/>
      <c r="AB26" s="145"/>
      <c r="AC26" s="198"/>
      <c r="AD26" s="81">
        <v>19</v>
      </c>
      <c r="AE26" s="84">
        <f>W33</f>
        <v>0</v>
      </c>
      <c r="AF26" s="84">
        <f>$W47</f>
        <v>0</v>
      </c>
      <c r="AG26" s="84">
        <f t="shared" si="1"/>
        <v>0</v>
      </c>
      <c r="AH26" s="84">
        <f>$W32</f>
        <v>0</v>
      </c>
      <c r="AI26" s="84">
        <f>$W46</f>
        <v>0</v>
      </c>
      <c r="AJ26" s="75">
        <f>$Y11</f>
        <v>0</v>
      </c>
      <c r="AK26" s="75">
        <f>$Z11</f>
        <v>0</v>
      </c>
      <c r="AL26" s="75">
        <f>$AA11</f>
        <v>0</v>
      </c>
      <c r="AM26" s="75">
        <f>$AB11</f>
        <v>0</v>
      </c>
      <c r="AN26" s="75"/>
      <c r="AO26" s="75">
        <f>$Y12</f>
        <v>0</v>
      </c>
      <c r="AP26" s="75">
        <f>$Z12</f>
        <v>0</v>
      </c>
      <c r="AQ26" s="75">
        <f>$AA12</f>
        <v>0</v>
      </c>
      <c r="AR26" s="75">
        <f>$AB12</f>
        <v>0</v>
      </c>
      <c r="AS26" s="75"/>
      <c r="AT26" s="75">
        <f>$Y13</f>
        <v>2.2669060000000001</v>
      </c>
      <c r="AU26" s="75">
        <f>$Z13</f>
        <v>2.191675</v>
      </c>
      <c r="AV26" s="75">
        <f>$AA13</f>
        <v>1.8961790000000001</v>
      </c>
      <c r="AW26" s="75">
        <f>$AB13</f>
        <v>1.562033</v>
      </c>
      <c r="AX26" s="75"/>
      <c r="AY26" s="75"/>
      <c r="AZ26" s="75"/>
      <c r="BA26" s="75"/>
      <c r="BB26" s="75"/>
      <c r="BC26" s="83"/>
    </row>
    <row r="27" spans="1:55" x14ac:dyDescent="0.3">
      <c r="A27" s="5"/>
      <c r="B27" s="189"/>
      <c r="C27" s="189"/>
      <c r="D27" s="6">
        <f t="shared" si="0"/>
        <v>0</v>
      </c>
      <c r="E27" s="142"/>
      <c r="F27" s="143"/>
      <c r="G27" s="143"/>
      <c r="H27" s="143"/>
      <c r="I27" s="143"/>
      <c r="J27" s="145"/>
      <c r="K27" s="181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4"/>
      <c r="AA27" s="142"/>
      <c r="AB27" s="145"/>
      <c r="AC27" s="198"/>
      <c r="AD27" s="81">
        <v>20</v>
      </c>
      <c r="AE27" s="84">
        <f>X33</f>
        <v>0</v>
      </c>
      <c r="AF27" s="84">
        <f>$X47</f>
        <v>0</v>
      </c>
      <c r="AG27" s="84">
        <f t="shared" si="1"/>
        <v>0</v>
      </c>
      <c r="AH27" s="84">
        <f>$X32</f>
        <v>0</v>
      </c>
      <c r="AI27" s="84">
        <f>$X46</f>
        <v>0</v>
      </c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83"/>
    </row>
    <row r="28" spans="1:55" x14ac:dyDescent="0.3">
      <c r="A28" s="5"/>
      <c r="B28" s="189"/>
      <c r="C28" s="189"/>
      <c r="D28" s="6">
        <f t="shared" si="0"/>
        <v>0</v>
      </c>
      <c r="E28" s="142"/>
      <c r="F28" s="143"/>
      <c r="G28" s="143"/>
      <c r="H28" s="143"/>
      <c r="I28" s="143"/>
      <c r="J28" s="145"/>
      <c r="K28" s="181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4"/>
      <c r="AA28" s="142"/>
      <c r="AB28" s="145"/>
      <c r="AC28" s="198"/>
      <c r="AD28" s="81">
        <v>21</v>
      </c>
      <c r="AE28" s="84">
        <f>Y33</f>
        <v>0</v>
      </c>
      <c r="AF28" s="84">
        <f>$Y47</f>
        <v>0</v>
      </c>
      <c r="AG28" s="84">
        <f t="shared" si="1"/>
        <v>0</v>
      </c>
      <c r="AH28" s="84">
        <f>$Y32</f>
        <v>0</v>
      </c>
      <c r="AI28" s="84">
        <f>$Y46</f>
        <v>0</v>
      </c>
      <c r="AJ28" s="86" t="s">
        <v>63</v>
      </c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83"/>
    </row>
    <row r="29" spans="1:55" x14ac:dyDescent="0.3">
      <c r="A29" s="5"/>
      <c r="B29" s="189"/>
      <c r="C29" s="189"/>
      <c r="D29" s="6">
        <f t="shared" si="0"/>
        <v>0</v>
      </c>
      <c r="E29" s="142"/>
      <c r="F29" s="143"/>
      <c r="G29" s="143"/>
      <c r="H29" s="143"/>
      <c r="I29" s="143"/>
      <c r="J29" s="145"/>
      <c r="K29" s="181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4"/>
      <c r="AA29" s="142"/>
      <c r="AB29" s="145"/>
      <c r="AC29" s="198"/>
      <c r="AD29" s="81">
        <v>22</v>
      </c>
      <c r="AE29" s="84">
        <f>Z33</f>
        <v>0</v>
      </c>
      <c r="AF29" s="84">
        <f>$Z47</f>
        <v>0</v>
      </c>
      <c r="AG29" s="84">
        <f t="shared" si="1"/>
        <v>0</v>
      </c>
      <c r="AH29" s="84">
        <f>$Z32</f>
        <v>0</v>
      </c>
      <c r="AI29" s="84">
        <f>$Z46</f>
        <v>0</v>
      </c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83"/>
    </row>
    <row r="30" spans="1:55" x14ac:dyDescent="0.3">
      <c r="A30" s="5"/>
      <c r="B30" s="189"/>
      <c r="C30" s="189"/>
      <c r="D30" s="6">
        <f t="shared" si="0"/>
        <v>0</v>
      </c>
      <c r="E30" s="142"/>
      <c r="F30" s="143"/>
      <c r="G30" s="143"/>
      <c r="H30" s="143"/>
      <c r="I30" s="143"/>
      <c r="J30" s="145"/>
      <c r="K30" s="181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4"/>
      <c r="AA30" s="142"/>
      <c r="AB30" s="145"/>
      <c r="AC30" s="198"/>
      <c r="AD30" s="81">
        <v>23</v>
      </c>
      <c r="AE30" s="84">
        <f>AA33</f>
        <v>0</v>
      </c>
      <c r="AF30" s="84">
        <f>$AA47</f>
        <v>0</v>
      </c>
      <c r="AG30" s="84">
        <f t="shared" si="1"/>
        <v>0</v>
      </c>
      <c r="AH30" s="84">
        <f>$AA32</f>
        <v>0</v>
      </c>
      <c r="AI30" s="84">
        <f>$AA46</f>
        <v>0</v>
      </c>
      <c r="AJ30" s="75">
        <f>-$E24</f>
        <v>0</v>
      </c>
      <c r="AK30" s="75">
        <f>-$F24</f>
        <v>0</v>
      </c>
      <c r="AL30" s="75">
        <f>-$G20</f>
        <v>0</v>
      </c>
      <c r="AM30" s="75">
        <f>-$H20</f>
        <v>0</v>
      </c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83"/>
    </row>
    <row r="31" spans="1:55" ht="15" thickBot="1" x14ac:dyDescent="0.35">
      <c r="A31" s="5"/>
      <c r="B31" s="189"/>
      <c r="C31" s="189"/>
      <c r="D31" s="6">
        <f t="shared" si="0"/>
        <v>0</v>
      </c>
      <c r="E31" s="142"/>
      <c r="F31" s="143"/>
      <c r="G31" s="143"/>
      <c r="H31" s="143"/>
      <c r="I31" s="143"/>
      <c r="J31" s="145"/>
      <c r="K31" s="181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4"/>
      <c r="AA31" s="142"/>
      <c r="AB31" s="145"/>
      <c r="AC31" s="198"/>
      <c r="AD31" s="81">
        <v>24</v>
      </c>
      <c r="AE31" s="87">
        <f>AB33</f>
        <v>0</v>
      </c>
      <c r="AF31" s="87">
        <f>$AB47</f>
        <v>0</v>
      </c>
      <c r="AG31" s="87">
        <f t="shared" si="1"/>
        <v>0</v>
      </c>
      <c r="AH31" s="87">
        <f>$AB32</f>
        <v>0</v>
      </c>
      <c r="AI31" s="87">
        <f>$AB46</f>
        <v>0</v>
      </c>
      <c r="AJ31" s="75">
        <f>-$I20</f>
        <v>0</v>
      </c>
      <c r="AK31" s="75">
        <f>-$J20</f>
        <v>0</v>
      </c>
      <c r="AL31" s="75">
        <f>-$K20</f>
        <v>0</v>
      </c>
      <c r="AM31" s="75">
        <f>-$L20</f>
        <v>0</v>
      </c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83"/>
    </row>
    <row r="32" spans="1:55" x14ac:dyDescent="0.3">
      <c r="A32" s="5"/>
      <c r="B32" s="189"/>
      <c r="C32" s="189"/>
      <c r="D32" s="6">
        <f t="shared" si="0"/>
        <v>0</v>
      </c>
      <c r="E32" s="142"/>
      <c r="F32" s="143"/>
      <c r="G32" s="143"/>
      <c r="H32" s="143"/>
      <c r="I32" s="143"/>
      <c r="J32" s="145"/>
      <c r="K32" s="181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4"/>
      <c r="AA32" s="142"/>
      <c r="AB32" s="145"/>
      <c r="AC32" s="198"/>
      <c r="AD32" s="83"/>
      <c r="AE32" s="83"/>
      <c r="AF32" s="83"/>
      <c r="AG32" s="83"/>
      <c r="AH32" s="83"/>
      <c r="AI32" s="83"/>
      <c r="AJ32" s="75">
        <f>-$M20</f>
        <v>0</v>
      </c>
      <c r="AK32" s="75">
        <f>-$N20</f>
        <v>0</v>
      </c>
      <c r="AL32" s="75">
        <f>-$O20</f>
        <v>0</v>
      </c>
      <c r="AM32" s="75">
        <f>-$P20</f>
        <v>0</v>
      </c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</row>
    <row r="33" spans="1:55" ht="15" thickBot="1" x14ac:dyDescent="0.35">
      <c r="A33" s="5"/>
      <c r="B33" s="190"/>
      <c r="C33" s="190"/>
      <c r="D33" s="9">
        <f t="shared" si="0"/>
        <v>0</v>
      </c>
      <c r="E33" s="177"/>
      <c r="F33" s="178"/>
      <c r="G33" s="178"/>
      <c r="H33" s="178"/>
      <c r="I33" s="178"/>
      <c r="J33" s="180"/>
      <c r="K33" s="187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9"/>
      <c r="AA33" s="177"/>
      <c r="AB33" s="180"/>
      <c r="AC33" s="198"/>
      <c r="AD33" s="83"/>
      <c r="AE33" s="83"/>
      <c r="AF33" s="83"/>
      <c r="AG33" s="83"/>
      <c r="AH33" s="83"/>
      <c r="AI33" s="83"/>
      <c r="AJ33" s="75">
        <f>-$Q20</f>
        <v>0</v>
      </c>
      <c r="AK33" s="75">
        <f>-$R20</f>
        <v>0</v>
      </c>
      <c r="AL33" s="75">
        <f>-$S20</f>
        <v>0</v>
      </c>
      <c r="AM33" s="75">
        <f>-$T20</f>
        <v>0</v>
      </c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</row>
    <row r="34" spans="1:55" x14ac:dyDescent="0.3">
      <c r="A34" s="4"/>
      <c r="B34" s="195"/>
      <c r="C34" s="195"/>
      <c r="D34" s="8">
        <f t="shared" si="0"/>
        <v>0</v>
      </c>
      <c r="E34" s="138"/>
      <c r="F34" s="139"/>
      <c r="G34" s="139"/>
      <c r="H34" s="139"/>
      <c r="I34" s="139"/>
      <c r="J34" s="141"/>
      <c r="K34" s="186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40"/>
      <c r="AA34" s="138"/>
      <c r="AB34" s="141"/>
      <c r="AC34" s="198"/>
      <c r="AD34" s="83"/>
      <c r="AE34" s="83"/>
      <c r="AF34" s="83"/>
      <c r="AG34" s="83"/>
      <c r="AH34" s="83"/>
      <c r="AI34" s="83"/>
      <c r="AJ34" s="75">
        <f>-$U20</f>
        <v>0</v>
      </c>
      <c r="AK34" s="75">
        <f>-$V20</f>
        <v>0</v>
      </c>
      <c r="AL34" s="75">
        <f>-$W20</f>
        <v>0</v>
      </c>
      <c r="AM34" s="75">
        <f>-$X20</f>
        <v>0</v>
      </c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</row>
    <row r="35" spans="1:55" x14ac:dyDescent="0.3">
      <c r="A35" s="5"/>
      <c r="B35" s="189"/>
      <c r="C35" s="189"/>
      <c r="D35" s="6">
        <f t="shared" si="0"/>
        <v>0</v>
      </c>
      <c r="E35" s="142"/>
      <c r="F35" s="143"/>
      <c r="G35" s="143"/>
      <c r="H35" s="143"/>
      <c r="I35" s="143"/>
      <c r="J35" s="145"/>
      <c r="K35" s="181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4"/>
      <c r="AA35" s="142"/>
      <c r="AB35" s="145"/>
      <c r="AC35" s="198"/>
      <c r="AD35" s="83"/>
      <c r="AE35" s="83"/>
      <c r="AF35" s="83"/>
      <c r="AG35" s="83"/>
      <c r="AH35" s="83"/>
      <c r="AI35" s="83"/>
      <c r="AJ35" s="75">
        <f>-$Y20</f>
        <v>0</v>
      </c>
      <c r="AK35" s="75">
        <f>-$Z20</f>
        <v>0</v>
      </c>
      <c r="AL35" s="75">
        <f>-$AA20</f>
        <v>0</v>
      </c>
      <c r="AM35" s="75">
        <f>$AB20</f>
        <v>0</v>
      </c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</row>
    <row r="36" spans="1:55" x14ac:dyDescent="0.3">
      <c r="A36" s="5" t="s">
        <v>16</v>
      </c>
      <c r="B36" s="189"/>
      <c r="C36" s="189"/>
      <c r="D36" s="6">
        <f t="shared" si="0"/>
        <v>0</v>
      </c>
      <c r="E36" s="142"/>
      <c r="F36" s="143"/>
      <c r="G36" s="143"/>
      <c r="H36" s="143"/>
      <c r="I36" s="143"/>
      <c r="J36" s="145"/>
      <c r="K36" s="181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4"/>
      <c r="AA36" s="142"/>
      <c r="AB36" s="145"/>
      <c r="AC36" s="198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</row>
    <row r="37" spans="1:55" x14ac:dyDescent="0.3">
      <c r="A37" s="5"/>
      <c r="B37" s="189"/>
      <c r="C37" s="189"/>
      <c r="D37" s="6">
        <f t="shared" si="0"/>
        <v>0</v>
      </c>
      <c r="E37" s="142"/>
      <c r="F37" s="143"/>
      <c r="G37" s="143"/>
      <c r="H37" s="143"/>
      <c r="I37" s="143"/>
      <c r="J37" s="145"/>
      <c r="K37" s="181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4"/>
      <c r="AA37" s="142"/>
      <c r="AB37" s="145"/>
      <c r="AC37" s="198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</row>
    <row r="38" spans="1:55" ht="15" thickBot="1" x14ac:dyDescent="0.35">
      <c r="A38" s="7"/>
      <c r="B38" s="190"/>
      <c r="C38" s="190"/>
      <c r="D38" s="9">
        <f t="shared" si="0"/>
        <v>0</v>
      </c>
      <c r="E38" s="177"/>
      <c r="F38" s="178"/>
      <c r="G38" s="178"/>
      <c r="H38" s="178"/>
      <c r="I38" s="178"/>
      <c r="J38" s="180"/>
      <c r="K38" s="187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9"/>
      <c r="AA38" s="177"/>
      <c r="AB38" s="180"/>
      <c r="AC38" s="198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</row>
    <row r="39" spans="1:55" x14ac:dyDescent="0.3">
      <c r="A39" s="4"/>
      <c r="B39" s="196"/>
      <c r="C39" s="196"/>
      <c r="D39" s="64">
        <f t="shared" si="0"/>
        <v>0</v>
      </c>
      <c r="E39" s="202"/>
      <c r="F39" s="200"/>
      <c r="G39" s="200"/>
      <c r="H39" s="200"/>
      <c r="I39" s="200"/>
      <c r="J39" s="203"/>
      <c r="K39" s="199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1"/>
      <c r="AA39" s="202"/>
      <c r="AB39" s="203"/>
      <c r="AC39" s="198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</row>
    <row r="40" spans="1:55" x14ac:dyDescent="0.3">
      <c r="A40" s="5"/>
      <c r="B40" s="192"/>
      <c r="C40" s="192"/>
      <c r="D40" s="62">
        <f t="shared" si="0"/>
        <v>0</v>
      </c>
      <c r="E40" s="154"/>
      <c r="F40" s="155"/>
      <c r="G40" s="155"/>
      <c r="H40" s="155"/>
      <c r="I40" s="155"/>
      <c r="J40" s="157"/>
      <c r="K40" s="184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6"/>
      <c r="AA40" s="154"/>
      <c r="AB40" s="157"/>
      <c r="AC40" s="198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</row>
    <row r="41" spans="1:55" x14ac:dyDescent="0.3">
      <c r="A41" s="5"/>
      <c r="B41" s="192"/>
      <c r="C41" s="192"/>
      <c r="D41" s="62">
        <f t="shared" si="0"/>
        <v>0</v>
      </c>
      <c r="E41" s="154"/>
      <c r="F41" s="155"/>
      <c r="G41" s="155"/>
      <c r="H41" s="155"/>
      <c r="I41" s="155"/>
      <c r="J41" s="157"/>
      <c r="K41" s="184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6"/>
      <c r="AA41" s="154"/>
      <c r="AB41" s="157"/>
      <c r="AC41" s="198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</row>
    <row r="42" spans="1:55" x14ac:dyDescent="0.3">
      <c r="A42" s="5"/>
      <c r="B42" s="192"/>
      <c r="C42" s="192"/>
      <c r="D42" s="62">
        <f t="shared" si="0"/>
        <v>0</v>
      </c>
      <c r="E42" s="154"/>
      <c r="F42" s="155"/>
      <c r="G42" s="155"/>
      <c r="H42" s="155"/>
      <c r="I42" s="155"/>
      <c r="J42" s="157"/>
      <c r="K42" s="184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6"/>
      <c r="AA42" s="154"/>
      <c r="AB42" s="157"/>
      <c r="AC42" s="198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</row>
    <row r="43" spans="1:55" x14ac:dyDescent="0.3">
      <c r="A43" s="5"/>
      <c r="B43" s="192"/>
      <c r="C43" s="192"/>
      <c r="D43" s="62">
        <f t="shared" si="0"/>
        <v>0</v>
      </c>
      <c r="E43" s="154"/>
      <c r="F43" s="155"/>
      <c r="G43" s="155"/>
      <c r="H43" s="155"/>
      <c r="I43" s="155"/>
      <c r="J43" s="157"/>
      <c r="K43" s="184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6"/>
      <c r="AA43" s="154"/>
      <c r="AB43" s="157"/>
      <c r="AC43" s="198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</row>
    <row r="44" spans="1:55" x14ac:dyDescent="0.3">
      <c r="A44" s="5" t="s">
        <v>17</v>
      </c>
      <c r="B44" s="192"/>
      <c r="C44" s="192"/>
      <c r="D44" s="62">
        <f t="shared" si="0"/>
        <v>0</v>
      </c>
      <c r="E44" s="154"/>
      <c r="F44" s="155"/>
      <c r="G44" s="155"/>
      <c r="H44" s="155"/>
      <c r="I44" s="155"/>
      <c r="J44" s="157"/>
      <c r="K44" s="184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6"/>
      <c r="AA44" s="154"/>
      <c r="AB44" s="157"/>
      <c r="AC44" s="198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</row>
    <row r="45" spans="1:55" x14ac:dyDescent="0.3">
      <c r="A45" s="5"/>
      <c r="B45" s="192"/>
      <c r="C45" s="192"/>
      <c r="D45" s="62">
        <f t="shared" si="0"/>
        <v>0</v>
      </c>
      <c r="E45" s="154"/>
      <c r="F45" s="155"/>
      <c r="G45" s="155"/>
      <c r="H45" s="155"/>
      <c r="I45" s="155"/>
      <c r="J45" s="157"/>
      <c r="K45" s="184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6"/>
      <c r="AA45" s="154"/>
      <c r="AB45" s="157"/>
      <c r="AC45" s="198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</row>
    <row r="46" spans="1:55" x14ac:dyDescent="0.3">
      <c r="A46" s="5"/>
      <c r="B46" s="192"/>
      <c r="C46" s="192"/>
      <c r="D46" s="62">
        <f t="shared" si="0"/>
        <v>0</v>
      </c>
      <c r="E46" s="154"/>
      <c r="F46" s="155"/>
      <c r="G46" s="155"/>
      <c r="H46" s="155"/>
      <c r="I46" s="155"/>
      <c r="J46" s="157"/>
      <c r="K46" s="184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6"/>
      <c r="AA46" s="154"/>
      <c r="AB46" s="157"/>
      <c r="AC46" s="198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</row>
    <row r="47" spans="1:55" ht="15" thickBot="1" x14ac:dyDescent="0.35">
      <c r="A47" s="7"/>
      <c r="B47" s="193"/>
      <c r="C47" s="193"/>
      <c r="D47" s="253">
        <f t="shared" si="0"/>
        <v>0</v>
      </c>
      <c r="E47" s="258"/>
      <c r="F47" s="240"/>
      <c r="G47" s="240"/>
      <c r="H47" s="240"/>
      <c r="I47" s="240"/>
      <c r="J47" s="259"/>
      <c r="K47" s="251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69"/>
      <c r="AA47" s="258"/>
      <c r="AB47" s="259"/>
      <c r="AC47" s="198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</row>
    <row r="48" spans="1:55" x14ac:dyDescent="0.3">
      <c r="A48" s="4"/>
      <c r="B48" s="191"/>
      <c r="C48" s="191"/>
      <c r="D48" s="61">
        <f>SUM(E48:AB48)</f>
        <v>0</v>
      </c>
      <c r="E48" s="165"/>
      <c r="F48" s="163"/>
      <c r="G48" s="163"/>
      <c r="H48" s="163"/>
      <c r="I48" s="163"/>
      <c r="J48" s="166"/>
      <c r="K48" s="162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4"/>
      <c r="AA48" s="165"/>
      <c r="AB48" s="166"/>
      <c r="AC48" s="198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</row>
    <row r="49" spans="1:55" x14ac:dyDescent="0.3">
      <c r="A49" s="5" t="s">
        <v>18</v>
      </c>
      <c r="B49" s="192"/>
      <c r="C49" s="192"/>
      <c r="D49" s="62">
        <f t="shared" si="0"/>
        <v>0</v>
      </c>
      <c r="E49" s="170"/>
      <c r="F49" s="168"/>
      <c r="G49" s="168"/>
      <c r="H49" s="168"/>
      <c r="I49" s="168"/>
      <c r="J49" s="171"/>
      <c r="K49" s="167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9"/>
      <c r="AA49" s="170"/>
      <c r="AB49" s="171"/>
      <c r="AC49" s="198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</row>
    <row r="50" spans="1:55" s="66" customFormat="1" ht="15" thickBot="1" x14ac:dyDescent="0.35">
      <c r="A50" s="7"/>
      <c r="B50" s="194"/>
      <c r="C50" s="194"/>
      <c r="D50" s="63">
        <f t="shared" si="0"/>
        <v>0</v>
      </c>
      <c r="E50" s="175"/>
      <c r="F50" s="173"/>
      <c r="G50" s="173"/>
      <c r="H50" s="173"/>
      <c r="I50" s="173"/>
      <c r="J50" s="176"/>
      <c r="K50" s="172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4"/>
      <c r="AA50" s="175"/>
      <c r="AB50" s="176"/>
      <c r="AC50" s="198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</row>
    <row r="51" spans="1:55" ht="15" thickBot="1" x14ac:dyDescent="0.35">
      <c r="A51" s="245"/>
      <c r="B51" s="210"/>
      <c r="C51" s="210"/>
      <c r="D51" s="105">
        <f t="shared" si="0"/>
        <v>0</v>
      </c>
      <c r="E51" s="106"/>
      <c r="F51" s="92"/>
      <c r="G51" s="92"/>
      <c r="H51" s="92"/>
      <c r="I51" s="92"/>
      <c r="J51" s="10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106"/>
      <c r="AB51" s="107"/>
      <c r="AC51" s="224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</row>
    <row r="52" spans="1:55" ht="15" thickBot="1" x14ac:dyDescent="0.35">
      <c r="A52" s="102" t="s">
        <v>36</v>
      </c>
      <c r="B52" s="103" t="s">
        <v>12</v>
      </c>
      <c r="C52" s="103" t="s">
        <v>15</v>
      </c>
      <c r="D52" s="100">
        <f t="shared" si="0"/>
        <v>910.20201507859997</v>
      </c>
      <c r="E52" s="94">
        <f>E16+E39+E40+E41+E42+E43+E44+E45+E46+E47+E48+E49+E50-E17-E18-E19-E20-E21-E22-E23-E24-E25-E26-E27-E28-E29-E30-E31-E32-E33</f>
        <v>38.905415603200005</v>
      </c>
      <c r="F52" s="98">
        <f t="shared" ref="F52:AB52" si="5">F16+F39+F40+F41+F42+F43+F44+F45+F46+F47+F48+F49+F50-F17-F18-F19-F20-F21-F22-F23-F24-F25-F26-F27-F28-F29-F30-F31-F32-F33</f>
        <v>38.089958608000003</v>
      </c>
      <c r="G52" s="98">
        <f t="shared" si="5"/>
        <v>37.705979000200003</v>
      </c>
      <c r="H52" s="98">
        <f t="shared" si="5"/>
        <v>37.444206673799997</v>
      </c>
      <c r="I52" s="98">
        <f t="shared" si="5"/>
        <v>37.5203420502</v>
      </c>
      <c r="J52" s="99">
        <f t="shared" si="5"/>
        <v>37.780366600199997</v>
      </c>
      <c r="K52" s="95">
        <f t="shared" si="5"/>
        <v>33.283604320399995</v>
      </c>
      <c r="L52" s="98">
        <f t="shared" si="5"/>
        <v>34.4769054052</v>
      </c>
      <c r="M52" s="98">
        <f t="shared" si="5"/>
        <v>35.646641066799994</v>
      </c>
      <c r="N52" s="98">
        <f t="shared" si="5"/>
        <v>36.190720139200003</v>
      </c>
      <c r="O52" s="98">
        <f t="shared" si="5"/>
        <v>36.889707742400006</v>
      </c>
      <c r="P52" s="98">
        <f t="shared" si="5"/>
        <v>37.396188565399996</v>
      </c>
      <c r="Q52" s="98">
        <f t="shared" si="5"/>
        <v>37.574673438199994</v>
      </c>
      <c r="R52" s="98">
        <f t="shared" si="5"/>
        <v>37.889713180000001</v>
      </c>
      <c r="S52" s="98">
        <f t="shared" si="5"/>
        <v>37.884725906199996</v>
      </c>
      <c r="T52" s="98">
        <f t="shared" si="5"/>
        <v>38.335487411999999</v>
      </c>
      <c r="U52" s="98">
        <f t="shared" si="5"/>
        <v>39.556460109999996</v>
      </c>
      <c r="V52" s="98">
        <f t="shared" si="5"/>
        <v>39.897903515199999</v>
      </c>
      <c r="W52" s="98">
        <f t="shared" si="5"/>
        <v>39.432138504000001</v>
      </c>
      <c r="X52" s="98">
        <f t="shared" si="5"/>
        <v>38.943172886799999</v>
      </c>
      <c r="Y52" s="98">
        <f t="shared" si="5"/>
        <v>38.915098378599993</v>
      </c>
      <c r="Z52" s="216">
        <f t="shared" si="5"/>
        <v>38.455984289200003</v>
      </c>
      <c r="AA52" s="94">
        <f t="shared" si="5"/>
        <v>41.801850649000002</v>
      </c>
      <c r="AB52" s="99">
        <f t="shared" si="5"/>
        <v>40.184771034400001</v>
      </c>
      <c r="AC52" s="104" t="s">
        <v>35</v>
      </c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</row>
    <row r="53" spans="1:55" x14ac:dyDescent="0.3">
      <c r="A53" s="246"/>
      <c r="B53" s="211"/>
      <c r="C53" s="211"/>
      <c r="D53" s="101"/>
      <c r="E53" s="96"/>
      <c r="F53" s="93"/>
      <c r="G53" s="93"/>
      <c r="H53" s="93"/>
      <c r="I53" s="93"/>
      <c r="J53" s="97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96"/>
      <c r="AB53" s="97"/>
      <c r="AC53" s="225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</row>
    <row r="54" spans="1:55" x14ac:dyDescent="0.3">
      <c r="A54" s="246"/>
      <c r="B54" s="211"/>
      <c r="C54" s="211"/>
      <c r="D54" s="101"/>
      <c r="E54" s="41"/>
      <c r="F54" s="32"/>
      <c r="G54" s="32"/>
      <c r="H54" s="32"/>
      <c r="I54" s="32"/>
      <c r="J54" s="42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41"/>
      <c r="AB54" s="42"/>
      <c r="AC54" s="225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</row>
    <row r="55" spans="1:55" x14ac:dyDescent="0.3">
      <c r="A55" s="246"/>
      <c r="B55" s="211"/>
      <c r="C55" s="211"/>
      <c r="D55" s="101"/>
      <c r="E55" s="41"/>
      <c r="F55" s="32"/>
      <c r="G55" s="32"/>
      <c r="H55" s="32"/>
      <c r="I55" s="32"/>
      <c r="J55" s="42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41"/>
      <c r="AB55" s="42"/>
      <c r="AC55" s="225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</row>
    <row r="56" spans="1:55" ht="29.25" thickBot="1" x14ac:dyDescent="0.35">
      <c r="A56" s="246" t="s">
        <v>1</v>
      </c>
      <c r="B56" s="211" t="s">
        <v>39</v>
      </c>
      <c r="C56" s="211" t="s">
        <v>2</v>
      </c>
      <c r="D56" s="214" t="s">
        <v>3</v>
      </c>
      <c r="E56" s="50">
        <v>1</v>
      </c>
      <c r="F56" s="48">
        <v>2</v>
      </c>
      <c r="G56" s="48">
        <v>3</v>
      </c>
      <c r="H56" s="48">
        <v>4</v>
      </c>
      <c r="I56" s="48">
        <v>5</v>
      </c>
      <c r="J56" s="51">
        <v>6</v>
      </c>
      <c r="K56" s="219">
        <v>7</v>
      </c>
      <c r="L56" s="219">
        <v>8</v>
      </c>
      <c r="M56" s="219">
        <v>9</v>
      </c>
      <c r="N56" s="219">
        <v>10</v>
      </c>
      <c r="O56" s="219">
        <v>11</v>
      </c>
      <c r="P56" s="219">
        <v>12</v>
      </c>
      <c r="Q56" s="219">
        <v>13</v>
      </c>
      <c r="R56" s="219">
        <v>14</v>
      </c>
      <c r="S56" s="219">
        <v>15</v>
      </c>
      <c r="T56" s="219">
        <v>16</v>
      </c>
      <c r="U56" s="219">
        <v>17</v>
      </c>
      <c r="V56" s="219">
        <v>18</v>
      </c>
      <c r="W56" s="219">
        <v>19</v>
      </c>
      <c r="X56" s="219">
        <v>20</v>
      </c>
      <c r="Y56" s="219">
        <v>21</v>
      </c>
      <c r="Z56" s="219">
        <v>22</v>
      </c>
      <c r="AA56" s="50">
        <v>23</v>
      </c>
      <c r="AB56" s="51">
        <v>24</v>
      </c>
      <c r="AC56" s="226" t="s">
        <v>4</v>
      </c>
      <c r="AD56" s="74"/>
      <c r="AE56" s="76" t="s">
        <v>58</v>
      </c>
      <c r="AF56" s="76"/>
      <c r="AG56" s="74"/>
      <c r="AH56" s="76" t="s">
        <v>49</v>
      </c>
      <c r="AI56" s="76" t="s">
        <v>59</v>
      </c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5"/>
      <c r="AZ56" s="75"/>
      <c r="BA56" s="74"/>
      <c r="BB56" s="74"/>
      <c r="BC56" s="83"/>
    </row>
    <row r="57" spans="1:55" ht="19.5" thickBot="1" x14ac:dyDescent="0.35">
      <c r="A57" s="4"/>
      <c r="B57" s="19" t="s">
        <v>21</v>
      </c>
      <c r="C57" s="19" t="s">
        <v>7</v>
      </c>
      <c r="D57" s="20">
        <f t="shared" ref="D57:D99" si="6">SUM(E57:AB57)</f>
        <v>142.87288199999998</v>
      </c>
      <c r="E57" s="108">
        <v>4.4313570000000002</v>
      </c>
      <c r="F57" s="109">
        <v>4.1126360000000002</v>
      </c>
      <c r="G57" s="109">
        <v>3.9218899999999999</v>
      </c>
      <c r="H57" s="109">
        <v>3.9191229999999999</v>
      </c>
      <c r="I57" s="109">
        <v>4.0419020000000003</v>
      </c>
      <c r="J57" s="111">
        <v>4.4727079999999999</v>
      </c>
      <c r="K57" s="112">
        <v>5.1523859999999999</v>
      </c>
      <c r="L57" s="109">
        <v>5.8332499999999996</v>
      </c>
      <c r="M57" s="109">
        <v>6.3349549999999999</v>
      </c>
      <c r="N57" s="109">
        <v>6.4675859999999998</v>
      </c>
      <c r="O57" s="109">
        <v>6.5396390000000002</v>
      </c>
      <c r="P57" s="109">
        <v>6.5467719999999998</v>
      </c>
      <c r="Q57" s="109">
        <v>6.4274839999999998</v>
      </c>
      <c r="R57" s="109">
        <v>6.3675940000000004</v>
      </c>
      <c r="S57" s="109">
        <v>6.3692219999999997</v>
      </c>
      <c r="T57" s="109">
        <v>6.4334889999999998</v>
      </c>
      <c r="U57" s="109">
        <v>6.5598530000000004</v>
      </c>
      <c r="V57" s="109">
        <v>6.7105090000000001</v>
      </c>
      <c r="W57" s="109">
        <v>7.3932729999999998</v>
      </c>
      <c r="X57" s="109">
        <v>8.2637230000000006</v>
      </c>
      <c r="Y57" s="109">
        <v>8.0804740000000006</v>
      </c>
      <c r="Z57" s="110">
        <v>7.2797429999999999</v>
      </c>
      <c r="AA57" s="108">
        <v>6.1443000000000003</v>
      </c>
      <c r="AB57" s="111">
        <v>5.0690140000000001</v>
      </c>
      <c r="AC57" s="222" t="s">
        <v>8</v>
      </c>
      <c r="AD57" s="77"/>
      <c r="AE57" s="78" t="s">
        <v>43</v>
      </c>
      <c r="AF57" s="78" t="s">
        <v>44</v>
      </c>
      <c r="AG57" s="77"/>
      <c r="AH57" s="78" t="s">
        <v>43</v>
      </c>
      <c r="AI57" s="78" t="s">
        <v>44</v>
      </c>
      <c r="AJ57" s="77"/>
      <c r="AK57" s="77"/>
      <c r="AL57" s="77"/>
      <c r="AM57" s="77"/>
      <c r="AN57" s="77"/>
      <c r="AO57" s="77"/>
      <c r="AP57" s="77"/>
      <c r="AQ57" s="77"/>
      <c r="AR57" s="77" t="s">
        <v>45</v>
      </c>
      <c r="AS57" s="77"/>
      <c r="AT57" s="77"/>
      <c r="AU57" s="77"/>
      <c r="AV57" s="77"/>
      <c r="AW57" s="77"/>
      <c r="AX57" s="77"/>
      <c r="AY57" s="75"/>
      <c r="AZ57" s="75"/>
      <c r="BA57" s="79"/>
      <c r="BB57" s="77"/>
      <c r="BC57" s="83"/>
    </row>
    <row r="58" spans="1:55" ht="15" thickBot="1" x14ac:dyDescent="0.35">
      <c r="A58" s="5" t="s">
        <v>20</v>
      </c>
      <c r="B58" s="23" t="s">
        <v>40</v>
      </c>
      <c r="C58" s="23" t="s">
        <v>7</v>
      </c>
      <c r="D58" s="254">
        <f t="shared" si="6"/>
        <v>2319.8612219999995</v>
      </c>
      <c r="E58" s="260">
        <v>90.643688999999995</v>
      </c>
      <c r="F58" s="231">
        <v>89.675132000000005</v>
      </c>
      <c r="G58" s="231">
        <v>88.985039999999998</v>
      </c>
      <c r="H58" s="231">
        <v>88.082831999999996</v>
      </c>
      <c r="I58" s="231">
        <v>87.424068000000005</v>
      </c>
      <c r="J58" s="233">
        <v>90.029773000000006</v>
      </c>
      <c r="K58" s="230">
        <v>93.728814999999997</v>
      </c>
      <c r="L58" s="231">
        <v>95.618245999999999</v>
      </c>
      <c r="M58" s="231">
        <v>100.251524</v>
      </c>
      <c r="N58" s="231">
        <v>100.83234</v>
      </c>
      <c r="O58" s="231">
        <v>102.291554</v>
      </c>
      <c r="P58" s="231">
        <v>102.80768399999999</v>
      </c>
      <c r="Q58" s="231">
        <v>102.605909</v>
      </c>
      <c r="R58" s="231">
        <v>102.086247</v>
      </c>
      <c r="S58" s="231">
        <v>100.939722</v>
      </c>
      <c r="T58" s="231">
        <v>101.2627</v>
      </c>
      <c r="U58" s="231">
        <v>102.486011</v>
      </c>
      <c r="V58" s="231">
        <v>99.657589000000002</v>
      </c>
      <c r="W58" s="231">
        <v>99.679457999999997</v>
      </c>
      <c r="X58" s="231">
        <v>99.888148999999999</v>
      </c>
      <c r="Y58" s="231">
        <v>99.203453999999994</v>
      </c>
      <c r="Z58" s="232">
        <v>96.549041000000003</v>
      </c>
      <c r="AA58" s="260">
        <v>93.077906999999996</v>
      </c>
      <c r="AB58" s="233">
        <v>92.054338000000001</v>
      </c>
      <c r="AC58" s="222" t="s">
        <v>10</v>
      </c>
      <c r="AD58" s="81">
        <v>1</v>
      </c>
      <c r="AE58" s="82">
        <f>E80</f>
        <v>0</v>
      </c>
      <c r="AF58" s="82">
        <f>$E94</f>
        <v>0</v>
      </c>
      <c r="AG58" s="82">
        <f>-(AE58)</f>
        <v>0</v>
      </c>
      <c r="AH58" s="82">
        <f>$E79</f>
        <v>0</v>
      </c>
      <c r="AI58" s="82">
        <f>$E93</f>
        <v>0</v>
      </c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83"/>
    </row>
    <row r="59" spans="1:55" x14ac:dyDescent="0.3">
      <c r="A59" s="5"/>
      <c r="B59" s="25" t="s">
        <v>21</v>
      </c>
      <c r="C59" s="25" t="s">
        <v>72</v>
      </c>
      <c r="D59" s="10">
        <f t="shared" si="6"/>
        <v>2.8062460000000002</v>
      </c>
      <c r="E59" s="123">
        <v>8.3030999999999994E-2</v>
      </c>
      <c r="F59" s="124">
        <v>7.8034000000000006E-2</v>
      </c>
      <c r="G59" s="124">
        <v>7.5442999999999996E-2</v>
      </c>
      <c r="H59" s="124">
        <v>7.7609999999999998E-2</v>
      </c>
      <c r="I59" s="124">
        <v>8.5588999999999998E-2</v>
      </c>
      <c r="J59" s="126">
        <v>0.101494</v>
      </c>
      <c r="K59" s="127">
        <v>0.10760599999999999</v>
      </c>
      <c r="L59" s="124">
        <v>0.105877</v>
      </c>
      <c r="M59" s="124">
        <v>0.109865</v>
      </c>
      <c r="N59" s="124">
        <v>0.114728</v>
      </c>
      <c r="O59" s="124">
        <v>0.116384</v>
      </c>
      <c r="P59" s="124">
        <v>0.117913</v>
      </c>
      <c r="Q59" s="124">
        <v>0.11823</v>
      </c>
      <c r="R59" s="124">
        <v>0.11958299999999999</v>
      </c>
      <c r="S59" s="124">
        <v>0.122061</v>
      </c>
      <c r="T59" s="124">
        <v>0.12909300000000001</v>
      </c>
      <c r="U59" s="124">
        <v>0.13830600000000001</v>
      </c>
      <c r="V59" s="124">
        <v>0.147809</v>
      </c>
      <c r="W59" s="124">
        <v>0.16043499999999999</v>
      </c>
      <c r="X59" s="124">
        <v>0.179392</v>
      </c>
      <c r="Y59" s="124">
        <v>0.17016700000000001</v>
      </c>
      <c r="Z59" s="125">
        <v>0.14219499999999999</v>
      </c>
      <c r="AA59" s="123">
        <v>0.112389</v>
      </c>
      <c r="AB59" s="126">
        <v>9.3011999999999997E-2</v>
      </c>
      <c r="AC59" s="222" t="s">
        <v>13</v>
      </c>
      <c r="AD59" s="81">
        <v>2</v>
      </c>
      <c r="AE59" s="84">
        <f>F80</f>
        <v>0</v>
      </c>
      <c r="AF59" s="84">
        <f>$F94</f>
        <v>0</v>
      </c>
      <c r="AG59" s="84">
        <f t="shared" ref="AG59:AG81" si="7">-(AE59)</f>
        <v>0</v>
      </c>
      <c r="AH59" s="84">
        <f>$F79</f>
        <v>0</v>
      </c>
      <c r="AI59" s="84">
        <f>$F93</f>
        <v>0</v>
      </c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83"/>
    </row>
    <row r="60" spans="1:55" ht="15.75" thickBot="1" x14ac:dyDescent="0.35">
      <c r="A60" s="5"/>
      <c r="B60" s="26" t="s">
        <v>40</v>
      </c>
      <c r="C60" s="26" t="s">
        <v>72</v>
      </c>
      <c r="D60" s="11">
        <f t="shared" si="6"/>
        <v>545.38433400000008</v>
      </c>
      <c r="E60" s="133">
        <v>19.779520000000002</v>
      </c>
      <c r="F60" s="134">
        <v>19.181372</v>
      </c>
      <c r="G60" s="134">
        <v>18.925602000000001</v>
      </c>
      <c r="H60" s="134">
        <v>18.973396000000001</v>
      </c>
      <c r="I60" s="134">
        <v>19.339022</v>
      </c>
      <c r="J60" s="136">
        <v>20.43807</v>
      </c>
      <c r="K60" s="137">
        <v>21.465831999999999</v>
      </c>
      <c r="L60" s="134">
        <v>22.293471</v>
      </c>
      <c r="M60" s="134">
        <v>23.140193</v>
      </c>
      <c r="N60" s="134">
        <v>24.124454</v>
      </c>
      <c r="O60" s="134">
        <v>24.94575</v>
      </c>
      <c r="P60" s="134">
        <v>25.137391999999998</v>
      </c>
      <c r="Q60" s="134">
        <v>25.183900999999999</v>
      </c>
      <c r="R60" s="134">
        <v>25.352740000000001</v>
      </c>
      <c r="S60" s="134">
        <v>25.281134999999999</v>
      </c>
      <c r="T60" s="134">
        <v>25.088497</v>
      </c>
      <c r="U60" s="134">
        <v>24.834153000000001</v>
      </c>
      <c r="V60" s="134">
        <v>24.380155999999999</v>
      </c>
      <c r="W60" s="134">
        <v>24.010328999999999</v>
      </c>
      <c r="X60" s="134">
        <v>24.084237999999999</v>
      </c>
      <c r="Y60" s="134">
        <v>24.077674999999999</v>
      </c>
      <c r="Z60" s="135">
        <v>23.172118999999999</v>
      </c>
      <c r="AA60" s="133">
        <v>21.767883000000001</v>
      </c>
      <c r="AB60" s="136">
        <v>20.407433999999999</v>
      </c>
      <c r="AC60" s="223"/>
      <c r="AD60" s="81">
        <v>3</v>
      </c>
      <c r="AE60" s="84">
        <f>G80</f>
        <v>0</v>
      </c>
      <c r="AF60" s="84">
        <f>$G94</f>
        <v>0</v>
      </c>
      <c r="AG60" s="84">
        <f t="shared" si="7"/>
        <v>0</v>
      </c>
      <c r="AH60" s="84">
        <f>$G79</f>
        <v>0</v>
      </c>
      <c r="AI60" s="84">
        <f>$G93</f>
        <v>0</v>
      </c>
      <c r="AJ60" s="74" t="s">
        <v>19</v>
      </c>
      <c r="AK60" s="85" t="s">
        <v>46</v>
      </c>
      <c r="AL60" s="74"/>
      <c r="AM60" s="74"/>
      <c r="AN60" s="74"/>
      <c r="AO60" s="74" t="s">
        <v>60</v>
      </c>
      <c r="AP60" s="74"/>
      <c r="AQ60" s="74"/>
      <c r="AR60" s="74"/>
      <c r="AS60" s="74"/>
      <c r="AT60" s="74" t="s">
        <v>61</v>
      </c>
      <c r="AU60" s="74"/>
      <c r="AV60" s="74"/>
      <c r="AW60" s="74"/>
      <c r="AX60" s="74"/>
      <c r="AY60" s="74" t="s">
        <v>62</v>
      </c>
      <c r="AZ60" s="74"/>
      <c r="BA60" s="75"/>
      <c r="BB60" s="75"/>
      <c r="BC60" s="83"/>
    </row>
    <row r="61" spans="1:55" ht="15" thickBot="1" x14ac:dyDescent="0.35">
      <c r="A61" s="1" t="s">
        <v>74</v>
      </c>
      <c r="B61" s="17" t="s">
        <v>19</v>
      </c>
      <c r="C61" s="17" t="s">
        <v>72</v>
      </c>
      <c r="D61" s="58">
        <f t="shared" si="6"/>
        <v>548.19058000000007</v>
      </c>
      <c r="E61" s="261">
        <f>SUM(E59:E60)</f>
        <v>19.862551</v>
      </c>
      <c r="F61" s="241">
        <f t="shared" ref="F61:AB61" si="8">SUM(F59:F60)</f>
        <v>19.259405999999998</v>
      </c>
      <c r="G61" s="241">
        <f t="shared" si="8"/>
        <v>19.001045000000001</v>
      </c>
      <c r="H61" s="241">
        <f t="shared" si="8"/>
        <v>19.051006000000001</v>
      </c>
      <c r="I61" s="241">
        <f t="shared" si="8"/>
        <v>19.424610999999999</v>
      </c>
      <c r="J61" s="242">
        <f t="shared" si="8"/>
        <v>20.539563999999999</v>
      </c>
      <c r="K61" s="252">
        <f t="shared" si="8"/>
        <v>21.573437999999999</v>
      </c>
      <c r="L61" s="241">
        <f t="shared" si="8"/>
        <v>22.399348</v>
      </c>
      <c r="M61" s="241">
        <f t="shared" si="8"/>
        <v>23.250057999999999</v>
      </c>
      <c r="N61" s="241">
        <f t="shared" si="8"/>
        <v>24.239182</v>
      </c>
      <c r="O61" s="241">
        <f t="shared" si="8"/>
        <v>25.062134</v>
      </c>
      <c r="P61" s="241">
        <f t="shared" si="8"/>
        <v>25.255305</v>
      </c>
      <c r="Q61" s="241">
        <f t="shared" si="8"/>
        <v>25.302130999999999</v>
      </c>
      <c r="R61" s="241">
        <f t="shared" si="8"/>
        <v>25.472322999999999</v>
      </c>
      <c r="S61" s="241">
        <f t="shared" si="8"/>
        <v>25.403195999999998</v>
      </c>
      <c r="T61" s="241">
        <f t="shared" si="8"/>
        <v>25.217590000000001</v>
      </c>
      <c r="U61" s="241">
        <f t="shared" si="8"/>
        <v>24.972459000000001</v>
      </c>
      <c r="V61" s="241">
        <f t="shared" si="8"/>
        <v>24.527964999999998</v>
      </c>
      <c r="W61" s="241">
        <f t="shared" si="8"/>
        <v>24.170763999999998</v>
      </c>
      <c r="X61" s="241">
        <f t="shared" si="8"/>
        <v>24.263629999999999</v>
      </c>
      <c r="Y61" s="241">
        <f t="shared" si="8"/>
        <v>24.247841999999999</v>
      </c>
      <c r="Z61" s="270">
        <f t="shared" si="8"/>
        <v>23.314314</v>
      </c>
      <c r="AA61" s="261">
        <f t="shared" si="8"/>
        <v>21.880272000000001</v>
      </c>
      <c r="AB61" s="242">
        <f t="shared" si="8"/>
        <v>20.500446</v>
      </c>
      <c r="AC61" s="223"/>
      <c r="AD61" s="81">
        <v>4</v>
      </c>
      <c r="AE61" s="84">
        <f>H80</f>
        <v>0</v>
      </c>
      <c r="AF61" s="84">
        <f>$H94</f>
        <v>0</v>
      </c>
      <c r="AG61" s="84">
        <f t="shared" si="7"/>
        <v>0</v>
      </c>
      <c r="AH61" s="84">
        <f>$H79</f>
        <v>0</v>
      </c>
      <c r="AI61" s="84">
        <f>$H93</f>
        <v>0</v>
      </c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83"/>
    </row>
    <row r="62" spans="1:55" ht="15" thickBot="1" x14ac:dyDescent="0.35">
      <c r="A62" s="2" t="s">
        <v>38</v>
      </c>
      <c r="B62" s="18" t="s">
        <v>19</v>
      </c>
      <c r="C62" s="18" t="s">
        <v>7</v>
      </c>
      <c r="D62" s="12">
        <f t="shared" si="6"/>
        <v>2462.7341039999997</v>
      </c>
      <c r="E62" s="15">
        <f>SUM(E57:E58)</f>
        <v>95.075046</v>
      </c>
      <c r="F62" s="55">
        <f t="shared" ref="F62:AB62" si="9">SUM(F57:F58)</f>
        <v>93.787768</v>
      </c>
      <c r="G62" s="55">
        <f t="shared" si="9"/>
        <v>92.906930000000003</v>
      </c>
      <c r="H62" s="55">
        <f t="shared" si="9"/>
        <v>92.001954999999995</v>
      </c>
      <c r="I62" s="55">
        <f t="shared" si="9"/>
        <v>91.465969999999999</v>
      </c>
      <c r="J62" s="57">
        <f t="shared" si="9"/>
        <v>94.502481000000003</v>
      </c>
      <c r="K62" s="13">
        <f t="shared" si="9"/>
        <v>98.881201000000004</v>
      </c>
      <c r="L62" s="55">
        <f t="shared" si="9"/>
        <v>101.45149599999999</v>
      </c>
      <c r="M62" s="55">
        <f t="shared" si="9"/>
        <v>106.586479</v>
      </c>
      <c r="N62" s="55">
        <f t="shared" si="9"/>
        <v>107.299926</v>
      </c>
      <c r="O62" s="55">
        <f t="shared" si="9"/>
        <v>108.831193</v>
      </c>
      <c r="P62" s="55">
        <f t="shared" si="9"/>
        <v>109.354456</v>
      </c>
      <c r="Q62" s="55">
        <f t="shared" si="9"/>
        <v>109.03339299999999</v>
      </c>
      <c r="R62" s="55">
        <f t="shared" si="9"/>
        <v>108.453841</v>
      </c>
      <c r="S62" s="55">
        <f t="shared" si="9"/>
        <v>107.308944</v>
      </c>
      <c r="T62" s="55">
        <f t="shared" si="9"/>
        <v>107.69618899999999</v>
      </c>
      <c r="U62" s="55">
        <f t="shared" si="9"/>
        <v>109.04586400000001</v>
      </c>
      <c r="V62" s="55">
        <f t="shared" si="9"/>
        <v>106.368098</v>
      </c>
      <c r="W62" s="55">
        <f t="shared" si="9"/>
        <v>107.07273099999999</v>
      </c>
      <c r="X62" s="55">
        <f t="shared" si="9"/>
        <v>108.151872</v>
      </c>
      <c r="Y62" s="55">
        <f t="shared" si="9"/>
        <v>107.28392799999999</v>
      </c>
      <c r="Z62" s="56">
        <f t="shared" si="9"/>
        <v>103.828784</v>
      </c>
      <c r="AA62" s="15">
        <f t="shared" si="9"/>
        <v>99.222206999999997</v>
      </c>
      <c r="AB62" s="57">
        <f t="shared" si="9"/>
        <v>97.123351999999997</v>
      </c>
      <c r="AC62" s="223"/>
      <c r="AD62" s="81">
        <v>5</v>
      </c>
      <c r="AE62" s="84">
        <f>I80</f>
        <v>0</v>
      </c>
      <c r="AF62" s="84">
        <f>$I94</f>
        <v>0</v>
      </c>
      <c r="AG62" s="84">
        <f t="shared" si="7"/>
        <v>0</v>
      </c>
      <c r="AH62" s="84">
        <f>$I79</f>
        <v>0</v>
      </c>
      <c r="AI62" s="84">
        <f>$I93</f>
        <v>0</v>
      </c>
      <c r="AJ62" s="75">
        <f>AG58</f>
        <v>0</v>
      </c>
      <c r="AK62" s="75">
        <f>AG59</f>
        <v>0</v>
      </c>
      <c r="AL62" s="75">
        <f>AG60</f>
        <v>0</v>
      </c>
      <c r="AM62" s="75">
        <f>AG61</f>
        <v>0</v>
      </c>
      <c r="AN62" s="75"/>
      <c r="AO62" s="75">
        <f>AF58</f>
        <v>0</v>
      </c>
      <c r="AP62" s="75">
        <f>AF59</f>
        <v>0</v>
      </c>
      <c r="AQ62" s="75">
        <f>AF60</f>
        <v>0</v>
      </c>
      <c r="AR62" s="75">
        <f>AF61</f>
        <v>0</v>
      </c>
      <c r="AS62" s="75"/>
      <c r="AT62" s="75">
        <f>-AH58</f>
        <v>0</v>
      </c>
      <c r="AU62" s="75">
        <f>-AH59</f>
        <v>0</v>
      </c>
      <c r="AV62" s="75">
        <f>-AH60</f>
        <v>0</v>
      </c>
      <c r="AW62" s="75">
        <f>-AH61</f>
        <v>0</v>
      </c>
      <c r="AX62" s="75"/>
      <c r="AY62" s="75">
        <f>AI58</f>
        <v>0</v>
      </c>
      <c r="AZ62" s="75">
        <f>AI59</f>
        <v>0</v>
      </c>
      <c r="BA62" s="75">
        <f>AI60</f>
        <v>0</v>
      </c>
      <c r="BB62" s="75">
        <f>AI61</f>
        <v>0</v>
      </c>
      <c r="BC62" s="83"/>
    </row>
    <row r="63" spans="1:55" ht="15" thickBot="1" x14ac:dyDescent="0.35">
      <c r="A63" s="3" t="s">
        <v>33</v>
      </c>
      <c r="B63" s="16" t="s">
        <v>19</v>
      </c>
      <c r="C63" s="16" t="s">
        <v>73</v>
      </c>
      <c r="D63" s="255">
        <f t="shared" si="6"/>
        <v>3010.9246840000005</v>
      </c>
      <c r="E63" s="262">
        <f>E61+E62</f>
        <v>114.937597</v>
      </c>
      <c r="F63" s="238">
        <f t="shared" ref="F63:AB63" si="10">F61+F62</f>
        <v>113.047174</v>
      </c>
      <c r="G63" s="238">
        <f t="shared" si="10"/>
        <v>111.90797500000001</v>
      </c>
      <c r="H63" s="238">
        <f t="shared" si="10"/>
        <v>111.052961</v>
      </c>
      <c r="I63" s="238">
        <f t="shared" si="10"/>
        <v>110.890581</v>
      </c>
      <c r="J63" s="239">
        <f t="shared" si="10"/>
        <v>115.042045</v>
      </c>
      <c r="K63" s="250">
        <f t="shared" si="10"/>
        <v>120.454639</v>
      </c>
      <c r="L63" s="238">
        <f t="shared" si="10"/>
        <v>123.850844</v>
      </c>
      <c r="M63" s="238">
        <f t="shared" si="10"/>
        <v>129.83653699999999</v>
      </c>
      <c r="N63" s="238">
        <f t="shared" si="10"/>
        <v>131.539108</v>
      </c>
      <c r="O63" s="238">
        <f t="shared" si="10"/>
        <v>133.893327</v>
      </c>
      <c r="P63" s="238">
        <f t="shared" si="10"/>
        <v>134.60976099999999</v>
      </c>
      <c r="Q63" s="238">
        <f t="shared" si="10"/>
        <v>134.33552399999999</v>
      </c>
      <c r="R63" s="238">
        <f t="shared" si="10"/>
        <v>133.926164</v>
      </c>
      <c r="S63" s="238">
        <f t="shared" si="10"/>
        <v>132.71214000000001</v>
      </c>
      <c r="T63" s="238">
        <f t="shared" si="10"/>
        <v>132.91377899999998</v>
      </c>
      <c r="U63" s="238">
        <f t="shared" si="10"/>
        <v>134.01832300000001</v>
      </c>
      <c r="V63" s="238">
        <f t="shared" si="10"/>
        <v>130.896063</v>
      </c>
      <c r="W63" s="238">
        <f t="shared" si="10"/>
        <v>131.243495</v>
      </c>
      <c r="X63" s="238">
        <f t="shared" si="10"/>
        <v>132.415502</v>
      </c>
      <c r="Y63" s="238">
        <f t="shared" si="10"/>
        <v>131.53176999999999</v>
      </c>
      <c r="Z63" s="271">
        <f t="shared" si="10"/>
        <v>127.14309799999999</v>
      </c>
      <c r="AA63" s="262">
        <f t="shared" si="10"/>
        <v>121.102479</v>
      </c>
      <c r="AB63" s="239">
        <f t="shared" si="10"/>
        <v>117.62379799999999</v>
      </c>
      <c r="AC63" s="223"/>
      <c r="AD63" s="81">
        <v>6</v>
      </c>
      <c r="AE63" s="84">
        <f>J80</f>
        <v>0</v>
      </c>
      <c r="AF63" s="84">
        <f>$J94</f>
        <v>0</v>
      </c>
      <c r="AG63" s="84">
        <f t="shared" si="7"/>
        <v>0</v>
      </c>
      <c r="AH63" s="84">
        <f>$J79</f>
        <v>0</v>
      </c>
      <c r="AI63" s="84">
        <f>$J93</f>
        <v>0</v>
      </c>
      <c r="AJ63" s="75">
        <f>AG62</f>
        <v>0</v>
      </c>
      <c r="AK63" s="75">
        <f>AG63</f>
        <v>0</v>
      </c>
      <c r="AL63" s="75">
        <f>AG64</f>
        <v>0</v>
      </c>
      <c r="AM63" s="75">
        <f>AG65</f>
        <v>0</v>
      </c>
      <c r="AN63" s="75"/>
      <c r="AO63" s="75">
        <f>AF62</f>
        <v>0</v>
      </c>
      <c r="AP63" s="75">
        <f>AF63</f>
        <v>0</v>
      </c>
      <c r="AQ63" s="75">
        <f>AF64</f>
        <v>0</v>
      </c>
      <c r="AR63" s="75">
        <f>AF65</f>
        <v>0</v>
      </c>
      <c r="AS63" s="75"/>
      <c r="AT63" s="75">
        <f>-AH62</f>
        <v>0</v>
      </c>
      <c r="AU63" s="75">
        <f>-AH63</f>
        <v>0</v>
      </c>
      <c r="AV63" s="75">
        <f>-AH64</f>
        <v>0</v>
      </c>
      <c r="AW63" s="75">
        <f>-AH65</f>
        <v>0</v>
      </c>
      <c r="AX63" s="75"/>
      <c r="AY63" s="75">
        <f>AI62</f>
        <v>0</v>
      </c>
      <c r="AZ63" s="75">
        <f>AI63</f>
        <v>0</v>
      </c>
      <c r="BA63" s="75">
        <f>AI64</f>
        <v>0</v>
      </c>
      <c r="BB63" s="75">
        <f>AI65</f>
        <v>0</v>
      </c>
      <c r="BC63" s="83"/>
    </row>
    <row r="64" spans="1:55" x14ac:dyDescent="0.3">
      <c r="A64" s="4"/>
      <c r="B64" s="188" t="s">
        <v>19</v>
      </c>
      <c r="C64" s="188" t="s">
        <v>15</v>
      </c>
      <c r="D64" s="256">
        <f t="shared" si="6"/>
        <v>4060.3199999999988</v>
      </c>
      <c r="E64" s="263">
        <v>157.18</v>
      </c>
      <c r="F64" s="236">
        <v>157.18</v>
      </c>
      <c r="G64" s="236">
        <v>157.18</v>
      </c>
      <c r="H64" s="236">
        <v>157.18</v>
      </c>
      <c r="I64" s="236">
        <v>157.18</v>
      </c>
      <c r="J64" s="264">
        <v>157.18</v>
      </c>
      <c r="K64" s="235">
        <v>175.18</v>
      </c>
      <c r="L64" s="236">
        <v>175.18</v>
      </c>
      <c r="M64" s="236">
        <v>175.18</v>
      </c>
      <c r="N64" s="236">
        <v>175.18</v>
      </c>
      <c r="O64" s="236">
        <v>175.18</v>
      </c>
      <c r="P64" s="236">
        <v>175.18</v>
      </c>
      <c r="Q64" s="236">
        <v>175.18</v>
      </c>
      <c r="R64" s="236">
        <v>175.18</v>
      </c>
      <c r="S64" s="236">
        <v>175.18</v>
      </c>
      <c r="T64" s="236">
        <v>175.18</v>
      </c>
      <c r="U64" s="236">
        <v>175.18</v>
      </c>
      <c r="V64" s="236">
        <v>175.18</v>
      </c>
      <c r="W64" s="236">
        <v>175.18</v>
      </c>
      <c r="X64" s="236">
        <v>175.18</v>
      </c>
      <c r="Y64" s="236">
        <v>175.18</v>
      </c>
      <c r="Z64" s="237">
        <v>175.18</v>
      </c>
      <c r="AA64" s="273">
        <v>157.18</v>
      </c>
      <c r="AB64" s="264">
        <v>157.18</v>
      </c>
      <c r="AC64" s="198" t="s">
        <v>77</v>
      </c>
      <c r="AD64" s="81">
        <v>7</v>
      </c>
      <c r="AE64" s="84">
        <f>K80</f>
        <v>0</v>
      </c>
      <c r="AF64" s="84">
        <f>$K94</f>
        <v>0</v>
      </c>
      <c r="AG64" s="84">
        <f t="shared" si="7"/>
        <v>0</v>
      </c>
      <c r="AH64" s="84">
        <f>$K79</f>
        <v>0</v>
      </c>
      <c r="AI64" s="84">
        <f>$K93</f>
        <v>0</v>
      </c>
      <c r="AJ64" s="75">
        <f>AG66</f>
        <v>0</v>
      </c>
      <c r="AK64" s="75">
        <f>AG67</f>
        <v>0</v>
      </c>
      <c r="AL64" s="75">
        <f>AG68</f>
        <v>0</v>
      </c>
      <c r="AM64" s="75">
        <f>AG69</f>
        <v>0</v>
      </c>
      <c r="AN64" s="75"/>
      <c r="AO64" s="75">
        <f>AF66</f>
        <v>0</v>
      </c>
      <c r="AP64" s="75">
        <f>AF67</f>
        <v>0</v>
      </c>
      <c r="AQ64" s="75">
        <f>AF68</f>
        <v>0</v>
      </c>
      <c r="AR64" s="75">
        <f>AF69</f>
        <v>0</v>
      </c>
      <c r="AS64" s="75"/>
      <c r="AT64" s="75">
        <f>-AH66</f>
        <v>0</v>
      </c>
      <c r="AU64" s="75">
        <f>-AH67</f>
        <v>0</v>
      </c>
      <c r="AV64" s="75">
        <f>-AH68</f>
        <v>0</v>
      </c>
      <c r="AW64" s="75">
        <f>-AH69</f>
        <v>0</v>
      </c>
      <c r="AX64" s="75"/>
      <c r="AY64" s="75">
        <f>AI66</f>
        <v>0</v>
      </c>
      <c r="AZ64" s="75">
        <f>AI67</f>
        <v>0</v>
      </c>
      <c r="BA64" s="75">
        <f>AI68</f>
        <v>0</v>
      </c>
      <c r="BB64" s="75">
        <f>AI69</f>
        <v>0</v>
      </c>
      <c r="BC64" s="83"/>
    </row>
    <row r="65" spans="1:55" x14ac:dyDescent="0.3">
      <c r="A65" s="5"/>
      <c r="B65" s="189"/>
      <c r="C65" s="189"/>
      <c r="D65" s="6">
        <f t="shared" si="6"/>
        <v>0</v>
      </c>
      <c r="E65" s="142"/>
      <c r="F65" s="143"/>
      <c r="G65" s="143"/>
      <c r="H65" s="143"/>
      <c r="I65" s="143"/>
      <c r="J65" s="145"/>
      <c r="K65" s="181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4"/>
      <c r="AA65" s="142"/>
      <c r="AB65" s="145"/>
      <c r="AC65" s="198"/>
      <c r="AD65" s="81">
        <v>8</v>
      </c>
      <c r="AE65" s="84">
        <f>L80</f>
        <v>0</v>
      </c>
      <c r="AF65" s="84">
        <f>$L94</f>
        <v>0</v>
      </c>
      <c r="AG65" s="84">
        <f t="shared" si="7"/>
        <v>0</v>
      </c>
      <c r="AH65" s="84">
        <f>$L79</f>
        <v>0</v>
      </c>
      <c r="AI65" s="84">
        <f>$L93</f>
        <v>0</v>
      </c>
      <c r="AJ65" s="75">
        <f>AG70</f>
        <v>0</v>
      </c>
      <c r="AK65" s="75">
        <f>AG71</f>
        <v>0</v>
      </c>
      <c r="AL65" s="75">
        <f>AG72</f>
        <v>0</v>
      </c>
      <c r="AM65" s="75">
        <f>AG73</f>
        <v>0</v>
      </c>
      <c r="AN65" s="75"/>
      <c r="AO65" s="75">
        <f>AF70</f>
        <v>0</v>
      </c>
      <c r="AP65" s="75">
        <f>AF71</f>
        <v>0</v>
      </c>
      <c r="AQ65" s="75">
        <f>AF72</f>
        <v>0</v>
      </c>
      <c r="AR65" s="75">
        <f>AF73</f>
        <v>0</v>
      </c>
      <c r="AS65" s="75"/>
      <c r="AT65" s="75">
        <f>-AH70</f>
        <v>0</v>
      </c>
      <c r="AU65" s="75">
        <f>-AH71</f>
        <v>0</v>
      </c>
      <c r="AV65" s="75">
        <f>-AH72</f>
        <v>0</v>
      </c>
      <c r="AW65" s="75">
        <f>-AH73</f>
        <v>0</v>
      </c>
      <c r="AX65" s="75"/>
      <c r="AY65" s="75">
        <f>AI70</f>
        <v>0</v>
      </c>
      <c r="AZ65" s="75">
        <f>AI71</f>
        <v>0</v>
      </c>
      <c r="BA65" s="75">
        <f>AI72</f>
        <v>0</v>
      </c>
      <c r="BB65" s="75">
        <f>AI73</f>
        <v>0</v>
      </c>
      <c r="BC65" s="83"/>
    </row>
    <row r="66" spans="1:55" x14ac:dyDescent="0.3">
      <c r="A66" s="5"/>
      <c r="B66" s="189"/>
      <c r="C66" s="189"/>
      <c r="D66" s="6">
        <f t="shared" si="6"/>
        <v>0</v>
      </c>
      <c r="E66" s="142"/>
      <c r="F66" s="143"/>
      <c r="G66" s="143"/>
      <c r="H66" s="143"/>
      <c r="I66" s="143"/>
      <c r="J66" s="145"/>
      <c r="K66" s="181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4"/>
      <c r="AA66" s="142"/>
      <c r="AB66" s="145"/>
      <c r="AC66" s="198"/>
      <c r="AD66" s="81">
        <v>9</v>
      </c>
      <c r="AE66" s="84">
        <f>M80</f>
        <v>0</v>
      </c>
      <c r="AF66" s="84">
        <f>$M94</f>
        <v>0</v>
      </c>
      <c r="AG66" s="84">
        <f t="shared" si="7"/>
        <v>0</v>
      </c>
      <c r="AH66" s="84">
        <f>$M79</f>
        <v>0</v>
      </c>
      <c r="AI66" s="84">
        <f>$M93</f>
        <v>0</v>
      </c>
      <c r="AJ66" s="75">
        <f>AG74</f>
        <v>0</v>
      </c>
      <c r="AK66" s="75">
        <f>AG75</f>
        <v>0</v>
      </c>
      <c r="AL66" s="75">
        <f>AG76</f>
        <v>0</v>
      </c>
      <c r="AM66" s="75">
        <f>AG77</f>
        <v>0</v>
      </c>
      <c r="AN66" s="75"/>
      <c r="AO66" s="75">
        <f>AF74</f>
        <v>0</v>
      </c>
      <c r="AP66" s="75">
        <f>AF75</f>
        <v>0</v>
      </c>
      <c r="AQ66" s="75">
        <f>AF76</f>
        <v>0</v>
      </c>
      <c r="AR66" s="75">
        <f>AF77</f>
        <v>0</v>
      </c>
      <c r="AS66" s="75"/>
      <c r="AT66" s="75">
        <f>-AH74</f>
        <v>0</v>
      </c>
      <c r="AU66" s="75">
        <f>-AH75</f>
        <v>0</v>
      </c>
      <c r="AV66" s="75">
        <f>-AH76</f>
        <v>0</v>
      </c>
      <c r="AW66" s="75">
        <f>-AH77</f>
        <v>0</v>
      </c>
      <c r="AX66" s="75"/>
      <c r="AY66" s="75">
        <f>AI74</f>
        <v>0</v>
      </c>
      <c r="AZ66" s="75">
        <f>AI75</f>
        <v>0</v>
      </c>
      <c r="BA66" s="75">
        <f>AI76</f>
        <v>0</v>
      </c>
      <c r="BB66" s="75">
        <f>AI77</f>
        <v>0</v>
      </c>
      <c r="BC66" s="83"/>
    </row>
    <row r="67" spans="1:55" x14ac:dyDescent="0.3">
      <c r="A67" s="5"/>
      <c r="B67" s="189"/>
      <c r="C67" s="189"/>
      <c r="D67" s="6">
        <f>SUM(E67:AB67)</f>
        <v>0</v>
      </c>
      <c r="E67" s="142"/>
      <c r="F67" s="143"/>
      <c r="G67" s="143"/>
      <c r="H67" s="143"/>
      <c r="I67" s="143"/>
      <c r="J67" s="145"/>
      <c r="K67" s="181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4"/>
      <c r="AA67" s="142"/>
      <c r="AB67" s="145"/>
      <c r="AC67" s="198"/>
      <c r="AD67" s="81">
        <v>10</v>
      </c>
      <c r="AE67" s="84">
        <f>N80</f>
        <v>0</v>
      </c>
      <c r="AF67" s="84">
        <f>$N94</f>
        <v>0</v>
      </c>
      <c r="AG67" s="84">
        <f t="shared" si="7"/>
        <v>0</v>
      </c>
      <c r="AH67" s="84">
        <f>$N79</f>
        <v>0</v>
      </c>
      <c r="AI67" s="84">
        <f>$N93</f>
        <v>0</v>
      </c>
      <c r="AJ67" s="75">
        <f>AG78</f>
        <v>0</v>
      </c>
      <c r="AK67" s="75">
        <f>AG79</f>
        <v>0</v>
      </c>
      <c r="AL67" s="75">
        <f>AG80</f>
        <v>0</v>
      </c>
      <c r="AM67" s="75">
        <f>AG81</f>
        <v>0</v>
      </c>
      <c r="AN67" s="75"/>
      <c r="AO67" s="75">
        <f>AF78</f>
        <v>0</v>
      </c>
      <c r="AP67" s="75">
        <f>AF79</f>
        <v>0</v>
      </c>
      <c r="AQ67" s="75">
        <f>AF80</f>
        <v>0</v>
      </c>
      <c r="AR67" s="75">
        <f>AF81</f>
        <v>0</v>
      </c>
      <c r="AS67" s="75"/>
      <c r="AT67" s="75">
        <f>-AH78</f>
        <v>0</v>
      </c>
      <c r="AU67" s="75">
        <f>-AH79</f>
        <v>0</v>
      </c>
      <c r="AV67" s="75">
        <f>-AH80</f>
        <v>0</v>
      </c>
      <c r="AW67" s="75">
        <f>-AH81</f>
        <v>0</v>
      </c>
      <c r="AX67" s="75"/>
      <c r="AY67" s="75">
        <f>AI78</f>
        <v>0</v>
      </c>
      <c r="AZ67" s="75">
        <f>AI79</f>
        <v>0</v>
      </c>
      <c r="BA67" s="75">
        <f>AI80</f>
        <v>0</v>
      </c>
      <c r="BB67" s="75">
        <f>AI81</f>
        <v>0</v>
      </c>
      <c r="BC67" s="83"/>
    </row>
    <row r="68" spans="1:55" x14ac:dyDescent="0.3">
      <c r="A68" s="5"/>
      <c r="B68" s="189"/>
      <c r="C68" s="189"/>
      <c r="D68" s="6">
        <f t="shared" si="6"/>
        <v>0</v>
      </c>
      <c r="E68" s="142"/>
      <c r="F68" s="143"/>
      <c r="G68" s="143"/>
      <c r="H68" s="143"/>
      <c r="I68" s="143"/>
      <c r="J68" s="145"/>
      <c r="K68" s="181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4"/>
      <c r="AA68" s="142"/>
      <c r="AB68" s="145"/>
      <c r="AC68" s="198"/>
      <c r="AD68" s="81">
        <v>11</v>
      </c>
      <c r="AE68" s="84">
        <f>O80</f>
        <v>0</v>
      </c>
      <c r="AF68" s="84">
        <f>$O94</f>
        <v>0</v>
      </c>
      <c r="AG68" s="84">
        <f t="shared" si="7"/>
        <v>0</v>
      </c>
      <c r="AH68" s="84">
        <f>$O79</f>
        <v>0</v>
      </c>
      <c r="AI68" s="84">
        <f>$O93</f>
        <v>0</v>
      </c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83"/>
    </row>
    <row r="69" spans="1:55" x14ac:dyDescent="0.3">
      <c r="A69" s="5"/>
      <c r="B69" s="189"/>
      <c r="C69" s="189"/>
      <c r="D69" s="6">
        <f t="shared" si="6"/>
        <v>0</v>
      </c>
      <c r="E69" s="142"/>
      <c r="F69" s="143"/>
      <c r="G69" s="143"/>
      <c r="H69" s="143"/>
      <c r="I69" s="143"/>
      <c r="J69" s="145"/>
      <c r="K69" s="181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4"/>
      <c r="AA69" s="142"/>
      <c r="AB69" s="145"/>
      <c r="AC69" s="198"/>
      <c r="AD69" s="81">
        <v>12</v>
      </c>
      <c r="AE69" s="84">
        <f>P80</f>
        <v>0</v>
      </c>
      <c r="AF69" s="84">
        <f>$P94</f>
        <v>0</v>
      </c>
      <c r="AG69" s="84">
        <f t="shared" si="7"/>
        <v>0</v>
      </c>
      <c r="AH69" s="84">
        <f>$P79</f>
        <v>0</v>
      </c>
      <c r="AI69" s="84">
        <f>$P93</f>
        <v>0</v>
      </c>
      <c r="AJ69" s="86" t="s">
        <v>67</v>
      </c>
      <c r="AK69" s="75"/>
      <c r="AL69" s="75"/>
      <c r="AM69" s="75"/>
      <c r="AN69" s="75"/>
      <c r="AO69" s="86" t="s">
        <v>68</v>
      </c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83"/>
    </row>
    <row r="70" spans="1:55" x14ac:dyDescent="0.3">
      <c r="A70" s="5"/>
      <c r="B70" s="189"/>
      <c r="C70" s="189"/>
      <c r="D70" s="6">
        <f t="shared" si="6"/>
        <v>0</v>
      </c>
      <c r="E70" s="142"/>
      <c r="F70" s="143"/>
      <c r="G70" s="143"/>
      <c r="H70" s="143"/>
      <c r="I70" s="143"/>
      <c r="J70" s="145"/>
      <c r="K70" s="181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4"/>
      <c r="AA70" s="142"/>
      <c r="AB70" s="145"/>
      <c r="AC70" s="198"/>
      <c r="AD70" s="81">
        <v>13</v>
      </c>
      <c r="AE70" s="84">
        <f>Q80</f>
        <v>0</v>
      </c>
      <c r="AF70" s="84">
        <f>$Q94</f>
        <v>0</v>
      </c>
      <c r="AG70" s="84">
        <f t="shared" si="7"/>
        <v>0</v>
      </c>
      <c r="AH70" s="84">
        <f>$Q79</f>
        <v>0</v>
      </c>
      <c r="AI70" s="84">
        <f>$Q93</f>
        <v>0</v>
      </c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83"/>
    </row>
    <row r="71" spans="1:55" x14ac:dyDescent="0.3">
      <c r="A71" s="5"/>
      <c r="B71" s="189"/>
      <c r="C71" s="189"/>
      <c r="D71" s="6">
        <f>SUM(E71:AB71)</f>
        <v>0</v>
      </c>
      <c r="E71" s="142"/>
      <c r="F71" s="143"/>
      <c r="G71" s="143"/>
      <c r="H71" s="143"/>
      <c r="I71" s="143"/>
      <c r="J71" s="145"/>
      <c r="K71" s="181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4"/>
      <c r="AA71" s="142"/>
      <c r="AB71" s="145"/>
      <c r="AC71" s="198"/>
      <c r="AD71" s="81">
        <v>14</v>
      </c>
      <c r="AE71" s="84">
        <f>R80</f>
        <v>0</v>
      </c>
      <c r="AF71" s="84">
        <f>$R94</f>
        <v>0</v>
      </c>
      <c r="AG71" s="84">
        <f t="shared" si="7"/>
        <v>0</v>
      </c>
      <c r="AH71" s="84">
        <f>$R79</f>
        <v>0</v>
      </c>
      <c r="AI71" s="84">
        <f>$R93</f>
        <v>0</v>
      </c>
      <c r="AJ71" s="75">
        <f>$E59</f>
        <v>8.3030999999999994E-2</v>
      </c>
      <c r="AK71" s="75">
        <f>$F59</f>
        <v>7.8034000000000006E-2</v>
      </c>
      <c r="AL71" s="75">
        <f>G59</f>
        <v>7.5442999999999996E-2</v>
      </c>
      <c r="AM71" s="75">
        <f>H59</f>
        <v>7.7609999999999998E-2</v>
      </c>
      <c r="AN71" s="75"/>
      <c r="AO71" s="75">
        <f>$E60</f>
        <v>19.779520000000002</v>
      </c>
      <c r="AP71" s="75">
        <f>$F60</f>
        <v>19.181372</v>
      </c>
      <c r="AQ71" s="75">
        <f>L60</f>
        <v>22.293471</v>
      </c>
      <c r="AR71" s="75">
        <f>M60</f>
        <v>23.140193</v>
      </c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83"/>
    </row>
    <row r="72" spans="1:55" x14ac:dyDescent="0.3">
      <c r="A72" s="5" t="s">
        <v>22</v>
      </c>
      <c r="B72" s="189"/>
      <c r="C72" s="189"/>
      <c r="D72" s="6">
        <f t="shared" si="6"/>
        <v>0</v>
      </c>
      <c r="E72" s="142"/>
      <c r="F72" s="143"/>
      <c r="G72" s="143"/>
      <c r="H72" s="143"/>
      <c r="I72" s="143"/>
      <c r="J72" s="145"/>
      <c r="K72" s="181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4"/>
      <c r="AA72" s="142"/>
      <c r="AB72" s="145"/>
      <c r="AC72" s="198"/>
      <c r="AD72" s="81">
        <v>15</v>
      </c>
      <c r="AE72" s="84">
        <f>S80</f>
        <v>0</v>
      </c>
      <c r="AF72" s="84">
        <f>$S94</f>
        <v>0</v>
      </c>
      <c r="AG72" s="84">
        <f t="shared" si="7"/>
        <v>0</v>
      </c>
      <c r="AH72" s="84">
        <f>$S79</f>
        <v>0</v>
      </c>
      <c r="AI72" s="84">
        <f>$S93</f>
        <v>0</v>
      </c>
      <c r="AJ72" s="75">
        <f>$I59</f>
        <v>8.5588999999999998E-2</v>
      </c>
      <c r="AK72" s="75">
        <f>$J59</f>
        <v>0.101494</v>
      </c>
      <c r="AL72" s="75">
        <f>$K59</f>
        <v>0.10760599999999999</v>
      </c>
      <c r="AM72" s="75">
        <f>$L59</f>
        <v>0.105877</v>
      </c>
      <c r="AN72" s="75"/>
      <c r="AO72" s="75">
        <f>$I60</f>
        <v>19.339022</v>
      </c>
      <c r="AP72" s="75">
        <f>$J60</f>
        <v>20.43807</v>
      </c>
      <c r="AQ72" s="75">
        <f>$K60</f>
        <v>21.465831999999999</v>
      </c>
      <c r="AR72" s="75">
        <f>$L60</f>
        <v>22.293471</v>
      </c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83"/>
    </row>
    <row r="73" spans="1:55" x14ac:dyDescent="0.3">
      <c r="A73" s="5"/>
      <c r="B73" s="189"/>
      <c r="C73" s="189"/>
      <c r="D73" s="6">
        <f t="shared" si="6"/>
        <v>0</v>
      </c>
      <c r="E73" s="142"/>
      <c r="F73" s="143"/>
      <c r="G73" s="143"/>
      <c r="H73" s="143"/>
      <c r="I73" s="143"/>
      <c r="J73" s="145"/>
      <c r="K73" s="181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4"/>
      <c r="AA73" s="142"/>
      <c r="AB73" s="145"/>
      <c r="AC73" s="198"/>
      <c r="AD73" s="81">
        <v>16</v>
      </c>
      <c r="AE73" s="84">
        <f>T80</f>
        <v>0</v>
      </c>
      <c r="AF73" s="84">
        <f>$T94</f>
        <v>0</v>
      </c>
      <c r="AG73" s="84">
        <f t="shared" si="7"/>
        <v>0</v>
      </c>
      <c r="AH73" s="84">
        <f>$T79</f>
        <v>0</v>
      </c>
      <c r="AI73" s="84">
        <f>$T93</f>
        <v>0</v>
      </c>
      <c r="AJ73" s="75">
        <f>$M59</f>
        <v>0.109865</v>
      </c>
      <c r="AK73" s="75">
        <f>$N59</f>
        <v>0.114728</v>
      </c>
      <c r="AL73" s="75">
        <f>$O59</f>
        <v>0.116384</v>
      </c>
      <c r="AM73" s="75">
        <f>$P59</f>
        <v>0.117913</v>
      </c>
      <c r="AN73" s="75"/>
      <c r="AO73" s="75">
        <f>$M60</f>
        <v>23.140193</v>
      </c>
      <c r="AP73" s="75">
        <f>$N60</f>
        <v>24.124454</v>
      </c>
      <c r="AQ73" s="75">
        <f>$O60</f>
        <v>24.94575</v>
      </c>
      <c r="AR73" s="75">
        <f>$P60</f>
        <v>25.137391999999998</v>
      </c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83"/>
    </row>
    <row r="74" spans="1:55" x14ac:dyDescent="0.3">
      <c r="A74" s="5"/>
      <c r="B74" s="189"/>
      <c r="C74" s="189"/>
      <c r="D74" s="6">
        <f t="shared" si="6"/>
        <v>0</v>
      </c>
      <c r="E74" s="142"/>
      <c r="F74" s="143"/>
      <c r="G74" s="143"/>
      <c r="H74" s="143"/>
      <c r="I74" s="143"/>
      <c r="J74" s="145"/>
      <c r="K74" s="181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4"/>
      <c r="AA74" s="142"/>
      <c r="AB74" s="145"/>
      <c r="AC74" s="198"/>
      <c r="AD74" s="81">
        <v>17</v>
      </c>
      <c r="AE74" s="84">
        <f>U80</f>
        <v>0</v>
      </c>
      <c r="AF74" s="84">
        <f>$U94</f>
        <v>0</v>
      </c>
      <c r="AG74" s="84">
        <f t="shared" si="7"/>
        <v>0</v>
      </c>
      <c r="AH74" s="84">
        <f>$U79</f>
        <v>0</v>
      </c>
      <c r="AI74" s="84">
        <f>$U93</f>
        <v>0</v>
      </c>
      <c r="AJ74" s="75">
        <f>$Q59</f>
        <v>0.11823</v>
      </c>
      <c r="AK74" s="75">
        <f>$R59</f>
        <v>0.11958299999999999</v>
      </c>
      <c r="AL74" s="75">
        <f>$S59</f>
        <v>0.122061</v>
      </c>
      <c r="AM74" s="75">
        <f>$T59</f>
        <v>0.12909300000000001</v>
      </c>
      <c r="AN74" s="75"/>
      <c r="AO74" s="75">
        <f>$Q60</f>
        <v>25.183900999999999</v>
      </c>
      <c r="AP74" s="75">
        <f>$R60</f>
        <v>25.352740000000001</v>
      </c>
      <c r="AQ74" s="75">
        <f>$S60</f>
        <v>25.281134999999999</v>
      </c>
      <c r="AR74" s="75">
        <f>$T60</f>
        <v>25.088497</v>
      </c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83"/>
    </row>
    <row r="75" spans="1:55" x14ac:dyDescent="0.3">
      <c r="A75" s="5"/>
      <c r="B75" s="189"/>
      <c r="C75" s="189"/>
      <c r="D75" s="6">
        <f t="shared" si="6"/>
        <v>0</v>
      </c>
      <c r="E75" s="142"/>
      <c r="F75" s="143"/>
      <c r="G75" s="143"/>
      <c r="H75" s="143"/>
      <c r="I75" s="143"/>
      <c r="J75" s="145"/>
      <c r="K75" s="181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4"/>
      <c r="AA75" s="142"/>
      <c r="AB75" s="145"/>
      <c r="AC75" s="198"/>
      <c r="AD75" s="81">
        <v>18</v>
      </c>
      <c r="AE75" s="84">
        <f>V80</f>
        <v>0</v>
      </c>
      <c r="AF75" s="84">
        <f>$V94</f>
        <v>0</v>
      </c>
      <c r="AG75" s="84">
        <f t="shared" si="7"/>
        <v>0</v>
      </c>
      <c r="AH75" s="84">
        <f>$V79</f>
        <v>0</v>
      </c>
      <c r="AI75" s="84">
        <f>$V93</f>
        <v>0</v>
      </c>
      <c r="AJ75" s="75">
        <f>$U59</f>
        <v>0.13830600000000001</v>
      </c>
      <c r="AK75" s="75">
        <f>$V59</f>
        <v>0.147809</v>
      </c>
      <c r="AL75" s="75">
        <f>$W59</f>
        <v>0.16043499999999999</v>
      </c>
      <c r="AM75" s="75">
        <f>$X59</f>
        <v>0.179392</v>
      </c>
      <c r="AN75" s="75"/>
      <c r="AO75" s="75">
        <f>$U60</f>
        <v>24.834153000000001</v>
      </c>
      <c r="AP75" s="75">
        <f>$V60</f>
        <v>24.380155999999999</v>
      </c>
      <c r="AQ75" s="75">
        <f>$W60</f>
        <v>24.010328999999999</v>
      </c>
      <c r="AR75" s="75">
        <f>$X60</f>
        <v>24.084237999999999</v>
      </c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83"/>
    </row>
    <row r="76" spans="1:55" x14ac:dyDescent="0.3">
      <c r="A76" s="5"/>
      <c r="B76" s="189"/>
      <c r="C76" s="189"/>
      <c r="D76" s="6">
        <f t="shared" si="6"/>
        <v>0</v>
      </c>
      <c r="E76" s="142"/>
      <c r="F76" s="143"/>
      <c r="G76" s="143"/>
      <c r="H76" s="143"/>
      <c r="I76" s="143"/>
      <c r="J76" s="145"/>
      <c r="K76" s="181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4"/>
      <c r="AA76" s="142"/>
      <c r="AB76" s="145"/>
      <c r="AC76" s="198"/>
      <c r="AD76" s="81">
        <v>19</v>
      </c>
      <c r="AE76" s="84">
        <f>W80</f>
        <v>0</v>
      </c>
      <c r="AF76" s="84">
        <f>$W94</f>
        <v>0</v>
      </c>
      <c r="AG76" s="84">
        <f t="shared" si="7"/>
        <v>0</v>
      </c>
      <c r="AH76" s="84">
        <f>$W79</f>
        <v>0</v>
      </c>
      <c r="AI76" s="84">
        <f>$W93</f>
        <v>0</v>
      </c>
      <c r="AJ76" s="75">
        <f>$Y59</f>
        <v>0.17016700000000001</v>
      </c>
      <c r="AK76" s="75">
        <f>$Z59</f>
        <v>0.14219499999999999</v>
      </c>
      <c r="AL76" s="75">
        <f>$AA59</f>
        <v>0.112389</v>
      </c>
      <c r="AM76" s="75">
        <f>$AB59</f>
        <v>9.3011999999999997E-2</v>
      </c>
      <c r="AN76" s="75"/>
      <c r="AO76" s="75">
        <f>$Y60</f>
        <v>24.077674999999999</v>
      </c>
      <c r="AP76" s="75">
        <f>$Z60</f>
        <v>23.172118999999999</v>
      </c>
      <c r="AQ76" s="75">
        <f>$AA60</f>
        <v>21.767883000000001</v>
      </c>
      <c r="AR76" s="75">
        <f>$AB60</f>
        <v>20.407433999999999</v>
      </c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83"/>
    </row>
    <row r="77" spans="1:55" x14ac:dyDescent="0.3">
      <c r="A77" s="5"/>
      <c r="B77" s="189"/>
      <c r="C77" s="189"/>
      <c r="D77" s="6">
        <f t="shared" si="6"/>
        <v>0</v>
      </c>
      <c r="E77" s="142"/>
      <c r="F77" s="143"/>
      <c r="G77" s="143"/>
      <c r="H77" s="143"/>
      <c r="I77" s="143"/>
      <c r="J77" s="145"/>
      <c r="K77" s="181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4"/>
      <c r="AA77" s="142"/>
      <c r="AB77" s="145"/>
      <c r="AC77" s="198"/>
      <c r="AD77" s="81">
        <v>20</v>
      </c>
      <c r="AE77" s="84">
        <f>X80</f>
        <v>0</v>
      </c>
      <c r="AF77" s="84">
        <f>$X94</f>
        <v>0</v>
      </c>
      <c r="AG77" s="84">
        <f t="shared" si="7"/>
        <v>0</v>
      </c>
      <c r="AH77" s="84">
        <f>$X79</f>
        <v>0</v>
      </c>
      <c r="AI77" s="84">
        <f>$X93</f>
        <v>0</v>
      </c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83"/>
    </row>
    <row r="78" spans="1:55" x14ac:dyDescent="0.3">
      <c r="A78" s="5"/>
      <c r="B78" s="189"/>
      <c r="C78" s="189"/>
      <c r="D78" s="6">
        <f t="shared" si="6"/>
        <v>0</v>
      </c>
      <c r="E78" s="142"/>
      <c r="F78" s="143"/>
      <c r="G78" s="143"/>
      <c r="H78" s="143"/>
      <c r="I78" s="143"/>
      <c r="J78" s="145"/>
      <c r="K78" s="181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4"/>
      <c r="AA78" s="142"/>
      <c r="AB78" s="145"/>
      <c r="AC78" s="198"/>
      <c r="AD78" s="81">
        <v>21</v>
      </c>
      <c r="AE78" s="84">
        <f>Y80</f>
        <v>0</v>
      </c>
      <c r="AF78" s="84">
        <f>$Y94</f>
        <v>0</v>
      </c>
      <c r="AG78" s="84">
        <f t="shared" si="7"/>
        <v>0</v>
      </c>
      <c r="AH78" s="84">
        <f>$Y79</f>
        <v>0</v>
      </c>
      <c r="AI78" s="84">
        <f>$Y93</f>
        <v>0</v>
      </c>
      <c r="AJ78" s="86" t="s">
        <v>63</v>
      </c>
      <c r="AK78" s="75"/>
      <c r="AL78" s="75"/>
      <c r="AM78" s="75"/>
      <c r="AN78" s="75"/>
      <c r="AO78" s="86" t="s">
        <v>69</v>
      </c>
      <c r="AP78" s="75"/>
      <c r="AQ78" s="75"/>
      <c r="AR78" s="75"/>
      <c r="AS78" s="75"/>
      <c r="AT78" s="86" t="s">
        <v>63</v>
      </c>
      <c r="AU78" s="75"/>
      <c r="AV78" s="75"/>
      <c r="AW78" s="75"/>
      <c r="AX78" s="75"/>
      <c r="AY78" s="75"/>
      <c r="AZ78" s="75"/>
      <c r="BA78" s="75"/>
      <c r="BB78" s="75"/>
      <c r="BC78" s="83"/>
    </row>
    <row r="79" spans="1:55" x14ac:dyDescent="0.3">
      <c r="A79" s="5"/>
      <c r="B79" s="189"/>
      <c r="C79" s="189"/>
      <c r="D79" s="6">
        <f t="shared" si="6"/>
        <v>0</v>
      </c>
      <c r="E79" s="142"/>
      <c r="F79" s="143"/>
      <c r="G79" s="143"/>
      <c r="H79" s="143"/>
      <c r="I79" s="143"/>
      <c r="J79" s="145"/>
      <c r="K79" s="181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4"/>
      <c r="AA79" s="142"/>
      <c r="AB79" s="145"/>
      <c r="AC79" s="198"/>
      <c r="AD79" s="81">
        <v>22</v>
      </c>
      <c r="AE79" s="84">
        <f>Z80</f>
        <v>0</v>
      </c>
      <c r="AF79" s="84">
        <f>$Z94</f>
        <v>0</v>
      </c>
      <c r="AG79" s="84">
        <f t="shared" si="7"/>
        <v>0</v>
      </c>
      <c r="AH79" s="84">
        <f>$Z79</f>
        <v>0</v>
      </c>
      <c r="AI79" s="84">
        <f>$Z93</f>
        <v>0</v>
      </c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83"/>
    </row>
    <row r="80" spans="1:55" ht="15" thickBot="1" x14ac:dyDescent="0.35">
      <c r="A80" s="7"/>
      <c r="B80" s="197"/>
      <c r="C80" s="197"/>
      <c r="D80" s="257">
        <f t="shared" si="6"/>
        <v>0</v>
      </c>
      <c r="E80" s="146"/>
      <c r="F80" s="147"/>
      <c r="G80" s="147"/>
      <c r="H80" s="147"/>
      <c r="I80" s="147"/>
      <c r="J80" s="149"/>
      <c r="K80" s="182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8"/>
      <c r="AA80" s="146"/>
      <c r="AB80" s="149"/>
      <c r="AC80" s="198"/>
      <c r="AD80" s="81">
        <v>23</v>
      </c>
      <c r="AE80" s="84">
        <f>AA80</f>
        <v>0</v>
      </c>
      <c r="AF80" s="84">
        <f>$AA94</f>
        <v>0</v>
      </c>
      <c r="AG80" s="84">
        <f t="shared" si="7"/>
        <v>0</v>
      </c>
      <c r="AH80" s="84">
        <f>$AA79</f>
        <v>0</v>
      </c>
      <c r="AI80" s="84">
        <f>$AA93</f>
        <v>0</v>
      </c>
      <c r="AJ80" s="75">
        <f>-$E68</f>
        <v>0</v>
      </c>
      <c r="AK80" s="75">
        <f>-$F68</f>
        <v>0</v>
      </c>
      <c r="AL80" s="75">
        <f>-$G68</f>
        <v>0</v>
      </c>
      <c r="AM80" s="75">
        <f>-$H68</f>
        <v>0</v>
      </c>
      <c r="AN80" s="75"/>
      <c r="AO80" s="75">
        <f>-$E69</f>
        <v>0</v>
      </c>
      <c r="AP80" s="75">
        <f>-$F69</f>
        <v>0</v>
      </c>
      <c r="AQ80" s="75">
        <f>-$G69</f>
        <v>0</v>
      </c>
      <c r="AR80" s="75">
        <f>-$H69</f>
        <v>0</v>
      </c>
      <c r="AS80" s="75"/>
      <c r="AT80" s="75">
        <f>-$E70</f>
        <v>0</v>
      </c>
      <c r="AU80" s="75">
        <f>-$F70</f>
        <v>0</v>
      </c>
      <c r="AV80" s="75">
        <f>-$G70</f>
        <v>0</v>
      </c>
      <c r="AW80" s="75">
        <f>-$H70</f>
        <v>0</v>
      </c>
      <c r="AX80" s="75"/>
      <c r="AY80" s="75"/>
      <c r="AZ80" s="75"/>
      <c r="BA80" s="75"/>
      <c r="BB80" s="75"/>
      <c r="BC80" s="83"/>
    </row>
    <row r="81" spans="1:55" ht="15" thickBot="1" x14ac:dyDescent="0.35">
      <c r="A81" s="4"/>
      <c r="B81" s="195"/>
      <c r="C81" s="195"/>
      <c r="D81" s="8">
        <f>SUM(E81:AB81)</f>
        <v>0</v>
      </c>
      <c r="E81" s="138"/>
      <c r="F81" s="139"/>
      <c r="G81" s="139"/>
      <c r="H81" s="139"/>
      <c r="I81" s="139"/>
      <c r="J81" s="141"/>
      <c r="K81" s="186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40"/>
      <c r="AA81" s="138"/>
      <c r="AB81" s="141"/>
      <c r="AC81" s="227"/>
      <c r="AD81" s="204">
        <v>24</v>
      </c>
      <c r="AE81" s="205">
        <f>AB80</f>
        <v>0</v>
      </c>
      <c r="AF81" s="205">
        <f>$AB94</f>
        <v>0</v>
      </c>
      <c r="AG81" s="205">
        <f t="shared" si="7"/>
        <v>0</v>
      </c>
      <c r="AH81" s="205">
        <f>$AB79</f>
        <v>0</v>
      </c>
      <c r="AI81" s="205">
        <f>$AB93</f>
        <v>0</v>
      </c>
      <c r="AJ81" s="206">
        <f>-$I68</f>
        <v>0</v>
      </c>
      <c r="AK81" s="206">
        <f>-$J68</f>
        <v>0</v>
      </c>
      <c r="AL81" s="206">
        <f>-$K68</f>
        <v>0</v>
      </c>
      <c r="AM81" s="206">
        <f>-$L68</f>
        <v>0</v>
      </c>
      <c r="AN81" s="206"/>
      <c r="AO81" s="206">
        <f>-$I69</f>
        <v>0</v>
      </c>
      <c r="AP81" s="206">
        <f>-$J69</f>
        <v>0</v>
      </c>
      <c r="AQ81" s="206">
        <f>-$K69</f>
        <v>0</v>
      </c>
      <c r="AR81" s="206">
        <f>-$L69</f>
        <v>0</v>
      </c>
      <c r="AS81" s="206"/>
      <c r="AT81" s="206">
        <f>-$I70</f>
        <v>0</v>
      </c>
      <c r="AU81" s="206">
        <f>-$J70</f>
        <v>0</v>
      </c>
      <c r="AV81" s="206">
        <f>-$K70</f>
        <v>0</v>
      </c>
      <c r="AW81" s="206">
        <f>-$L70</f>
        <v>0</v>
      </c>
      <c r="AX81" s="206"/>
      <c r="AY81" s="206"/>
      <c r="AZ81" s="206"/>
      <c r="BA81" s="206"/>
      <c r="BB81" s="206"/>
      <c r="BC81" s="206"/>
    </row>
    <row r="82" spans="1:55" x14ac:dyDescent="0.3">
      <c r="A82" s="5"/>
      <c r="B82" s="189"/>
      <c r="C82" s="189"/>
      <c r="D82" s="6">
        <f t="shared" si="6"/>
        <v>0</v>
      </c>
      <c r="E82" s="142"/>
      <c r="F82" s="143"/>
      <c r="G82" s="143"/>
      <c r="H82" s="143"/>
      <c r="I82" s="143"/>
      <c r="J82" s="145"/>
      <c r="K82" s="181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4"/>
      <c r="AA82" s="142"/>
      <c r="AB82" s="145"/>
      <c r="AC82" s="198"/>
      <c r="AD82" s="83"/>
      <c r="AE82" s="83"/>
      <c r="AF82" s="83"/>
      <c r="AG82" s="83"/>
      <c r="AH82" s="83"/>
      <c r="AI82" s="83"/>
      <c r="AJ82" s="75">
        <f>-$M68</f>
        <v>0</v>
      </c>
      <c r="AK82" s="75">
        <f>-$N68</f>
        <v>0</v>
      </c>
      <c r="AL82" s="75">
        <f>-$O68</f>
        <v>0</v>
      </c>
      <c r="AM82" s="75">
        <f>-$P68</f>
        <v>0</v>
      </c>
      <c r="AN82" s="83"/>
      <c r="AO82" s="75">
        <f>-$M69</f>
        <v>0</v>
      </c>
      <c r="AP82" s="75">
        <f>-$N69</f>
        <v>0</v>
      </c>
      <c r="AQ82" s="75">
        <f>-$O69</f>
        <v>0</v>
      </c>
      <c r="AR82" s="75">
        <f>-$P69</f>
        <v>0</v>
      </c>
      <c r="AS82" s="83"/>
      <c r="AT82" s="75">
        <f>-$M70</f>
        <v>0</v>
      </c>
      <c r="AU82" s="75">
        <f>-$N70</f>
        <v>0</v>
      </c>
      <c r="AV82" s="75">
        <f>-$O70</f>
        <v>0</v>
      </c>
      <c r="AW82" s="75">
        <f>-$P70</f>
        <v>0</v>
      </c>
      <c r="AX82" s="83"/>
      <c r="AY82" s="83"/>
      <c r="AZ82" s="83"/>
      <c r="BA82" s="83"/>
      <c r="BB82" s="83"/>
      <c r="BC82" s="83"/>
    </row>
    <row r="83" spans="1:55" x14ac:dyDescent="0.3">
      <c r="A83" s="5" t="s">
        <v>23</v>
      </c>
      <c r="B83" s="189"/>
      <c r="C83" s="189"/>
      <c r="D83" s="6">
        <f t="shared" si="6"/>
        <v>0</v>
      </c>
      <c r="E83" s="142"/>
      <c r="F83" s="143"/>
      <c r="G83" s="143"/>
      <c r="H83" s="143"/>
      <c r="I83" s="143"/>
      <c r="J83" s="145"/>
      <c r="K83" s="181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4"/>
      <c r="AA83" s="142"/>
      <c r="AB83" s="145"/>
      <c r="AC83" s="198"/>
      <c r="AD83" s="83"/>
      <c r="AE83" s="83"/>
      <c r="AF83" s="83"/>
      <c r="AG83" s="83"/>
      <c r="AH83" s="83"/>
      <c r="AI83" s="83"/>
      <c r="AJ83" s="75">
        <f>-$Q68</f>
        <v>0</v>
      </c>
      <c r="AK83" s="75">
        <f>-$R68</f>
        <v>0</v>
      </c>
      <c r="AL83" s="75">
        <f>-$S68</f>
        <v>0</v>
      </c>
      <c r="AM83" s="75">
        <f>-$T68</f>
        <v>0</v>
      </c>
      <c r="AN83" s="83"/>
      <c r="AO83" s="75">
        <f>-$Q69</f>
        <v>0</v>
      </c>
      <c r="AP83" s="75">
        <f>-$R69</f>
        <v>0</v>
      </c>
      <c r="AQ83" s="75">
        <f>-$S69</f>
        <v>0</v>
      </c>
      <c r="AR83" s="75">
        <f>-$T69</f>
        <v>0</v>
      </c>
      <c r="AS83" s="83"/>
      <c r="AT83" s="75">
        <f>-$Q70</f>
        <v>0</v>
      </c>
      <c r="AU83" s="75">
        <f>-$R70</f>
        <v>0</v>
      </c>
      <c r="AV83" s="75">
        <f>-$S70</f>
        <v>0</v>
      </c>
      <c r="AW83" s="75">
        <f>-$T70</f>
        <v>0</v>
      </c>
      <c r="AX83" s="83"/>
      <c r="AY83" s="83"/>
      <c r="AZ83" s="83"/>
      <c r="BA83" s="83"/>
      <c r="BB83" s="83"/>
      <c r="BC83" s="83"/>
    </row>
    <row r="84" spans="1:55" x14ac:dyDescent="0.3">
      <c r="A84" s="5"/>
      <c r="B84" s="189"/>
      <c r="C84" s="189"/>
      <c r="D84" s="6">
        <f t="shared" si="6"/>
        <v>0</v>
      </c>
      <c r="E84" s="142"/>
      <c r="F84" s="143"/>
      <c r="G84" s="143"/>
      <c r="H84" s="143"/>
      <c r="I84" s="143"/>
      <c r="J84" s="145"/>
      <c r="K84" s="181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4"/>
      <c r="AA84" s="142"/>
      <c r="AB84" s="145"/>
      <c r="AC84" s="198"/>
      <c r="AD84" s="83"/>
      <c r="AE84" s="83"/>
      <c r="AF84" s="83"/>
      <c r="AG84" s="83"/>
      <c r="AH84" s="83"/>
      <c r="AI84" s="83"/>
      <c r="AJ84" s="75">
        <f>-$U68</f>
        <v>0</v>
      </c>
      <c r="AK84" s="75">
        <f>-$V68</f>
        <v>0</v>
      </c>
      <c r="AL84" s="75">
        <f>-$W68</f>
        <v>0</v>
      </c>
      <c r="AM84" s="75">
        <f>-$X68</f>
        <v>0</v>
      </c>
      <c r="AN84" s="83"/>
      <c r="AO84" s="75">
        <f>-$U69</f>
        <v>0</v>
      </c>
      <c r="AP84" s="75">
        <f>-$V69</f>
        <v>0</v>
      </c>
      <c r="AQ84" s="75">
        <f>-$W69</f>
        <v>0</v>
      </c>
      <c r="AR84" s="75">
        <f>-$X69</f>
        <v>0</v>
      </c>
      <c r="AS84" s="83"/>
      <c r="AT84" s="75">
        <f>-$U70</f>
        <v>0</v>
      </c>
      <c r="AU84" s="75">
        <f>-$V70</f>
        <v>0</v>
      </c>
      <c r="AV84" s="75">
        <f>-$W70</f>
        <v>0</v>
      </c>
      <c r="AW84" s="75">
        <f>-$X70</f>
        <v>0</v>
      </c>
      <c r="AX84" s="83"/>
      <c r="AY84" s="83"/>
      <c r="AZ84" s="83"/>
      <c r="BA84" s="83"/>
      <c r="BB84" s="83"/>
      <c r="BC84" s="83"/>
    </row>
    <row r="85" spans="1:55" ht="15" thickBot="1" x14ac:dyDescent="0.35">
      <c r="A85" s="7"/>
      <c r="B85" s="190"/>
      <c r="C85" s="190"/>
      <c r="D85" s="9">
        <f t="shared" si="6"/>
        <v>0</v>
      </c>
      <c r="E85" s="177"/>
      <c r="F85" s="178"/>
      <c r="G85" s="178"/>
      <c r="H85" s="178"/>
      <c r="I85" s="178"/>
      <c r="J85" s="180"/>
      <c r="K85" s="187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9"/>
      <c r="AA85" s="177"/>
      <c r="AB85" s="180"/>
      <c r="AC85" s="198"/>
      <c r="AD85" s="83"/>
      <c r="AE85" s="83"/>
      <c r="AF85" s="83"/>
      <c r="AG85" s="83"/>
      <c r="AH85" s="83"/>
      <c r="AI85" s="83"/>
      <c r="AJ85" s="75">
        <f>-$Y68</f>
        <v>0</v>
      </c>
      <c r="AK85" s="75">
        <f>-$Z68</f>
        <v>0</v>
      </c>
      <c r="AL85" s="75">
        <f>-$AA68</f>
        <v>0</v>
      </c>
      <c r="AM85" s="75">
        <f>$AB68</f>
        <v>0</v>
      </c>
      <c r="AN85" s="83"/>
      <c r="AO85" s="75">
        <f>-$Y69</f>
        <v>0</v>
      </c>
      <c r="AP85" s="75">
        <f>-$Z69</f>
        <v>0</v>
      </c>
      <c r="AQ85" s="75">
        <f>-$AA69</f>
        <v>0</v>
      </c>
      <c r="AR85" s="75">
        <f>$AB69</f>
        <v>0</v>
      </c>
      <c r="AS85" s="83"/>
      <c r="AT85" s="75">
        <f>-$Y70</f>
        <v>0</v>
      </c>
      <c r="AU85" s="75">
        <f>-$Z70</f>
        <v>0</v>
      </c>
      <c r="AV85" s="75">
        <f>-$AA70</f>
        <v>0</v>
      </c>
      <c r="AW85" s="75">
        <f>$AB70</f>
        <v>0</v>
      </c>
      <c r="AX85" s="83"/>
      <c r="AY85" s="83"/>
      <c r="AZ85" s="83"/>
      <c r="BA85" s="83"/>
      <c r="BB85" s="83"/>
      <c r="BC85" s="83"/>
    </row>
    <row r="86" spans="1:55" x14ac:dyDescent="0.3">
      <c r="A86" s="4"/>
      <c r="B86" s="196" t="s">
        <v>19</v>
      </c>
      <c r="C86" s="196" t="s">
        <v>78</v>
      </c>
      <c r="D86" s="64">
        <v>216</v>
      </c>
      <c r="E86" s="202">
        <v>9</v>
      </c>
      <c r="F86" s="200">
        <v>9</v>
      </c>
      <c r="G86" s="200">
        <v>9</v>
      </c>
      <c r="H86" s="200">
        <v>9</v>
      </c>
      <c r="I86" s="200">
        <v>9</v>
      </c>
      <c r="J86" s="203">
        <v>9</v>
      </c>
      <c r="K86" s="199">
        <v>9</v>
      </c>
      <c r="L86" s="200">
        <v>9</v>
      </c>
      <c r="M86" s="200">
        <v>9</v>
      </c>
      <c r="N86" s="200">
        <v>9</v>
      </c>
      <c r="O86" s="200">
        <v>9</v>
      </c>
      <c r="P86" s="200">
        <v>9</v>
      </c>
      <c r="Q86" s="200">
        <v>9</v>
      </c>
      <c r="R86" s="200">
        <v>9</v>
      </c>
      <c r="S86" s="200">
        <v>9</v>
      </c>
      <c r="T86" s="200">
        <v>9</v>
      </c>
      <c r="U86" s="200">
        <v>9</v>
      </c>
      <c r="V86" s="200">
        <v>9</v>
      </c>
      <c r="W86" s="200">
        <v>9</v>
      </c>
      <c r="X86" s="200">
        <v>9</v>
      </c>
      <c r="Y86" s="200">
        <v>9</v>
      </c>
      <c r="Z86" s="201">
        <v>9</v>
      </c>
      <c r="AA86" s="202">
        <v>9</v>
      </c>
      <c r="AB86" s="203">
        <v>9</v>
      </c>
      <c r="AC86" s="198" t="s">
        <v>79</v>
      </c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</row>
    <row r="87" spans="1:55" x14ac:dyDescent="0.3">
      <c r="A87" s="5"/>
      <c r="B87" s="192"/>
      <c r="C87" s="192"/>
      <c r="D87" s="62">
        <f t="shared" si="6"/>
        <v>0</v>
      </c>
      <c r="E87" s="154"/>
      <c r="F87" s="155"/>
      <c r="G87" s="155"/>
      <c r="H87" s="155"/>
      <c r="I87" s="155"/>
      <c r="J87" s="157"/>
      <c r="K87" s="184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6"/>
      <c r="AA87" s="154"/>
      <c r="AB87" s="157"/>
      <c r="AC87" s="198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</row>
    <row r="88" spans="1:55" x14ac:dyDescent="0.3">
      <c r="A88" s="5"/>
      <c r="B88" s="192"/>
      <c r="C88" s="189"/>
      <c r="D88" s="62">
        <f t="shared" si="6"/>
        <v>0</v>
      </c>
      <c r="E88" s="154"/>
      <c r="F88" s="155"/>
      <c r="G88" s="155"/>
      <c r="H88" s="155"/>
      <c r="I88" s="155"/>
      <c r="J88" s="157"/>
      <c r="K88" s="184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6"/>
      <c r="AA88" s="154"/>
      <c r="AB88" s="157"/>
      <c r="AC88" s="198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</row>
    <row r="89" spans="1:55" ht="15" thickBot="1" x14ac:dyDescent="0.35">
      <c r="A89" s="5" t="s">
        <v>24</v>
      </c>
      <c r="B89" s="192"/>
      <c r="C89" s="189"/>
      <c r="D89" s="62">
        <f>SUM(E89:AB89)</f>
        <v>0</v>
      </c>
      <c r="E89" s="154"/>
      <c r="F89" s="155"/>
      <c r="G89" s="155"/>
      <c r="H89" s="155"/>
      <c r="I89" s="155"/>
      <c r="J89" s="157"/>
      <c r="K89" s="184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6"/>
      <c r="AA89" s="154"/>
      <c r="AB89" s="157"/>
      <c r="AC89" s="198"/>
      <c r="AD89" s="83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</row>
    <row r="90" spans="1:55" ht="15" thickTop="1" x14ac:dyDescent="0.3">
      <c r="A90" s="5"/>
      <c r="B90" s="192"/>
      <c r="C90" s="192"/>
      <c r="D90" s="62">
        <f t="shared" si="6"/>
        <v>0</v>
      </c>
      <c r="E90" s="154"/>
      <c r="F90" s="155"/>
      <c r="G90" s="155"/>
      <c r="H90" s="155"/>
      <c r="I90" s="155"/>
      <c r="J90" s="157"/>
      <c r="K90" s="184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6"/>
      <c r="AA90" s="154"/>
      <c r="AB90" s="157"/>
      <c r="AC90" s="198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</row>
    <row r="91" spans="1:55" x14ac:dyDescent="0.3">
      <c r="A91" s="5"/>
      <c r="B91" s="192"/>
      <c r="C91" s="192"/>
      <c r="D91" s="62">
        <f t="shared" si="6"/>
        <v>0</v>
      </c>
      <c r="E91" s="154"/>
      <c r="F91" s="155"/>
      <c r="G91" s="155"/>
      <c r="H91" s="155"/>
      <c r="I91" s="155"/>
      <c r="J91" s="157"/>
      <c r="K91" s="184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6"/>
      <c r="AA91" s="154"/>
      <c r="AB91" s="157"/>
      <c r="AC91" s="198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</row>
    <row r="92" spans="1:55" x14ac:dyDescent="0.3">
      <c r="A92" s="5"/>
      <c r="B92" s="192"/>
      <c r="C92" s="192"/>
      <c r="D92" s="62">
        <f t="shared" si="6"/>
        <v>0</v>
      </c>
      <c r="E92" s="154"/>
      <c r="F92" s="155"/>
      <c r="G92" s="155"/>
      <c r="H92" s="155"/>
      <c r="I92" s="155"/>
      <c r="J92" s="157"/>
      <c r="K92" s="184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6"/>
      <c r="AA92" s="154"/>
      <c r="AB92" s="157"/>
      <c r="AC92" s="198"/>
      <c r="AD92" s="83"/>
      <c r="AE92" s="73" t="s">
        <v>12</v>
      </c>
      <c r="AF92" s="89" t="s">
        <v>75</v>
      </c>
      <c r="AG92" s="73"/>
      <c r="AH92" s="73"/>
      <c r="AI92" s="83"/>
      <c r="AJ92" s="73" t="s">
        <v>19</v>
      </c>
      <c r="AK92" s="89" t="s">
        <v>75</v>
      </c>
      <c r="AL92" s="73"/>
      <c r="AM92" s="73"/>
      <c r="AN92" s="83"/>
      <c r="AO92" s="73" t="s">
        <v>28</v>
      </c>
      <c r="AP92" s="89" t="s">
        <v>75</v>
      </c>
      <c r="AQ92" s="73"/>
      <c r="AR92" s="7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</row>
    <row r="93" spans="1:55" x14ac:dyDescent="0.3">
      <c r="A93" s="5"/>
      <c r="B93" s="192"/>
      <c r="C93" s="192"/>
      <c r="D93" s="62">
        <f t="shared" si="6"/>
        <v>0</v>
      </c>
      <c r="E93" s="154"/>
      <c r="F93" s="155"/>
      <c r="G93" s="155"/>
      <c r="H93" s="155"/>
      <c r="I93" s="155"/>
      <c r="J93" s="157"/>
      <c r="K93" s="184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6"/>
      <c r="AA93" s="154"/>
      <c r="AB93" s="157"/>
      <c r="AC93" s="198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</row>
    <row r="94" spans="1:55" ht="15" thickBot="1" x14ac:dyDescent="0.35">
      <c r="A94" s="5"/>
      <c r="B94" s="193"/>
      <c r="C94" s="193"/>
      <c r="D94" s="253">
        <f t="shared" si="6"/>
        <v>0</v>
      </c>
      <c r="E94" s="258"/>
      <c r="F94" s="240"/>
      <c r="G94" s="240"/>
      <c r="H94" s="240"/>
      <c r="I94" s="240"/>
      <c r="J94" s="259"/>
      <c r="K94" s="251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69"/>
      <c r="AA94" s="258"/>
      <c r="AB94" s="259"/>
      <c r="AC94" s="198"/>
      <c r="AD94" s="83"/>
      <c r="AE94" s="88">
        <f>SUM(E17:E18)-E39</f>
        <v>4</v>
      </c>
      <c r="AF94" s="88">
        <f>SUM(F17:F18)-F39</f>
        <v>4</v>
      </c>
      <c r="AG94" s="88">
        <f>SUM(G17:G18)-G39</f>
        <v>4</v>
      </c>
      <c r="AH94" s="88">
        <f>SUM(H17:H18)-H39</f>
        <v>4</v>
      </c>
      <c r="AJ94" s="83">
        <f>E64</f>
        <v>157.18</v>
      </c>
      <c r="AK94" s="83">
        <f>F64</f>
        <v>157.18</v>
      </c>
      <c r="AL94" s="83">
        <f>G64</f>
        <v>157.18</v>
      </c>
      <c r="AM94" s="83">
        <f>H64</f>
        <v>157.18</v>
      </c>
      <c r="AO94" s="83">
        <f>E109</f>
        <v>0</v>
      </c>
      <c r="AP94" s="83">
        <f>F109</f>
        <v>0</v>
      </c>
      <c r="AQ94" s="83">
        <f>G109</f>
        <v>0</v>
      </c>
      <c r="AR94" s="83">
        <f>H109</f>
        <v>0</v>
      </c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</row>
    <row r="95" spans="1:55" x14ac:dyDescent="0.3">
      <c r="A95" s="4"/>
      <c r="B95" s="191"/>
      <c r="C95" s="191"/>
      <c r="D95" s="61">
        <f t="shared" si="6"/>
        <v>0</v>
      </c>
      <c r="E95" s="150"/>
      <c r="F95" s="151"/>
      <c r="G95" s="151"/>
      <c r="H95" s="151"/>
      <c r="I95" s="151"/>
      <c r="J95" s="153"/>
      <c r="K95" s="183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2"/>
      <c r="AA95" s="150"/>
      <c r="AB95" s="153"/>
      <c r="AC95" s="198"/>
      <c r="AD95" s="83"/>
      <c r="AE95" s="88">
        <f>SUM(I17:I18)-I39</f>
        <v>4</v>
      </c>
      <c r="AF95" s="88">
        <f>SUM(J17:J18)-J39</f>
        <v>4</v>
      </c>
      <c r="AG95" s="88">
        <f>SUM(K17:K18)-K39</f>
        <v>9</v>
      </c>
      <c r="AH95" s="88">
        <f>SUM(L17:L18)-L39</f>
        <v>9</v>
      </c>
      <c r="AI95" s="83"/>
      <c r="AJ95" s="83">
        <f>I64</f>
        <v>157.18</v>
      </c>
      <c r="AK95" s="83">
        <f>J64</f>
        <v>157.18</v>
      </c>
      <c r="AL95" s="83">
        <f>K64</f>
        <v>175.18</v>
      </c>
      <c r="AM95" s="83">
        <f>L64</f>
        <v>175.18</v>
      </c>
      <c r="AN95" s="83"/>
      <c r="AO95" s="83">
        <f>I109</f>
        <v>0</v>
      </c>
      <c r="AP95" s="83">
        <f>J109</f>
        <v>0</v>
      </c>
      <c r="AQ95" s="83">
        <f>K109</f>
        <v>0</v>
      </c>
      <c r="AR95" s="83">
        <f>L109</f>
        <v>0</v>
      </c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</row>
    <row r="96" spans="1:55" x14ac:dyDescent="0.3">
      <c r="A96" s="5" t="s">
        <v>25</v>
      </c>
      <c r="B96" s="192"/>
      <c r="C96" s="192"/>
      <c r="D96" s="62">
        <f t="shared" si="6"/>
        <v>0</v>
      </c>
      <c r="E96" s="154"/>
      <c r="F96" s="155"/>
      <c r="G96" s="155"/>
      <c r="H96" s="155"/>
      <c r="I96" s="155"/>
      <c r="J96" s="157"/>
      <c r="K96" s="184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6"/>
      <c r="AA96" s="154"/>
      <c r="AB96" s="157"/>
      <c r="AC96" s="198"/>
      <c r="AD96" s="83"/>
      <c r="AE96" s="88">
        <f>SUM(M17:M18)-M39</f>
        <v>9</v>
      </c>
      <c r="AF96" s="88">
        <f>SUM(N17:N18)-N39</f>
        <v>9</v>
      </c>
      <c r="AG96" s="88">
        <f>SUM(O17:O18)-O39</f>
        <v>9</v>
      </c>
      <c r="AH96" s="88">
        <f>SUM(P17:P18)-P39</f>
        <v>9</v>
      </c>
      <c r="AI96" s="83"/>
      <c r="AJ96" s="83">
        <f>M64</f>
        <v>175.18</v>
      </c>
      <c r="AK96" s="83">
        <f>N64</f>
        <v>175.18</v>
      </c>
      <c r="AL96" s="83">
        <f>O64</f>
        <v>175.18</v>
      </c>
      <c r="AM96" s="83">
        <f>P64</f>
        <v>175.18</v>
      </c>
      <c r="AN96" s="83"/>
      <c r="AO96" s="83">
        <f>M109</f>
        <v>0</v>
      </c>
      <c r="AP96" s="83">
        <f>N109</f>
        <v>0</v>
      </c>
      <c r="AQ96" s="83">
        <f>O109</f>
        <v>0</v>
      </c>
      <c r="AR96" s="83">
        <f>P109</f>
        <v>0</v>
      </c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</row>
    <row r="97" spans="1:55" s="66" customFormat="1" ht="15" thickBot="1" x14ac:dyDescent="0.35">
      <c r="A97" s="7"/>
      <c r="B97" s="194"/>
      <c r="C97" s="194"/>
      <c r="D97" s="63">
        <f t="shared" si="6"/>
        <v>0</v>
      </c>
      <c r="E97" s="158"/>
      <c r="F97" s="159"/>
      <c r="G97" s="159"/>
      <c r="H97" s="159"/>
      <c r="I97" s="159"/>
      <c r="J97" s="161"/>
      <c r="K97" s="185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60"/>
      <c r="AA97" s="158"/>
      <c r="AB97" s="161"/>
      <c r="AC97" s="198"/>
      <c r="AD97" s="80"/>
      <c r="AE97" s="88">
        <f>SUM(Q17:Q18)-Q39</f>
        <v>9</v>
      </c>
      <c r="AF97" s="88">
        <f>SUM(R17:R18)-R39</f>
        <v>9</v>
      </c>
      <c r="AG97" s="88">
        <f>SUM(S17:S18)-S39</f>
        <v>9</v>
      </c>
      <c r="AH97" s="88">
        <f>SUM(T17:T18)-T39</f>
        <v>9</v>
      </c>
      <c r="AI97" s="83"/>
      <c r="AJ97" s="83">
        <f>Q64</f>
        <v>175.18</v>
      </c>
      <c r="AK97" s="83">
        <f>R64</f>
        <v>175.18</v>
      </c>
      <c r="AL97" s="83">
        <f>S64</f>
        <v>175.18</v>
      </c>
      <c r="AM97" s="83">
        <f>T64</f>
        <v>175.18</v>
      </c>
      <c r="AN97" s="83"/>
      <c r="AO97" s="83">
        <f>Q109</f>
        <v>0</v>
      </c>
      <c r="AP97" s="83">
        <f>R109</f>
        <v>0</v>
      </c>
      <c r="AQ97" s="83">
        <f>S109</f>
        <v>0</v>
      </c>
      <c r="AR97" s="83">
        <f>T109</f>
        <v>0</v>
      </c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</row>
    <row r="98" spans="1:55" ht="15" thickBot="1" x14ac:dyDescent="0.35">
      <c r="A98" s="245"/>
      <c r="B98" s="210"/>
      <c r="C98" s="210"/>
      <c r="D98" s="105">
        <f t="shared" si="6"/>
        <v>0</v>
      </c>
      <c r="E98" s="106"/>
      <c r="F98" s="92"/>
      <c r="G98" s="92"/>
      <c r="H98" s="92"/>
      <c r="I98" s="92"/>
      <c r="J98" s="10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106"/>
      <c r="AB98" s="107"/>
      <c r="AC98" s="224"/>
      <c r="AD98" s="83"/>
      <c r="AE98" s="88">
        <f>SUM(U17:U18)-U39</f>
        <v>9</v>
      </c>
      <c r="AF98" s="88">
        <f>SUM(V17:V18)-V39</f>
        <v>9</v>
      </c>
      <c r="AG98" s="88">
        <f>SUM(W17:W18)-W39</f>
        <v>9</v>
      </c>
      <c r="AH98" s="88">
        <f>SUM(X17:X18)-X39</f>
        <v>9</v>
      </c>
      <c r="AJ98" s="83">
        <f>U64</f>
        <v>175.18</v>
      </c>
      <c r="AK98" s="83">
        <f>V64</f>
        <v>175.18</v>
      </c>
      <c r="AL98" s="83">
        <f>W64</f>
        <v>175.18</v>
      </c>
      <c r="AM98" s="83">
        <f>X64</f>
        <v>175.18</v>
      </c>
      <c r="AO98" s="83">
        <f>U109</f>
        <v>0</v>
      </c>
      <c r="AP98" s="83">
        <f>V109</f>
        <v>0</v>
      </c>
      <c r="AQ98" s="83">
        <f>W109</f>
        <v>0</v>
      </c>
      <c r="AR98" s="83">
        <f>X109</f>
        <v>0</v>
      </c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</row>
    <row r="99" spans="1:55" ht="15" thickBot="1" x14ac:dyDescent="0.35">
      <c r="A99" s="102" t="s">
        <v>36</v>
      </c>
      <c r="B99" s="103" t="s">
        <v>19</v>
      </c>
      <c r="C99" s="103" t="s">
        <v>15</v>
      </c>
      <c r="D99" s="100">
        <f t="shared" si="6"/>
        <v>-833.39531600000032</v>
      </c>
      <c r="E99" s="94">
        <f>E63+E86+E87+E88+E89+E90+E91+E92+E93+E94+E95+E96+E97-E64-E65-E66-E67-E68-E69-E70-E71-E72-E73-E74-E75-E76-E77-E78-E79-E80</f>
        <v>-33.24240300000001</v>
      </c>
      <c r="F99" s="98">
        <f t="shared" ref="F99:AB99" si="11">F63+F86+F87+F88+F89+F90+F91+F92+F93+F94+F95+F96+F97-F64-F65-F66-F67-F68-F69-F70-F71-F72-F73-F74-F75-F76-F77-F78-F79-F80</f>
        <v>-35.132826000000009</v>
      </c>
      <c r="G99" s="98">
        <f t="shared" si="11"/>
        <v>-36.272024999999999</v>
      </c>
      <c r="H99" s="98">
        <f t="shared" si="11"/>
        <v>-37.127039000000011</v>
      </c>
      <c r="I99" s="98">
        <f t="shared" si="11"/>
        <v>-37.289419000000009</v>
      </c>
      <c r="J99" s="99">
        <f t="shared" si="11"/>
        <v>-33.137955000000005</v>
      </c>
      <c r="K99" s="95">
        <f t="shared" si="11"/>
        <v>-45.725361000000021</v>
      </c>
      <c r="L99" s="98">
        <f t="shared" si="11"/>
        <v>-42.329156000000012</v>
      </c>
      <c r="M99" s="98">
        <f t="shared" si="11"/>
        <v>-36.343463000000014</v>
      </c>
      <c r="N99" s="98">
        <f t="shared" si="11"/>
        <v>-34.640892000000008</v>
      </c>
      <c r="O99" s="98">
        <f t="shared" si="11"/>
        <v>-32.286673000000008</v>
      </c>
      <c r="P99" s="98">
        <f t="shared" si="11"/>
        <v>-31.570239000000015</v>
      </c>
      <c r="Q99" s="98">
        <f t="shared" si="11"/>
        <v>-31.844476000000014</v>
      </c>
      <c r="R99" s="98">
        <f t="shared" si="11"/>
        <v>-32.253836000000007</v>
      </c>
      <c r="S99" s="98">
        <f t="shared" si="11"/>
        <v>-33.467860000000002</v>
      </c>
      <c r="T99" s="98">
        <f t="shared" si="11"/>
        <v>-33.26622100000003</v>
      </c>
      <c r="U99" s="98">
        <f t="shared" si="11"/>
        <v>-32.161676999999997</v>
      </c>
      <c r="V99" s="98">
        <f t="shared" si="11"/>
        <v>-35.283937000000009</v>
      </c>
      <c r="W99" s="98">
        <f t="shared" si="11"/>
        <v>-34.936505000000011</v>
      </c>
      <c r="X99" s="98">
        <f t="shared" si="11"/>
        <v>-33.764498000000003</v>
      </c>
      <c r="Y99" s="98">
        <f t="shared" si="11"/>
        <v>-34.648230000000012</v>
      </c>
      <c r="Z99" s="216">
        <f t="shared" si="11"/>
        <v>-39.036901999999998</v>
      </c>
      <c r="AA99" s="94">
        <f t="shared" si="11"/>
        <v>-27.07752099999999</v>
      </c>
      <c r="AB99" s="99">
        <f t="shared" si="11"/>
        <v>-30.556202000000013</v>
      </c>
      <c r="AC99" s="104" t="s">
        <v>37</v>
      </c>
      <c r="AD99" s="83"/>
      <c r="AE99" s="88">
        <f>SUM(Y17:Y18)-Y39</f>
        <v>9</v>
      </c>
      <c r="AF99" s="88">
        <f>SUM(Z17:Z18)-Z39</f>
        <v>9</v>
      </c>
      <c r="AG99" s="88">
        <f>SUM(AA17:AA18)-AA39</f>
        <v>4</v>
      </c>
      <c r="AH99" s="88">
        <f>SUM(AB17:AB18)-AB39</f>
        <v>4</v>
      </c>
      <c r="AJ99" s="83">
        <f>Y64</f>
        <v>175.18</v>
      </c>
      <c r="AK99" s="83">
        <f>Z64</f>
        <v>175.18</v>
      </c>
      <c r="AL99" s="83">
        <f>AA64</f>
        <v>157.18</v>
      </c>
      <c r="AM99" s="83">
        <f>AB64</f>
        <v>157.18</v>
      </c>
      <c r="AO99" s="83">
        <f>Y109</f>
        <v>0</v>
      </c>
      <c r="AP99" s="83">
        <f>Z109</f>
        <v>0</v>
      </c>
      <c r="AQ99" s="83">
        <f>AA109</f>
        <v>0</v>
      </c>
      <c r="AR99" s="83">
        <f>AB109</f>
        <v>0</v>
      </c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</row>
    <row r="100" spans="1:55" x14ac:dyDescent="0.3">
      <c r="A100" s="247"/>
      <c r="B100" s="212"/>
      <c r="C100" s="212"/>
      <c r="D100" s="101"/>
      <c r="E100" s="96"/>
      <c r="F100" s="93"/>
      <c r="G100" s="93"/>
      <c r="H100" s="93"/>
      <c r="I100" s="93"/>
      <c r="J100" s="97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96"/>
      <c r="AB100" s="97"/>
      <c r="AC100" s="225"/>
      <c r="AD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</row>
    <row r="101" spans="1:55" ht="15" thickBot="1" x14ac:dyDescent="0.35">
      <c r="A101" s="247"/>
      <c r="B101" s="212"/>
      <c r="C101" s="212"/>
      <c r="D101" s="101"/>
      <c r="E101" s="41"/>
      <c r="F101" s="32"/>
      <c r="G101" s="32"/>
      <c r="H101" s="32"/>
      <c r="I101" s="32"/>
      <c r="J101" s="42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41"/>
      <c r="AB101" s="42"/>
      <c r="AC101" s="225"/>
      <c r="AD101" s="83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</row>
    <row r="102" spans="1:55" ht="15" thickTop="1" x14ac:dyDescent="0.3">
      <c r="A102" s="247"/>
      <c r="B102" s="212"/>
      <c r="C102" s="212"/>
      <c r="D102" s="101"/>
      <c r="E102" s="41"/>
      <c r="F102" s="32"/>
      <c r="G102" s="32"/>
      <c r="H102" s="32"/>
      <c r="I102" s="32"/>
      <c r="J102" s="42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41"/>
      <c r="AB102" s="42"/>
      <c r="AC102" s="225"/>
      <c r="AD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</row>
    <row r="103" spans="1:55" ht="29.25" thickBot="1" x14ac:dyDescent="0.35">
      <c r="A103" s="246" t="s">
        <v>1</v>
      </c>
      <c r="B103" s="211" t="s">
        <v>39</v>
      </c>
      <c r="C103" s="211" t="s">
        <v>2</v>
      </c>
      <c r="D103" s="214" t="s">
        <v>3</v>
      </c>
      <c r="E103" s="50">
        <v>1</v>
      </c>
      <c r="F103" s="48">
        <v>2</v>
      </c>
      <c r="G103" s="48">
        <v>3</v>
      </c>
      <c r="H103" s="48">
        <v>4</v>
      </c>
      <c r="I103" s="48">
        <v>5</v>
      </c>
      <c r="J103" s="51">
        <v>6</v>
      </c>
      <c r="K103" s="219">
        <v>7</v>
      </c>
      <c r="L103" s="219">
        <v>8</v>
      </c>
      <c r="M103" s="219">
        <v>9</v>
      </c>
      <c r="N103" s="219">
        <v>10</v>
      </c>
      <c r="O103" s="219">
        <v>11</v>
      </c>
      <c r="P103" s="219">
        <v>12</v>
      </c>
      <c r="Q103" s="219">
        <v>13</v>
      </c>
      <c r="R103" s="219">
        <v>14</v>
      </c>
      <c r="S103" s="219">
        <v>15</v>
      </c>
      <c r="T103" s="219">
        <v>16</v>
      </c>
      <c r="U103" s="219">
        <v>17</v>
      </c>
      <c r="V103" s="219">
        <v>18</v>
      </c>
      <c r="W103" s="219">
        <v>19</v>
      </c>
      <c r="X103" s="219">
        <v>20</v>
      </c>
      <c r="Y103" s="219">
        <v>21</v>
      </c>
      <c r="Z103" s="219">
        <v>22</v>
      </c>
      <c r="AA103" s="50">
        <v>23</v>
      </c>
      <c r="AB103" s="51">
        <v>24</v>
      </c>
      <c r="AC103" s="226" t="s">
        <v>4</v>
      </c>
      <c r="AD103" s="83"/>
      <c r="AE103" s="83"/>
      <c r="AF103" s="83"/>
      <c r="AG103" s="83"/>
      <c r="AH103" s="83"/>
      <c r="AI103" s="83"/>
      <c r="AJ103" s="207" t="s">
        <v>19</v>
      </c>
      <c r="AK103" s="208" t="s">
        <v>80</v>
      </c>
      <c r="AL103" s="207"/>
      <c r="AM103" s="207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</row>
    <row r="104" spans="1:55" x14ac:dyDescent="0.3">
      <c r="A104" s="4" t="s">
        <v>26</v>
      </c>
      <c r="B104" s="19" t="s">
        <v>27</v>
      </c>
      <c r="C104" s="19" t="s">
        <v>7</v>
      </c>
      <c r="D104" s="20">
        <f t="shared" ref="D104:D130" si="12">SUM(E104:AB104)</f>
        <v>12.485364921399999</v>
      </c>
      <c r="E104" s="108">
        <v>0.49728239679999997</v>
      </c>
      <c r="F104" s="109">
        <v>0.48916239199999995</v>
      </c>
      <c r="G104" s="109">
        <v>0.48527099980000005</v>
      </c>
      <c r="H104" s="109">
        <v>0.48265432619999998</v>
      </c>
      <c r="I104" s="109">
        <v>0.48332694979999996</v>
      </c>
      <c r="J104" s="111">
        <v>0.4856013998</v>
      </c>
      <c r="K104" s="112">
        <v>0.49001767959999998</v>
      </c>
      <c r="L104" s="109">
        <v>0.50141959479999998</v>
      </c>
      <c r="M104" s="109">
        <v>0.5119639332</v>
      </c>
      <c r="N104" s="109">
        <v>0.51771386080000004</v>
      </c>
      <c r="O104" s="109">
        <v>0.52517825760000003</v>
      </c>
      <c r="P104" s="109">
        <v>0.53101943460000001</v>
      </c>
      <c r="Q104" s="109">
        <v>0.53374056179999996</v>
      </c>
      <c r="R104" s="109">
        <v>0.53766581999999996</v>
      </c>
      <c r="S104" s="109">
        <v>0.53759609379999995</v>
      </c>
      <c r="T104" s="109">
        <v>0.54258358799999995</v>
      </c>
      <c r="U104" s="109">
        <v>0.55611688999999997</v>
      </c>
      <c r="V104" s="109">
        <v>0.55892748479999999</v>
      </c>
      <c r="W104" s="109">
        <v>0.55272049599999995</v>
      </c>
      <c r="X104" s="109">
        <v>0.54659811319999996</v>
      </c>
      <c r="Y104" s="109">
        <v>0.54508062139999991</v>
      </c>
      <c r="Z104" s="110">
        <v>0.54049671079999995</v>
      </c>
      <c r="AA104" s="108">
        <v>0.52427335099999994</v>
      </c>
      <c r="AB104" s="111">
        <v>0.50895396559999995</v>
      </c>
      <c r="AC104" s="222" t="s">
        <v>8</v>
      </c>
      <c r="AD104" s="83"/>
      <c r="AE104" s="83"/>
      <c r="AF104" s="83"/>
      <c r="AG104" s="83"/>
      <c r="AH104" s="83"/>
      <c r="AI104" s="83"/>
      <c r="AJ104" s="83">
        <f>-E86</f>
        <v>-9</v>
      </c>
      <c r="AK104" s="83">
        <f>-F86</f>
        <v>-9</v>
      </c>
      <c r="AL104" s="83">
        <f>-G86</f>
        <v>-9</v>
      </c>
      <c r="AM104" s="83">
        <f>-H86</f>
        <v>-9</v>
      </c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</row>
    <row r="105" spans="1:55" ht="15" thickBot="1" x14ac:dyDescent="0.35">
      <c r="A105" s="5"/>
      <c r="B105" s="26" t="s">
        <v>27</v>
      </c>
      <c r="C105" s="26" t="s">
        <v>72</v>
      </c>
      <c r="D105" s="11">
        <f t="shared" si="12"/>
        <v>0</v>
      </c>
      <c r="E105" s="133">
        <v>0</v>
      </c>
      <c r="F105" s="134">
        <v>0</v>
      </c>
      <c r="G105" s="134">
        <v>0</v>
      </c>
      <c r="H105" s="134">
        <v>0</v>
      </c>
      <c r="I105" s="134">
        <v>0</v>
      </c>
      <c r="J105" s="136">
        <v>0</v>
      </c>
      <c r="K105" s="137">
        <v>0</v>
      </c>
      <c r="L105" s="134">
        <v>0</v>
      </c>
      <c r="M105" s="134">
        <v>0</v>
      </c>
      <c r="N105" s="134">
        <v>0</v>
      </c>
      <c r="O105" s="134">
        <v>0</v>
      </c>
      <c r="P105" s="134">
        <v>0</v>
      </c>
      <c r="Q105" s="134">
        <v>0</v>
      </c>
      <c r="R105" s="134">
        <v>0</v>
      </c>
      <c r="S105" s="134">
        <v>0</v>
      </c>
      <c r="T105" s="134">
        <v>0</v>
      </c>
      <c r="U105" s="134">
        <v>0</v>
      </c>
      <c r="V105" s="134">
        <v>0</v>
      </c>
      <c r="W105" s="134">
        <v>0</v>
      </c>
      <c r="X105" s="134">
        <v>0</v>
      </c>
      <c r="Y105" s="134">
        <v>0</v>
      </c>
      <c r="Z105" s="135">
        <v>0</v>
      </c>
      <c r="AA105" s="133">
        <v>0</v>
      </c>
      <c r="AB105" s="136">
        <v>0</v>
      </c>
      <c r="AC105" s="222" t="s">
        <v>10</v>
      </c>
      <c r="AD105" s="83"/>
      <c r="AE105" s="83"/>
      <c r="AF105" s="83"/>
      <c r="AG105" s="83"/>
      <c r="AH105" s="83"/>
      <c r="AI105" s="83"/>
      <c r="AJ105" s="83">
        <f>-I86</f>
        <v>-9</v>
      </c>
      <c r="AK105" s="83">
        <f>-J86</f>
        <v>-9</v>
      </c>
      <c r="AL105" s="83">
        <f>-K86</f>
        <v>-9</v>
      </c>
      <c r="AM105" s="83">
        <f>-L86</f>
        <v>-9</v>
      </c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</row>
    <row r="106" spans="1:55" ht="15" thickBot="1" x14ac:dyDescent="0.35">
      <c r="A106" s="1" t="s">
        <v>74</v>
      </c>
      <c r="B106" s="17" t="s">
        <v>28</v>
      </c>
      <c r="C106" s="17" t="s">
        <v>72</v>
      </c>
      <c r="D106" s="58">
        <f t="shared" si="12"/>
        <v>0</v>
      </c>
      <c r="E106" s="261">
        <f>E105</f>
        <v>0</v>
      </c>
      <c r="F106" s="241">
        <f t="shared" ref="F106:AB106" si="13">F105</f>
        <v>0</v>
      </c>
      <c r="G106" s="241">
        <f t="shared" si="13"/>
        <v>0</v>
      </c>
      <c r="H106" s="241">
        <f t="shared" si="13"/>
        <v>0</v>
      </c>
      <c r="I106" s="241">
        <f t="shared" si="13"/>
        <v>0</v>
      </c>
      <c r="J106" s="242">
        <f t="shared" si="13"/>
        <v>0</v>
      </c>
      <c r="K106" s="252">
        <f t="shared" si="13"/>
        <v>0</v>
      </c>
      <c r="L106" s="241">
        <f t="shared" si="13"/>
        <v>0</v>
      </c>
      <c r="M106" s="241">
        <f t="shared" si="13"/>
        <v>0</v>
      </c>
      <c r="N106" s="241">
        <f t="shared" si="13"/>
        <v>0</v>
      </c>
      <c r="O106" s="241">
        <f t="shared" si="13"/>
        <v>0</v>
      </c>
      <c r="P106" s="241">
        <f t="shared" si="13"/>
        <v>0</v>
      </c>
      <c r="Q106" s="241">
        <f t="shared" si="13"/>
        <v>0</v>
      </c>
      <c r="R106" s="241">
        <f t="shared" si="13"/>
        <v>0</v>
      </c>
      <c r="S106" s="241">
        <f t="shared" si="13"/>
        <v>0</v>
      </c>
      <c r="T106" s="241">
        <f t="shared" si="13"/>
        <v>0</v>
      </c>
      <c r="U106" s="241">
        <f t="shared" si="13"/>
        <v>0</v>
      </c>
      <c r="V106" s="241">
        <f t="shared" si="13"/>
        <v>0</v>
      </c>
      <c r="W106" s="241">
        <f t="shared" si="13"/>
        <v>0</v>
      </c>
      <c r="X106" s="241">
        <f t="shared" si="13"/>
        <v>0</v>
      </c>
      <c r="Y106" s="241">
        <f t="shared" si="13"/>
        <v>0</v>
      </c>
      <c r="Z106" s="270">
        <f t="shared" si="13"/>
        <v>0</v>
      </c>
      <c r="AA106" s="261">
        <f t="shared" si="13"/>
        <v>0</v>
      </c>
      <c r="AB106" s="242">
        <f t="shared" si="13"/>
        <v>0</v>
      </c>
      <c r="AC106" s="222" t="s">
        <v>13</v>
      </c>
      <c r="AD106" s="83"/>
      <c r="AE106" s="83"/>
      <c r="AF106" s="83"/>
      <c r="AG106" s="83"/>
      <c r="AH106" s="83"/>
      <c r="AI106" s="83"/>
      <c r="AJ106" s="83">
        <f>-M86</f>
        <v>-9</v>
      </c>
      <c r="AK106" s="83">
        <f>-N86</f>
        <v>-9</v>
      </c>
      <c r="AL106" s="83">
        <f>-O86</f>
        <v>-9</v>
      </c>
      <c r="AM106" s="83">
        <f>-P86</f>
        <v>-9</v>
      </c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</row>
    <row r="107" spans="1:55" ht="15" thickBot="1" x14ac:dyDescent="0.35">
      <c r="A107" s="2" t="s">
        <v>38</v>
      </c>
      <c r="B107" s="18" t="s">
        <v>28</v>
      </c>
      <c r="C107" s="18" t="s">
        <v>7</v>
      </c>
      <c r="D107" s="12">
        <f t="shared" si="12"/>
        <v>12.485364921399999</v>
      </c>
      <c r="E107" s="15">
        <f>E104</f>
        <v>0.49728239679999997</v>
      </c>
      <c r="F107" s="55">
        <f t="shared" ref="F107:AB107" si="14">F104</f>
        <v>0.48916239199999995</v>
      </c>
      <c r="G107" s="55">
        <f t="shared" si="14"/>
        <v>0.48527099980000005</v>
      </c>
      <c r="H107" s="55">
        <f t="shared" si="14"/>
        <v>0.48265432619999998</v>
      </c>
      <c r="I107" s="55">
        <f t="shared" si="14"/>
        <v>0.48332694979999996</v>
      </c>
      <c r="J107" s="57">
        <f t="shared" si="14"/>
        <v>0.4856013998</v>
      </c>
      <c r="K107" s="13">
        <f t="shared" si="14"/>
        <v>0.49001767959999998</v>
      </c>
      <c r="L107" s="55">
        <f t="shared" si="14"/>
        <v>0.50141959479999998</v>
      </c>
      <c r="M107" s="55">
        <f t="shared" si="14"/>
        <v>0.5119639332</v>
      </c>
      <c r="N107" s="55">
        <f t="shared" si="14"/>
        <v>0.51771386080000004</v>
      </c>
      <c r="O107" s="55">
        <f t="shared" si="14"/>
        <v>0.52517825760000003</v>
      </c>
      <c r="P107" s="55">
        <f t="shared" si="14"/>
        <v>0.53101943460000001</v>
      </c>
      <c r="Q107" s="55">
        <f t="shared" si="14"/>
        <v>0.53374056179999996</v>
      </c>
      <c r="R107" s="55">
        <f t="shared" si="14"/>
        <v>0.53766581999999996</v>
      </c>
      <c r="S107" s="55">
        <f t="shared" si="14"/>
        <v>0.53759609379999995</v>
      </c>
      <c r="T107" s="55">
        <f t="shared" si="14"/>
        <v>0.54258358799999995</v>
      </c>
      <c r="U107" s="55">
        <f t="shared" si="14"/>
        <v>0.55611688999999997</v>
      </c>
      <c r="V107" s="55">
        <f t="shared" si="14"/>
        <v>0.55892748479999999</v>
      </c>
      <c r="W107" s="55">
        <f t="shared" si="14"/>
        <v>0.55272049599999995</v>
      </c>
      <c r="X107" s="55">
        <f t="shared" si="14"/>
        <v>0.54659811319999996</v>
      </c>
      <c r="Y107" s="55">
        <f t="shared" si="14"/>
        <v>0.54508062139999991</v>
      </c>
      <c r="Z107" s="56">
        <f t="shared" si="14"/>
        <v>0.54049671079999995</v>
      </c>
      <c r="AA107" s="15">
        <f t="shared" si="14"/>
        <v>0.52427335099999994</v>
      </c>
      <c r="AB107" s="57">
        <f t="shared" si="14"/>
        <v>0.50895396559999995</v>
      </c>
      <c r="AC107" s="228"/>
      <c r="AD107" s="83"/>
      <c r="AE107" s="83"/>
      <c r="AF107" s="83"/>
      <c r="AG107" s="83"/>
      <c r="AH107" s="83"/>
      <c r="AI107" s="83"/>
      <c r="AJ107" s="83">
        <f>-Q86</f>
        <v>-9</v>
      </c>
      <c r="AK107" s="83">
        <f>-R86</f>
        <v>-9</v>
      </c>
      <c r="AL107" s="83">
        <f>-S86</f>
        <v>-9</v>
      </c>
      <c r="AM107" s="83">
        <f>-T86</f>
        <v>-9</v>
      </c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</row>
    <row r="108" spans="1:55" ht="15" thickBot="1" x14ac:dyDescent="0.35">
      <c r="A108" s="1" t="s">
        <v>33</v>
      </c>
      <c r="B108" s="16" t="s">
        <v>28</v>
      </c>
      <c r="C108" s="16" t="s">
        <v>73</v>
      </c>
      <c r="D108" s="255">
        <f t="shared" si="12"/>
        <v>12.485364921399999</v>
      </c>
      <c r="E108" s="262">
        <f>E106+E107</f>
        <v>0.49728239679999997</v>
      </c>
      <c r="F108" s="238">
        <f t="shared" ref="F108:AB108" si="15">F106+F107</f>
        <v>0.48916239199999995</v>
      </c>
      <c r="G108" s="238">
        <f t="shared" si="15"/>
        <v>0.48527099980000005</v>
      </c>
      <c r="H108" s="238">
        <f t="shared" si="15"/>
        <v>0.48265432619999998</v>
      </c>
      <c r="I108" s="238">
        <f t="shared" si="15"/>
        <v>0.48332694979999996</v>
      </c>
      <c r="J108" s="239">
        <f t="shared" si="15"/>
        <v>0.4856013998</v>
      </c>
      <c r="K108" s="250">
        <f t="shared" si="15"/>
        <v>0.49001767959999998</v>
      </c>
      <c r="L108" s="238">
        <f t="shared" si="15"/>
        <v>0.50141959479999998</v>
      </c>
      <c r="M108" s="238">
        <f t="shared" si="15"/>
        <v>0.5119639332</v>
      </c>
      <c r="N108" s="238">
        <f t="shared" si="15"/>
        <v>0.51771386080000004</v>
      </c>
      <c r="O108" s="238">
        <f t="shared" si="15"/>
        <v>0.52517825760000003</v>
      </c>
      <c r="P108" s="238">
        <f t="shared" si="15"/>
        <v>0.53101943460000001</v>
      </c>
      <c r="Q108" s="238">
        <f t="shared" si="15"/>
        <v>0.53374056179999996</v>
      </c>
      <c r="R108" s="238">
        <f t="shared" si="15"/>
        <v>0.53766581999999996</v>
      </c>
      <c r="S108" s="238">
        <f t="shared" si="15"/>
        <v>0.53759609379999995</v>
      </c>
      <c r="T108" s="238">
        <f t="shared" si="15"/>
        <v>0.54258358799999995</v>
      </c>
      <c r="U108" s="238">
        <f t="shared" si="15"/>
        <v>0.55611688999999997</v>
      </c>
      <c r="V108" s="238">
        <f t="shared" si="15"/>
        <v>0.55892748479999999</v>
      </c>
      <c r="W108" s="238">
        <f t="shared" si="15"/>
        <v>0.55272049599999995</v>
      </c>
      <c r="X108" s="238">
        <f t="shared" si="15"/>
        <v>0.54659811319999996</v>
      </c>
      <c r="Y108" s="238">
        <f t="shared" si="15"/>
        <v>0.54508062139999991</v>
      </c>
      <c r="Z108" s="271">
        <f t="shared" si="15"/>
        <v>0.54049671079999995</v>
      </c>
      <c r="AA108" s="262">
        <f t="shared" si="15"/>
        <v>0.52427335099999994</v>
      </c>
      <c r="AB108" s="239">
        <f t="shared" si="15"/>
        <v>0.50895396559999995</v>
      </c>
      <c r="AC108" s="223"/>
      <c r="AD108" s="83"/>
      <c r="AE108" s="83"/>
      <c r="AF108" s="83"/>
      <c r="AG108" s="83"/>
      <c r="AH108" s="83"/>
      <c r="AI108" s="83"/>
      <c r="AJ108" s="83">
        <f>-U86</f>
        <v>-9</v>
      </c>
      <c r="AK108" s="83">
        <f>-V86</f>
        <v>-9</v>
      </c>
      <c r="AL108" s="83">
        <f>-W86</f>
        <v>-9</v>
      </c>
      <c r="AM108" s="83">
        <f>-X86</f>
        <v>-9</v>
      </c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</row>
    <row r="109" spans="1:55" x14ac:dyDescent="0.3">
      <c r="A109" s="5"/>
      <c r="B109" s="188"/>
      <c r="C109" s="188"/>
      <c r="D109" s="256">
        <f t="shared" si="12"/>
        <v>0</v>
      </c>
      <c r="E109" s="263"/>
      <c r="F109" s="236"/>
      <c r="G109" s="236"/>
      <c r="H109" s="236"/>
      <c r="I109" s="236"/>
      <c r="J109" s="265"/>
      <c r="K109" s="235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7"/>
      <c r="AA109" s="263"/>
      <c r="AB109" s="265"/>
      <c r="AC109" s="198"/>
      <c r="AD109" s="83"/>
      <c r="AE109" s="83"/>
      <c r="AF109" s="83"/>
      <c r="AG109" s="83"/>
      <c r="AH109" s="83"/>
      <c r="AI109" s="83"/>
      <c r="AJ109" s="83">
        <f>-Y86</f>
        <v>-9</v>
      </c>
      <c r="AK109" s="83">
        <f>-Z86</f>
        <v>-9</v>
      </c>
      <c r="AL109" s="83">
        <f>-AA86</f>
        <v>-9</v>
      </c>
      <c r="AM109" s="83">
        <f>-AB86</f>
        <v>-9</v>
      </c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</row>
    <row r="110" spans="1:55" ht="15" thickBot="1" x14ac:dyDescent="0.35">
      <c r="A110" s="5"/>
      <c r="B110" s="189"/>
      <c r="C110" s="189"/>
      <c r="D110" s="6">
        <f t="shared" si="12"/>
        <v>0</v>
      </c>
      <c r="E110" s="142"/>
      <c r="F110" s="143"/>
      <c r="G110" s="143"/>
      <c r="H110" s="143"/>
      <c r="I110" s="143"/>
      <c r="J110" s="145"/>
      <c r="K110" s="181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4"/>
      <c r="AA110" s="142"/>
      <c r="AB110" s="145"/>
      <c r="AC110" s="198"/>
      <c r="AD110" s="83"/>
      <c r="AE110" s="83"/>
      <c r="AF110" s="83"/>
      <c r="AG110" s="83"/>
      <c r="AH110" s="83"/>
      <c r="AI110" s="83"/>
      <c r="AJ110" s="90"/>
      <c r="AK110" s="90"/>
      <c r="AL110" s="90"/>
      <c r="AM110" s="90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</row>
    <row r="111" spans="1:55" ht="15" thickTop="1" x14ac:dyDescent="0.3">
      <c r="A111" s="5"/>
      <c r="B111" s="189"/>
      <c r="C111" s="189"/>
      <c r="D111" s="6">
        <f t="shared" si="12"/>
        <v>0</v>
      </c>
      <c r="E111" s="142"/>
      <c r="F111" s="143"/>
      <c r="G111" s="143"/>
      <c r="H111" s="143"/>
      <c r="I111" s="143"/>
      <c r="J111" s="145"/>
      <c r="K111" s="181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4"/>
      <c r="AA111" s="142"/>
      <c r="AB111" s="145"/>
      <c r="AC111" s="198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</row>
    <row r="112" spans="1:55" x14ac:dyDescent="0.3">
      <c r="A112" s="5" t="s">
        <v>29</v>
      </c>
      <c r="B112" s="189"/>
      <c r="C112" s="189"/>
      <c r="D112" s="6">
        <f t="shared" si="12"/>
        <v>0</v>
      </c>
      <c r="E112" s="142"/>
      <c r="F112" s="143"/>
      <c r="G112" s="143"/>
      <c r="H112" s="143"/>
      <c r="I112" s="143"/>
      <c r="J112" s="145"/>
      <c r="K112" s="181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4"/>
      <c r="AA112" s="142"/>
      <c r="AB112" s="145"/>
      <c r="AC112" s="198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</row>
    <row r="113" spans="1:55" x14ac:dyDescent="0.3">
      <c r="A113" s="5"/>
      <c r="B113" s="189"/>
      <c r="C113" s="189"/>
      <c r="D113" s="6">
        <f>SUM(E113:AB113)</f>
        <v>0</v>
      </c>
      <c r="E113" s="142"/>
      <c r="F113" s="143"/>
      <c r="G113" s="143"/>
      <c r="H113" s="143"/>
      <c r="I113" s="143"/>
      <c r="J113" s="145"/>
      <c r="K113" s="181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4"/>
      <c r="AA113" s="142"/>
      <c r="AB113" s="145"/>
      <c r="AC113" s="198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</row>
    <row r="114" spans="1:55" x14ac:dyDescent="0.3">
      <c r="A114" s="5"/>
      <c r="B114" s="189"/>
      <c r="C114" s="189"/>
      <c r="D114" s="6">
        <f t="shared" si="12"/>
        <v>0</v>
      </c>
      <c r="E114" s="142"/>
      <c r="F114" s="143"/>
      <c r="G114" s="143"/>
      <c r="H114" s="143"/>
      <c r="I114" s="143"/>
      <c r="J114" s="145"/>
      <c r="K114" s="181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4"/>
      <c r="AA114" s="142"/>
      <c r="AB114" s="145"/>
      <c r="AC114" s="198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</row>
    <row r="115" spans="1:55" x14ac:dyDescent="0.3">
      <c r="A115" s="5"/>
      <c r="B115" s="189"/>
      <c r="C115" s="189"/>
      <c r="D115" s="6">
        <f t="shared" si="12"/>
        <v>0</v>
      </c>
      <c r="E115" s="142"/>
      <c r="F115" s="143"/>
      <c r="G115" s="143"/>
      <c r="H115" s="143"/>
      <c r="I115" s="143"/>
      <c r="J115" s="145"/>
      <c r="K115" s="181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4"/>
      <c r="AA115" s="142"/>
      <c r="AB115" s="145"/>
      <c r="AC115" s="198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</row>
    <row r="116" spans="1:55" x14ac:dyDescent="0.3">
      <c r="A116" s="5"/>
      <c r="B116" s="189"/>
      <c r="C116" s="189"/>
      <c r="D116" s="6">
        <f t="shared" si="12"/>
        <v>0</v>
      </c>
      <c r="E116" s="142"/>
      <c r="F116" s="143"/>
      <c r="G116" s="143"/>
      <c r="H116" s="143"/>
      <c r="I116" s="143"/>
      <c r="J116" s="145"/>
      <c r="K116" s="181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4"/>
      <c r="AA116" s="142"/>
      <c r="AB116" s="145"/>
      <c r="AC116" s="198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</row>
    <row r="117" spans="1:55" ht="15" thickBot="1" x14ac:dyDescent="0.35">
      <c r="A117" s="7"/>
      <c r="B117" s="197"/>
      <c r="C117" s="197"/>
      <c r="D117" s="257">
        <f t="shared" si="12"/>
        <v>0</v>
      </c>
      <c r="E117" s="146"/>
      <c r="F117" s="147"/>
      <c r="G117" s="147"/>
      <c r="H117" s="147"/>
      <c r="I117" s="147"/>
      <c r="J117" s="149"/>
      <c r="K117" s="182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8"/>
      <c r="AA117" s="146"/>
      <c r="AB117" s="149"/>
      <c r="AC117" s="198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</row>
    <row r="118" spans="1:55" x14ac:dyDescent="0.3">
      <c r="A118" s="4"/>
      <c r="B118" s="195"/>
      <c r="C118" s="195"/>
      <c r="D118" s="8">
        <f t="shared" si="12"/>
        <v>0</v>
      </c>
      <c r="E118" s="138"/>
      <c r="F118" s="139"/>
      <c r="G118" s="139"/>
      <c r="H118" s="139"/>
      <c r="I118" s="139"/>
      <c r="J118" s="141"/>
      <c r="K118" s="186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40"/>
      <c r="AA118" s="138"/>
      <c r="AB118" s="141"/>
      <c r="AC118" s="198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</row>
    <row r="119" spans="1:55" x14ac:dyDescent="0.3">
      <c r="A119" s="5" t="s">
        <v>30</v>
      </c>
      <c r="B119" s="189"/>
      <c r="C119" s="189"/>
      <c r="D119" s="6">
        <f t="shared" si="12"/>
        <v>0</v>
      </c>
      <c r="E119" s="142"/>
      <c r="F119" s="143"/>
      <c r="G119" s="143"/>
      <c r="H119" s="143"/>
      <c r="I119" s="143"/>
      <c r="J119" s="145"/>
      <c r="K119" s="181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4"/>
      <c r="AA119" s="142"/>
      <c r="AB119" s="145"/>
      <c r="AC119" s="198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</row>
    <row r="120" spans="1:55" ht="15" thickBot="1" x14ac:dyDescent="0.35">
      <c r="A120" s="7"/>
      <c r="B120" s="190"/>
      <c r="C120" s="190"/>
      <c r="D120" s="9">
        <f t="shared" si="12"/>
        <v>0</v>
      </c>
      <c r="E120" s="177"/>
      <c r="F120" s="178"/>
      <c r="G120" s="178"/>
      <c r="H120" s="178"/>
      <c r="I120" s="178"/>
      <c r="J120" s="180"/>
      <c r="K120" s="187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9"/>
      <c r="AA120" s="177"/>
      <c r="AB120" s="180"/>
      <c r="AC120" s="198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</row>
    <row r="121" spans="1:55" x14ac:dyDescent="0.3">
      <c r="A121" s="4"/>
      <c r="B121" s="196"/>
      <c r="C121" s="196"/>
      <c r="D121" s="64">
        <f t="shared" si="12"/>
        <v>0</v>
      </c>
      <c r="E121" s="202"/>
      <c r="F121" s="200"/>
      <c r="G121" s="200"/>
      <c r="H121" s="200"/>
      <c r="I121" s="200"/>
      <c r="J121" s="203"/>
      <c r="K121" s="199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1"/>
      <c r="AA121" s="202"/>
      <c r="AB121" s="203"/>
      <c r="AC121" s="198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</row>
    <row r="122" spans="1:55" x14ac:dyDescent="0.3">
      <c r="A122" s="5"/>
      <c r="B122" s="192"/>
      <c r="C122" s="192"/>
      <c r="D122" s="62">
        <f t="shared" si="12"/>
        <v>0</v>
      </c>
      <c r="E122" s="154"/>
      <c r="F122" s="155"/>
      <c r="G122" s="155"/>
      <c r="H122" s="155"/>
      <c r="I122" s="155"/>
      <c r="J122" s="157"/>
      <c r="K122" s="184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6"/>
      <c r="AA122" s="154"/>
      <c r="AB122" s="157"/>
      <c r="AC122" s="198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</row>
    <row r="123" spans="1:55" x14ac:dyDescent="0.3">
      <c r="A123" s="5" t="s">
        <v>31</v>
      </c>
      <c r="B123" s="192"/>
      <c r="C123" s="192"/>
      <c r="D123" s="62">
        <f t="shared" si="12"/>
        <v>0</v>
      </c>
      <c r="E123" s="154"/>
      <c r="F123" s="155"/>
      <c r="G123" s="155"/>
      <c r="H123" s="155"/>
      <c r="I123" s="155"/>
      <c r="J123" s="157"/>
      <c r="K123" s="184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6"/>
      <c r="AA123" s="154"/>
      <c r="AB123" s="157"/>
      <c r="AC123" s="198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</row>
    <row r="124" spans="1:55" x14ac:dyDescent="0.3">
      <c r="A124" s="5"/>
      <c r="B124" s="192"/>
      <c r="C124" s="192"/>
      <c r="D124" s="62">
        <f t="shared" si="12"/>
        <v>0</v>
      </c>
      <c r="E124" s="154"/>
      <c r="F124" s="155"/>
      <c r="G124" s="155"/>
      <c r="H124" s="155"/>
      <c r="I124" s="155"/>
      <c r="J124" s="157"/>
      <c r="K124" s="184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6"/>
      <c r="AA124" s="154"/>
      <c r="AB124" s="157"/>
      <c r="AC124" s="198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</row>
    <row r="125" spans="1:55" ht="15" thickBot="1" x14ac:dyDescent="0.35">
      <c r="A125" s="5"/>
      <c r="B125" s="193"/>
      <c r="C125" s="193"/>
      <c r="D125" s="253">
        <f t="shared" si="12"/>
        <v>0</v>
      </c>
      <c r="E125" s="258"/>
      <c r="F125" s="240"/>
      <c r="G125" s="240"/>
      <c r="H125" s="240"/>
      <c r="I125" s="240"/>
      <c r="J125" s="259"/>
      <c r="K125" s="251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69"/>
      <c r="AA125" s="258"/>
      <c r="AB125" s="259"/>
      <c r="AC125" s="198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</row>
    <row r="126" spans="1:55" x14ac:dyDescent="0.3">
      <c r="A126" s="4"/>
      <c r="B126" s="191"/>
      <c r="C126" s="191"/>
      <c r="D126" s="61">
        <f t="shared" si="12"/>
        <v>0</v>
      </c>
      <c r="E126" s="150"/>
      <c r="F126" s="151"/>
      <c r="G126" s="151"/>
      <c r="H126" s="151"/>
      <c r="I126" s="151"/>
      <c r="J126" s="153"/>
      <c r="K126" s="183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2"/>
      <c r="AA126" s="150"/>
      <c r="AB126" s="153"/>
      <c r="AC126" s="198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</row>
    <row r="127" spans="1:55" x14ac:dyDescent="0.3">
      <c r="A127" s="5" t="s">
        <v>32</v>
      </c>
      <c r="B127" s="192"/>
      <c r="C127" s="192"/>
      <c r="D127" s="62">
        <f t="shared" si="12"/>
        <v>0</v>
      </c>
      <c r="E127" s="154"/>
      <c r="F127" s="155"/>
      <c r="G127" s="155"/>
      <c r="H127" s="155"/>
      <c r="I127" s="155"/>
      <c r="J127" s="157"/>
      <c r="K127" s="184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6"/>
      <c r="AA127" s="154"/>
      <c r="AB127" s="157"/>
      <c r="AC127" s="198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</row>
    <row r="128" spans="1:55" ht="15" thickBot="1" x14ac:dyDescent="0.35">
      <c r="A128" s="7"/>
      <c r="B128" s="194"/>
      <c r="C128" s="194"/>
      <c r="D128" s="63">
        <f t="shared" si="12"/>
        <v>0</v>
      </c>
      <c r="E128" s="158"/>
      <c r="F128" s="159"/>
      <c r="G128" s="159"/>
      <c r="H128" s="159"/>
      <c r="I128" s="159"/>
      <c r="J128" s="161"/>
      <c r="K128" s="185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60"/>
      <c r="AA128" s="158"/>
      <c r="AB128" s="161"/>
      <c r="AC128" s="198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</row>
    <row r="129" spans="1:55" ht="15" thickBot="1" x14ac:dyDescent="0.35">
      <c r="A129" s="245"/>
      <c r="B129" s="210"/>
      <c r="C129" s="210"/>
      <c r="D129" s="105">
        <f t="shared" si="12"/>
        <v>0</v>
      </c>
      <c r="E129" s="106"/>
      <c r="F129" s="92"/>
      <c r="G129" s="92"/>
      <c r="H129" s="92"/>
      <c r="I129" s="92"/>
      <c r="J129" s="10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  <c r="AA129" s="106"/>
      <c r="AB129" s="107"/>
      <c r="AC129" s="224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</row>
    <row r="130" spans="1:55" ht="15" thickBot="1" x14ac:dyDescent="0.35">
      <c r="A130" s="102" t="s">
        <v>36</v>
      </c>
      <c r="B130" s="103" t="s">
        <v>28</v>
      </c>
      <c r="C130" s="103" t="s">
        <v>15</v>
      </c>
      <c r="D130" s="100">
        <f t="shared" si="12"/>
        <v>12.485364921399999</v>
      </c>
      <c r="E130" s="94">
        <f>E108+E121+E122+E123+E124+E125+E126+E127+E128-E109-E110-E111-E112-E113-E114-E115-E116-E117-E118-E119-E120</f>
        <v>0.49728239679999997</v>
      </c>
      <c r="F130" s="98">
        <f t="shared" ref="F130:AB130" si="16">F108+F121+F122+F123+F124+F125+F126+F127+F128-F109-F110-F111-F112-F113-F114-F115-F116-F117-F118-F119-F120</f>
        <v>0.48916239199999995</v>
      </c>
      <c r="G130" s="98">
        <f t="shared" si="16"/>
        <v>0.48527099980000005</v>
      </c>
      <c r="H130" s="98">
        <f t="shared" si="16"/>
        <v>0.48265432619999998</v>
      </c>
      <c r="I130" s="98">
        <f t="shared" si="16"/>
        <v>0.48332694979999996</v>
      </c>
      <c r="J130" s="99">
        <f t="shared" si="16"/>
        <v>0.4856013998</v>
      </c>
      <c r="K130" s="95">
        <f t="shared" si="16"/>
        <v>0.49001767959999998</v>
      </c>
      <c r="L130" s="98">
        <f t="shared" si="16"/>
        <v>0.50141959479999998</v>
      </c>
      <c r="M130" s="98">
        <f t="shared" si="16"/>
        <v>0.5119639332</v>
      </c>
      <c r="N130" s="98">
        <f t="shared" si="16"/>
        <v>0.51771386080000004</v>
      </c>
      <c r="O130" s="98">
        <f t="shared" si="16"/>
        <v>0.52517825760000003</v>
      </c>
      <c r="P130" s="98">
        <f t="shared" si="16"/>
        <v>0.53101943460000001</v>
      </c>
      <c r="Q130" s="98">
        <f t="shared" si="16"/>
        <v>0.53374056179999996</v>
      </c>
      <c r="R130" s="98">
        <f t="shared" si="16"/>
        <v>0.53766581999999996</v>
      </c>
      <c r="S130" s="98">
        <f t="shared" si="16"/>
        <v>0.53759609379999995</v>
      </c>
      <c r="T130" s="98">
        <f t="shared" si="16"/>
        <v>0.54258358799999995</v>
      </c>
      <c r="U130" s="98">
        <f t="shared" si="16"/>
        <v>0.55611688999999997</v>
      </c>
      <c r="V130" s="98">
        <f t="shared" si="16"/>
        <v>0.55892748479999999</v>
      </c>
      <c r="W130" s="98">
        <f t="shared" si="16"/>
        <v>0.55272049599999995</v>
      </c>
      <c r="X130" s="98">
        <f t="shared" si="16"/>
        <v>0.54659811319999996</v>
      </c>
      <c r="Y130" s="98">
        <f t="shared" si="16"/>
        <v>0.54508062139999991</v>
      </c>
      <c r="Z130" s="216">
        <f t="shared" si="16"/>
        <v>0.54049671079999995</v>
      </c>
      <c r="AA130" s="94">
        <f t="shared" si="16"/>
        <v>0.52427335099999994</v>
      </c>
      <c r="AB130" s="99">
        <f t="shared" si="16"/>
        <v>0.50895396559999995</v>
      </c>
      <c r="AC130" s="104" t="s">
        <v>37</v>
      </c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</row>
    <row r="131" spans="1:55" ht="15" thickBot="1" x14ac:dyDescent="0.35">
      <c r="A131" s="248"/>
      <c r="B131" s="213"/>
      <c r="C131" s="213"/>
      <c r="D131" s="215"/>
      <c r="E131" s="266"/>
      <c r="F131" s="267"/>
      <c r="G131" s="267"/>
      <c r="H131" s="267"/>
      <c r="I131" s="267"/>
      <c r="J131" s="268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0"/>
      <c r="Z131" s="220"/>
      <c r="AA131" s="266"/>
      <c r="AB131" s="268"/>
      <c r="AC131" s="229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C131"/>
  <sheetViews>
    <sheetView zoomScale="75" workbookViewId="0"/>
  </sheetViews>
  <sheetFormatPr defaultRowHeight="14.25" x14ac:dyDescent="0.3"/>
  <cols>
    <col min="1" max="1" width="22.7109375" style="68" customWidth="1"/>
    <col min="2" max="2" width="7.28515625" style="69" customWidth="1"/>
    <col min="3" max="3" width="19.85546875" style="69" customWidth="1"/>
    <col min="4" max="4" width="10.42578125" style="70" customWidth="1"/>
    <col min="5" max="5" width="9.42578125" style="71" customWidth="1"/>
    <col min="6" max="28" width="9.140625" style="71"/>
    <col min="29" max="29" width="49" style="72" customWidth="1"/>
    <col min="30" max="16384" width="9.140625" style="67"/>
  </cols>
  <sheetData>
    <row r="1" spans="1:55" s="65" customFormat="1" ht="21.75" thickBot="1" x14ac:dyDescent="0.4">
      <c r="A1" s="274" t="s">
        <v>34</v>
      </c>
      <c r="B1" s="275"/>
      <c r="C1" s="275"/>
      <c r="D1" s="44"/>
      <c r="E1" s="276"/>
      <c r="F1" s="37"/>
      <c r="G1" s="37"/>
      <c r="H1" s="37"/>
      <c r="I1" s="37"/>
      <c r="J1" s="277"/>
      <c r="K1" s="36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8"/>
      <c r="AA1" s="276"/>
      <c r="AB1" s="37"/>
      <c r="AC1" s="278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4"/>
      <c r="AY1" s="75">
        <v>1</v>
      </c>
      <c r="AZ1" s="75" t="s">
        <v>50</v>
      </c>
      <c r="BA1" s="74"/>
      <c r="BB1" s="73"/>
      <c r="BC1" s="73"/>
    </row>
    <row r="2" spans="1:55" s="65" customFormat="1" ht="15" x14ac:dyDescent="0.3">
      <c r="A2" s="279"/>
      <c r="B2" s="209"/>
      <c r="C2" s="209"/>
      <c r="D2" s="60" t="s">
        <v>70</v>
      </c>
      <c r="E2" s="43"/>
      <c r="F2" s="30"/>
      <c r="G2" s="30"/>
      <c r="H2" s="30"/>
      <c r="I2" s="30"/>
      <c r="J2" s="34"/>
      <c r="K2" s="3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40"/>
      <c r="AA2" s="35"/>
      <c r="AB2" s="29"/>
      <c r="AC2" s="280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4"/>
      <c r="AY2" s="75">
        <v>2</v>
      </c>
      <c r="AZ2" s="75" t="s">
        <v>51</v>
      </c>
      <c r="BA2" s="74"/>
      <c r="BB2" s="73"/>
      <c r="BC2" s="73"/>
    </row>
    <row r="3" spans="1:55" s="65" customFormat="1" ht="24" x14ac:dyDescent="0.4">
      <c r="A3" s="281">
        <v>37045</v>
      </c>
      <c r="B3" s="209" t="s">
        <v>0</v>
      </c>
      <c r="C3" s="209"/>
      <c r="D3" s="59" t="s">
        <v>71</v>
      </c>
      <c r="E3" s="35"/>
      <c r="F3" s="29"/>
      <c r="G3" s="29"/>
      <c r="H3" s="29"/>
      <c r="I3" s="29"/>
      <c r="J3" s="33"/>
      <c r="K3" s="3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40"/>
      <c r="AA3" s="35"/>
      <c r="AB3" s="29"/>
      <c r="AC3" s="280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4"/>
      <c r="AY3" s="75">
        <v>3</v>
      </c>
      <c r="AZ3" s="75" t="s">
        <v>52</v>
      </c>
      <c r="BA3" s="74"/>
      <c r="BB3" s="73"/>
      <c r="BC3" s="73"/>
    </row>
    <row r="4" spans="1:55" s="65" customFormat="1" ht="18.75" x14ac:dyDescent="0.3">
      <c r="A4" s="282" t="str">
        <f>VLOOKUP(WEEKDAY(A3),AY1:AZ7,2)</f>
        <v>Sunday</v>
      </c>
      <c r="B4" s="209"/>
      <c r="C4" s="209"/>
      <c r="D4" s="45"/>
      <c r="E4" s="35"/>
      <c r="F4" s="29"/>
      <c r="G4" s="31"/>
      <c r="H4" s="29"/>
      <c r="I4" s="29"/>
      <c r="J4" s="33"/>
      <c r="K4" s="3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40"/>
      <c r="AA4" s="35"/>
      <c r="AB4" s="29"/>
      <c r="AC4" s="280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4"/>
      <c r="AY4" s="75">
        <v>4</v>
      </c>
      <c r="AZ4" s="75" t="s">
        <v>56</v>
      </c>
      <c r="BA4" s="74"/>
      <c r="BB4" s="73"/>
      <c r="BC4" s="73"/>
    </row>
    <row r="5" spans="1:55" s="65" customFormat="1" ht="15" x14ac:dyDescent="0.3">
      <c r="A5" s="279"/>
      <c r="B5" s="209"/>
      <c r="C5" s="209"/>
      <c r="D5" s="45"/>
      <c r="E5" s="35"/>
      <c r="F5" s="29"/>
      <c r="G5" s="29"/>
      <c r="H5" s="29"/>
      <c r="I5" s="29"/>
      <c r="J5" s="33"/>
      <c r="K5" s="3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40"/>
      <c r="AA5" s="35"/>
      <c r="AB5" s="29"/>
      <c r="AC5" s="280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4"/>
      <c r="AY5" s="75">
        <v>5</v>
      </c>
      <c r="AZ5" s="75" t="s">
        <v>53</v>
      </c>
      <c r="BA5" s="74"/>
      <c r="BB5" s="73"/>
      <c r="BC5" s="73"/>
    </row>
    <row r="6" spans="1:55" s="65" customFormat="1" ht="15" x14ac:dyDescent="0.3">
      <c r="A6" s="279"/>
      <c r="B6" s="209"/>
      <c r="C6" s="209"/>
      <c r="D6" s="45"/>
      <c r="E6" s="35"/>
      <c r="F6" s="29"/>
      <c r="G6" s="29"/>
      <c r="H6" s="29"/>
      <c r="I6" s="29"/>
      <c r="J6" s="33"/>
      <c r="K6" s="3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40"/>
      <c r="AA6" s="35"/>
      <c r="AB6" s="29"/>
      <c r="AC6" s="280"/>
      <c r="AD6" s="74"/>
      <c r="AE6" s="76" t="s">
        <v>41</v>
      </c>
      <c r="AF6" s="76"/>
      <c r="AG6" s="74"/>
      <c r="AH6" s="76" t="s">
        <v>49</v>
      </c>
      <c r="AI6" s="76" t="s">
        <v>42</v>
      </c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5">
        <v>6</v>
      </c>
      <c r="AZ6" s="75" t="s">
        <v>54</v>
      </c>
      <c r="BA6" s="74"/>
      <c r="BB6" s="74"/>
      <c r="BC6" s="73"/>
    </row>
    <row r="7" spans="1:55" s="66" customFormat="1" ht="29.25" thickBot="1" x14ac:dyDescent="0.35">
      <c r="A7" s="279" t="s">
        <v>1</v>
      </c>
      <c r="B7" s="209" t="s">
        <v>39</v>
      </c>
      <c r="C7" s="209" t="s">
        <v>2</v>
      </c>
      <c r="D7" s="46" t="s">
        <v>3</v>
      </c>
      <c r="E7" s="47">
        <v>1</v>
      </c>
      <c r="F7" s="48">
        <v>2</v>
      </c>
      <c r="G7" s="48">
        <v>3</v>
      </c>
      <c r="H7" s="48">
        <v>4</v>
      </c>
      <c r="I7" s="48">
        <v>5</v>
      </c>
      <c r="J7" s="49">
        <v>6</v>
      </c>
      <c r="K7" s="50">
        <v>7</v>
      </c>
      <c r="L7" s="48">
        <v>8</v>
      </c>
      <c r="M7" s="48">
        <v>9</v>
      </c>
      <c r="N7" s="48">
        <v>10</v>
      </c>
      <c r="O7" s="48">
        <v>11</v>
      </c>
      <c r="P7" s="48">
        <v>12</v>
      </c>
      <c r="Q7" s="48">
        <v>13</v>
      </c>
      <c r="R7" s="48">
        <v>14</v>
      </c>
      <c r="S7" s="48">
        <v>15</v>
      </c>
      <c r="T7" s="48">
        <v>16</v>
      </c>
      <c r="U7" s="48">
        <v>17</v>
      </c>
      <c r="V7" s="48">
        <v>18</v>
      </c>
      <c r="W7" s="48">
        <v>19</v>
      </c>
      <c r="X7" s="48">
        <v>20</v>
      </c>
      <c r="Y7" s="48">
        <v>21</v>
      </c>
      <c r="Z7" s="51">
        <v>22</v>
      </c>
      <c r="AA7" s="47">
        <v>23</v>
      </c>
      <c r="AB7" s="48">
        <v>24</v>
      </c>
      <c r="AC7" s="272" t="s">
        <v>4</v>
      </c>
      <c r="AD7" s="77"/>
      <c r="AE7" s="78" t="s">
        <v>43</v>
      </c>
      <c r="AF7" s="78" t="s">
        <v>44</v>
      </c>
      <c r="AG7" s="77"/>
      <c r="AH7" s="78" t="s">
        <v>43</v>
      </c>
      <c r="AI7" s="78" t="s">
        <v>44</v>
      </c>
      <c r="AJ7" s="77"/>
      <c r="AK7" s="77"/>
      <c r="AL7" s="77"/>
      <c r="AM7" s="77"/>
      <c r="AN7" s="77"/>
      <c r="AO7" s="77"/>
      <c r="AP7" s="77"/>
      <c r="AQ7" s="77"/>
      <c r="AR7" s="77" t="s">
        <v>45</v>
      </c>
      <c r="AS7" s="77"/>
      <c r="AT7" s="77"/>
      <c r="AU7" s="77"/>
      <c r="AV7" s="77"/>
      <c r="AW7" s="77"/>
      <c r="AX7" s="77"/>
      <c r="AY7" s="75">
        <v>7</v>
      </c>
      <c r="AZ7" s="75" t="s">
        <v>55</v>
      </c>
      <c r="BA7" s="79"/>
      <c r="BB7" s="77"/>
      <c r="BC7" s="80"/>
    </row>
    <row r="8" spans="1:55" x14ac:dyDescent="0.3">
      <c r="A8" s="243"/>
      <c r="B8" s="19" t="s">
        <v>6</v>
      </c>
      <c r="C8" s="19" t="s">
        <v>7</v>
      </c>
      <c r="D8" s="20">
        <f>SUM(E8:AB8)</f>
        <v>1.6865347408</v>
      </c>
      <c r="E8" s="108">
        <v>6.7332119999999995E-2</v>
      </c>
      <c r="F8" s="109">
        <v>6.6094297600000004E-2</v>
      </c>
      <c r="G8" s="109">
        <v>6.5482180800000012E-2</v>
      </c>
      <c r="H8" s="109">
        <v>6.5191795199999999E-2</v>
      </c>
      <c r="I8" s="109">
        <v>6.5226929600000011E-2</v>
      </c>
      <c r="J8" s="111">
        <v>6.5492966400000005E-2</v>
      </c>
      <c r="K8" s="112">
        <v>6.6022411200000006E-2</v>
      </c>
      <c r="L8" s="109">
        <v>6.7431267200000006E-2</v>
      </c>
      <c r="M8" s="109">
        <v>6.8818304000000011E-2</v>
      </c>
      <c r="N8" s="109">
        <v>6.9490073600000007E-2</v>
      </c>
      <c r="O8" s="109">
        <v>7.0791944000000009E-2</v>
      </c>
      <c r="P8" s="109">
        <v>7.1360390400000015E-2</v>
      </c>
      <c r="Q8" s="109">
        <v>7.1875974400000001E-2</v>
      </c>
      <c r="R8" s="109">
        <v>7.2577531200000003E-2</v>
      </c>
      <c r="S8" s="109">
        <v>7.271589760000001E-2</v>
      </c>
      <c r="T8" s="109">
        <v>7.3333006399999998E-2</v>
      </c>
      <c r="U8" s="109">
        <v>7.5062614400000005E-2</v>
      </c>
      <c r="V8" s="109">
        <v>7.5603612799999997E-2</v>
      </c>
      <c r="W8" s="109">
        <v>7.4995225600000007E-2</v>
      </c>
      <c r="X8" s="109">
        <v>7.4394753600000002E-2</v>
      </c>
      <c r="Y8" s="109">
        <v>7.4368048000000006E-2</v>
      </c>
      <c r="Z8" s="110">
        <v>7.3629116800000005E-2</v>
      </c>
      <c r="AA8" s="108">
        <v>7.0882356800000004E-2</v>
      </c>
      <c r="AB8" s="111">
        <v>6.8361923200000008E-2</v>
      </c>
      <c r="AC8" s="221" t="s">
        <v>8</v>
      </c>
      <c r="AD8" s="81">
        <v>1</v>
      </c>
      <c r="AE8" s="82">
        <f>E33</f>
        <v>0</v>
      </c>
      <c r="AF8" s="82">
        <f>$E47</f>
        <v>0</v>
      </c>
      <c r="AG8" s="82">
        <f>-(AE8)</f>
        <v>0</v>
      </c>
      <c r="AH8" s="82">
        <f>$E32</f>
        <v>0</v>
      </c>
      <c r="AI8" s="82">
        <f>$E46</f>
        <v>0</v>
      </c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83"/>
    </row>
    <row r="9" spans="1:55" x14ac:dyDescent="0.3">
      <c r="A9" s="5"/>
      <c r="B9" s="21" t="s">
        <v>9</v>
      </c>
      <c r="C9" s="21" t="s">
        <v>7</v>
      </c>
      <c r="D9" s="22">
        <f t="shared" ref="D9:D52" si="0">SUM(E9:AB9)</f>
        <v>13.176052662500002</v>
      </c>
      <c r="E9" s="113">
        <v>0.52603218750000003</v>
      </c>
      <c r="F9" s="114">
        <v>0.51636170000000003</v>
      </c>
      <c r="G9" s="114">
        <v>0.51157953750000007</v>
      </c>
      <c r="H9" s="114">
        <v>0.50931090000000001</v>
      </c>
      <c r="I9" s="114">
        <v>0.50958538750000004</v>
      </c>
      <c r="J9" s="116">
        <v>0.5116638</v>
      </c>
      <c r="K9" s="117">
        <v>0.51580008750000006</v>
      </c>
      <c r="L9" s="114">
        <v>0.52680677500000006</v>
      </c>
      <c r="M9" s="114">
        <v>0.53764299999999998</v>
      </c>
      <c r="N9" s="114">
        <v>0.54289120000000002</v>
      </c>
      <c r="O9" s="114">
        <v>0.55306206250000001</v>
      </c>
      <c r="P9" s="114">
        <v>0.55750305000000011</v>
      </c>
      <c r="Q9" s="114">
        <v>0.56153105000000003</v>
      </c>
      <c r="R9" s="114">
        <v>0.56701196249999997</v>
      </c>
      <c r="S9" s="114">
        <v>0.56809295000000004</v>
      </c>
      <c r="T9" s="114">
        <v>0.57291411250000002</v>
      </c>
      <c r="U9" s="114">
        <v>0.58642667500000001</v>
      </c>
      <c r="V9" s="114">
        <v>0.59065322499999995</v>
      </c>
      <c r="W9" s="114">
        <v>0.58590020000000009</v>
      </c>
      <c r="X9" s="114">
        <v>0.58120901250000001</v>
      </c>
      <c r="Y9" s="114">
        <v>0.58100037500000001</v>
      </c>
      <c r="Z9" s="115">
        <v>0.57522747500000004</v>
      </c>
      <c r="AA9" s="113">
        <v>0.55376841250000008</v>
      </c>
      <c r="AB9" s="116">
        <v>0.53407752500000005</v>
      </c>
      <c r="AC9" s="222" t="s">
        <v>10</v>
      </c>
      <c r="AD9" s="81">
        <v>2</v>
      </c>
      <c r="AE9" s="84">
        <f>F33</f>
        <v>0</v>
      </c>
      <c r="AF9" s="84">
        <f>$F47</f>
        <v>0</v>
      </c>
      <c r="AG9" s="84">
        <f t="shared" ref="AG9:AG31" si="1">-(AE9)</f>
        <v>0</v>
      </c>
      <c r="AH9" s="84">
        <f>$F32</f>
        <v>0</v>
      </c>
      <c r="AI9" s="84">
        <f>$F46</f>
        <v>0</v>
      </c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83"/>
    </row>
    <row r="10" spans="1:55" ht="15.75" thickBot="1" x14ac:dyDescent="0.35">
      <c r="A10" s="5"/>
      <c r="B10" s="249" t="s">
        <v>11</v>
      </c>
      <c r="C10" s="249" t="s">
        <v>7</v>
      </c>
      <c r="D10" s="24">
        <f t="shared" si="0"/>
        <v>1026.7834318833</v>
      </c>
      <c r="E10" s="118">
        <v>40.9926363075</v>
      </c>
      <c r="F10" s="119">
        <v>40.2390345576</v>
      </c>
      <c r="G10" s="119">
        <v>39.866370198300004</v>
      </c>
      <c r="H10" s="119">
        <v>39.689579815199998</v>
      </c>
      <c r="I10" s="119">
        <v>39.710970077100001</v>
      </c>
      <c r="J10" s="121">
        <v>39.872936606399996</v>
      </c>
      <c r="K10" s="122">
        <v>40.195269218699998</v>
      </c>
      <c r="L10" s="119">
        <v>41.0529983622</v>
      </c>
      <c r="M10" s="119">
        <v>41.897443703999997</v>
      </c>
      <c r="N10" s="119">
        <v>42.306425433600005</v>
      </c>
      <c r="O10" s="119">
        <v>43.099020406499996</v>
      </c>
      <c r="P10" s="119">
        <v>43.445097680400004</v>
      </c>
      <c r="Q10" s="119">
        <v>43.758991664399993</v>
      </c>
      <c r="R10" s="119">
        <v>44.186108213699995</v>
      </c>
      <c r="S10" s="119">
        <v>44.270347407599999</v>
      </c>
      <c r="T10" s="119">
        <v>44.646050958899998</v>
      </c>
      <c r="U10" s="119">
        <v>45.699057929399999</v>
      </c>
      <c r="V10" s="119">
        <v>46.028424517799998</v>
      </c>
      <c r="W10" s="119">
        <v>45.658030785599998</v>
      </c>
      <c r="X10" s="119">
        <v>45.292455926099997</v>
      </c>
      <c r="Y10" s="119">
        <v>45.276197222999997</v>
      </c>
      <c r="Z10" s="120">
        <v>44.826326671799997</v>
      </c>
      <c r="AA10" s="118">
        <v>43.154064849299999</v>
      </c>
      <c r="AB10" s="121">
        <v>41.6195933682</v>
      </c>
      <c r="AC10" s="222" t="s">
        <v>13</v>
      </c>
      <c r="AD10" s="81">
        <v>3</v>
      </c>
      <c r="AE10" s="84">
        <f>G33</f>
        <v>0</v>
      </c>
      <c r="AF10" s="84">
        <f>$G47</f>
        <v>0</v>
      </c>
      <c r="AG10" s="84">
        <f t="shared" si="1"/>
        <v>0</v>
      </c>
      <c r="AH10" s="84">
        <f>$G32</f>
        <v>0</v>
      </c>
      <c r="AI10" s="84">
        <f>$G46</f>
        <v>0</v>
      </c>
      <c r="AJ10" s="85" t="s">
        <v>12</v>
      </c>
      <c r="AK10" s="85" t="s">
        <v>46</v>
      </c>
      <c r="AL10" s="85"/>
      <c r="AM10" s="85"/>
      <c r="AN10" s="85"/>
      <c r="AO10" s="85" t="s">
        <v>47</v>
      </c>
      <c r="AP10" s="85"/>
      <c r="AQ10" s="85"/>
      <c r="AR10" s="85"/>
      <c r="AS10" s="85"/>
      <c r="AT10" s="85" t="s">
        <v>57</v>
      </c>
      <c r="AU10" s="85"/>
      <c r="AV10" s="85"/>
      <c r="AW10" s="85"/>
      <c r="AX10" s="85"/>
      <c r="AY10" s="85" t="s">
        <v>48</v>
      </c>
      <c r="AZ10" s="85"/>
      <c r="BA10" s="75"/>
      <c r="BB10" s="75"/>
      <c r="BC10" s="83"/>
    </row>
    <row r="11" spans="1:55" x14ac:dyDescent="0.3">
      <c r="A11" s="244" t="s">
        <v>5</v>
      </c>
      <c r="B11" s="25" t="s">
        <v>6</v>
      </c>
      <c r="C11" s="25" t="s">
        <v>72</v>
      </c>
      <c r="D11" s="10">
        <f t="shared" si="0"/>
        <v>0</v>
      </c>
      <c r="E11" s="123">
        <v>0</v>
      </c>
      <c r="F11" s="124">
        <v>0</v>
      </c>
      <c r="G11" s="124">
        <v>0</v>
      </c>
      <c r="H11" s="124">
        <v>0</v>
      </c>
      <c r="I11" s="124">
        <v>0</v>
      </c>
      <c r="J11" s="126">
        <v>0</v>
      </c>
      <c r="K11" s="127">
        <v>0</v>
      </c>
      <c r="L11" s="124">
        <v>0</v>
      </c>
      <c r="M11" s="124">
        <v>0</v>
      </c>
      <c r="N11" s="124">
        <v>0</v>
      </c>
      <c r="O11" s="124">
        <v>0</v>
      </c>
      <c r="P11" s="124">
        <v>0</v>
      </c>
      <c r="Q11" s="124">
        <v>0</v>
      </c>
      <c r="R11" s="124">
        <v>0</v>
      </c>
      <c r="S11" s="124">
        <v>0</v>
      </c>
      <c r="T11" s="124">
        <v>0</v>
      </c>
      <c r="U11" s="124">
        <v>0</v>
      </c>
      <c r="V11" s="124">
        <v>0</v>
      </c>
      <c r="W11" s="124">
        <v>0</v>
      </c>
      <c r="X11" s="124">
        <v>0</v>
      </c>
      <c r="Y11" s="124">
        <v>0</v>
      </c>
      <c r="Z11" s="125">
        <v>0</v>
      </c>
      <c r="AA11" s="123">
        <v>0</v>
      </c>
      <c r="AB11" s="126">
        <v>0</v>
      </c>
      <c r="AC11" s="223"/>
      <c r="AD11" s="81">
        <v>4</v>
      </c>
      <c r="AE11" s="84">
        <f>H33</f>
        <v>0</v>
      </c>
      <c r="AF11" s="84">
        <f>$H47</f>
        <v>0</v>
      </c>
      <c r="AG11" s="84">
        <f t="shared" si="1"/>
        <v>0</v>
      </c>
      <c r="AH11" s="84">
        <f>$H32</f>
        <v>0</v>
      </c>
      <c r="AI11" s="84">
        <f>$H46</f>
        <v>0</v>
      </c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83"/>
    </row>
    <row r="12" spans="1:55" x14ac:dyDescent="0.3">
      <c r="A12" s="5"/>
      <c r="B12" s="27" t="s">
        <v>9</v>
      </c>
      <c r="C12" s="27" t="s">
        <v>72</v>
      </c>
      <c r="D12" s="234">
        <f t="shared" si="0"/>
        <v>0</v>
      </c>
      <c r="E12" s="128">
        <v>0</v>
      </c>
      <c r="F12" s="129">
        <v>0</v>
      </c>
      <c r="G12" s="129">
        <v>0</v>
      </c>
      <c r="H12" s="129">
        <v>0</v>
      </c>
      <c r="I12" s="129">
        <v>0</v>
      </c>
      <c r="J12" s="131">
        <v>0</v>
      </c>
      <c r="K12" s="132">
        <v>0</v>
      </c>
      <c r="L12" s="129">
        <v>0</v>
      </c>
      <c r="M12" s="129">
        <v>0</v>
      </c>
      <c r="N12" s="129">
        <v>0</v>
      </c>
      <c r="O12" s="129">
        <v>0</v>
      </c>
      <c r="P12" s="129">
        <v>0</v>
      </c>
      <c r="Q12" s="129">
        <v>0</v>
      </c>
      <c r="R12" s="129">
        <v>0</v>
      </c>
      <c r="S12" s="129">
        <v>0</v>
      </c>
      <c r="T12" s="129">
        <v>0</v>
      </c>
      <c r="U12" s="129">
        <v>0</v>
      </c>
      <c r="V12" s="129">
        <v>0</v>
      </c>
      <c r="W12" s="129">
        <v>0</v>
      </c>
      <c r="X12" s="129">
        <v>0</v>
      </c>
      <c r="Y12" s="129">
        <v>0</v>
      </c>
      <c r="Z12" s="130">
        <v>0</v>
      </c>
      <c r="AA12" s="128">
        <v>0</v>
      </c>
      <c r="AB12" s="131">
        <v>0</v>
      </c>
      <c r="AC12" s="223"/>
      <c r="AD12" s="81">
        <v>5</v>
      </c>
      <c r="AE12" s="84">
        <f>I33</f>
        <v>0</v>
      </c>
      <c r="AF12" s="84">
        <f>$I47</f>
        <v>0</v>
      </c>
      <c r="AG12" s="84">
        <f t="shared" si="1"/>
        <v>0</v>
      </c>
      <c r="AH12" s="84">
        <f>$I32</f>
        <v>0</v>
      </c>
      <c r="AI12" s="84">
        <f>$I46</f>
        <v>0</v>
      </c>
      <c r="AJ12" s="75">
        <f>AG8</f>
        <v>0</v>
      </c>
      <c r="AK12" s="75">
        <f>AG9</f>
        <v>0</v>
      </c>
      <c r="AL12" s="75">
        <f>AG10</f>
        <v>0</v>
      </c>
      <c r="AM12" s="75">
        <f>AG11</f>
        <v>0</v>
      </c>
      <c r="AN12" s="75"/>
      <c r="AO12" s="75">
        <f>AF8</f>
        <v>0</v>
      </c>
      <c r="AP12" s="75">
        <f>AF9</f>
        <v>0</v>
      </c>
      <c r="AQ12" s="75">
        <f>AF10</f>
        <v>0</v>
      </c>
      <c r="AR12" s="75">
        <f>AF11</f>
        <v>0</v>
      </c>
      <c r="AS12" s="75"/>
      <c r="AT12" s="75">
        <f>-AH8</f>
        <v>0</v>
      </c>
      <c r="AU12" s="75">
        <f>-AH9</f>
        <v>0</v>
      </c>
      <c r="AV12" s="75">
        <f>-AH10</f>
        <v>0</v>
      </c>
      <c r="AW12" s="75">
        <f>-AH11</f>
        <v>0</v>
      </c>
      <c r="AX12" s="75"/>
      <c r="AY12" s="75">
        <f>AI8</f>
        <v>0</v>
      </c>
      <c r="AZ12" s="75">
        <f>AI9</f>
        <v>0</v>
      </c>
      <c r="BA12" s="75">
        <f>AI10</f>
        <v>0</v>
      </c>
      <c r="BB12" s="75">
        <f>AI11</f>
        <v>0</v>
      </c>
      <c r="BC12" s="83"/>
    </row>
    <row r="13" spans="1:55" ht="15" thickBot="1" x14ac:dyDescent="0.35">
      <c r="A13" s="5"/>
      <c r="B13" s="26" t="s">
        <v>11</v>
      </c>
      <c r="C13" s="26" t="s">
        <v>72</v>
      </c>
      <c r="D13" s="11">
        <f t="shared" si="0"/>
        <v>40.911469000000004</v>
      </c>
      <c r="E13" s="133">
        <v>1.287739</v>
      </c>
      <c r="F13" s="134">
        <v>1.126587</v>
      </c>
      <c r="G13" s="134">
        <v>1.0569649999999999</v>
      </c>
      <c r="H13" s="134">
        <v>1.017727</v>
      </c>
      <c r="I13" s="134">
        <v>1.0251129999999999</v>
      </c>
      <c r="J13" s="136">
        <v>1.0834569999999999</v>
      </c>
      <c r="K13" s="137">
        <v>1.2049030000000001</v>
      </c>
      <c r="L13" s="134">
        <v>1.428321</v>
      </c>
      <c r="M13" s="134">
        <v>1.7165060000000001</v>
      </c>
      <c r="N13" s="134">
        <v>1.775293</v>
      </c>
      <c r="O13" s="134">
        <v>1.8971629999999999</v>
      </c>
      <c r="P13" s="134">
        <v>1.8879159999999999</v>
      </c>
      <c r="Q13" s="134">
        <v>1.8694770000000001</v>
      </c>
      <c r="R13" s="134">
        <v>1.8889549999999999</v>
      </c>
      <c r="S13" s="134">
        <v>1.920774</v>
      </c>
      <c r="T13" s="134">
        <v>1.9413860000000001</v>
      </c>
      <c r="U13" s="134">
        <v>2.0093399999999999</v>
      </c>
      <c r="V13" s="134">
        <v>2.1434769999999999</v>
      </c>
      <c r="W13" s="134">
        <v>2.233609</v>
      </c>
      <c r="X13" s="134">
        <v>2.2796729999999998</v>
      </c>
      <c r="Y13" s="134">
        <v>2.396191</v>
      </c>
      <c r="Z13" s="135">
        <v>2.297755</v>
      </c>
      <c r="AA13" s="133">
        <v>1.9184239999999999</v>
      </c>
      <c r="AB13" s="136">
        <v>1.504718</v>
      </c>
      <c r="AC13" s="223"/>
      <c r="AD13" s="81">
        <v>6</v>
      </c>
      <c r="AE13" s="84">
        <f>J33</f>
        <v>0</v>
      </c>
      <c r="AF13" s="84">
        <f>$J47</f>
        <v>0</v>
      </c>
      <c r="AG13" s="84">
        <f t="shared" si="1"/>
        <v>0</v>
      </c>
      <c r="AH13" s="84">
        <f>$J32</f>
        <v>0</v>
      </c>
      <c r="AI13" s="84">
        <f>$J46</f>
        <v>0</v>
      </c>
      <c r="AJ13" s="75">
        <f>AG12</f>
        <v>0</v>
      </c>
      <c r="AK13" s="75">
        <f>AG13</f>
        <v>0</v>
      </c>
      <c r="AL13" s="75">
        <f>AG14</f>
        <v>0</v>
      </c>
      <c r="AM13" s="75">
        <f>AG15</f>
        <v>0</v>
      </c>
      <c r="AN13" s="75"/>
      <c r="AO13" s="75">
        <f>AF12</f>
        <v>0</v>
      </c>
      <c r="AP13" s="75">
        <f>AF13</f>
        <v>0</v>
      </c>
      <c r="AQ13" s="75">
        <f>AF14</f>
        <v>0</v>
      </c>
      <c r="AR13" s="75">
        <f>AF15</f>
        <v>0</v>
      </c>
      <c r="AS13" s="75"/>
      <c r="AT13" s="75">
        <f>-AH12</f>
        <v>0</v>
      </c>
      <c r="AU13" s="75">
        <f>-AH13</f>
        <v>0</v>
      </c>
      <c r="AV13" s="75">
        <f>-AH14</f>
        <v>0</v>
      </c>
      <c r="AW13" s="75">
        <f>-AH15</f>
        <v>0</v>
      </c>
      <c r="AX13" s="75"/>
      <c r="AY13" s="75">
        <f>AI12</f>
        <v>0</v>
      </c>
      <c r="AZ13" s="75">
        <f>AI13</f>
        <v>0</v>
      </c>
      <c r="BA13" s="75">
        <f>AI14</f>
        <v>0</v>
      </c>
      <c r="BB13" s="75">
        <f>AI15</f>
        <v>0</v>
      </c>
      <c r="BC13" s="83"/>
    </row>
    <row r="14" spans="1:55" ht="15" thickBot="1" x14ac:dyDescent="0.35">
      <c r="A14" s="1" t="s">
        <v>74</v>
      </c>
      <c r="B14" s="18" t="s">
        <v>12</v>
      </c>
      <c r="C14" s="18" t="s">
        <v>72</v>
      </c>
      <c r="D14" s="12">
        <f t="shared" si="0"/>
        <v>40.911469000000004</v>
      </c>
      <c r="E14" s="15">
        <f>SUM(E11:E13)</f>
        <v>1.287739</v>
      </c>
      <c r="F14" s="55">
        <f t="shared" ref="F14:AB14" si="2">SUM(F11:F13)</f>
        <v>1.126587</v>
      </c>
      <c r="G14" s="55">
        <f t="shared" si="2"/>
        <v>1.0569649999999999</v>
      </c>
      <c r="H14" s="55">
        <f t="shared" si="2"/>
        <v>1.017727</v>
      </c>
      <c r="I14" s="55">
        <f t="shared" si="2"/>
        <v>1.0251129999999999</v>
      </c>
      <c r="J14" s="57">
        <f t="shared" si="2"/>
        <v>1.0834569999999999</v>
      </c>
      <c r="K14" s="13">
        <f t="shared" si="2"/>
        <v>1.2049030000000001</v>
      </c>
      <c r="L14" s="55">
        <f t="shared" si="2"/>
        <v>1.428321</v>
      </c>
      <c r="M14" s="55">
        <f t="shared" si="2"/>
        <v>1.7165060000000001</v>
      </c>
      <c r="N14" s="55">
        <f t="shared" si="2"/>
        <v>1.775293</v>
      </c>
      <c r="O14" s="55">
        <f t="shared" si="2"/>
        <v>1.8971629999999999</v>
      </c>
      <c r="P14" s="55">
        <f t="shared" si="2"/>
        <v>1.8879159999999999</v>
      </c>
      <c r="Q14" s="55">
        <f t="shared" si="2"/>
        <v>1.8694770000000001</v>
      </c>
      <c r="R14" s="55">
        <f t="shared" si="2"/>
        <v>1.8889549999999999</v>
      </c>
      <c r="S14" s="55">
        <f t="shared" si="2"/>
        <v>1.920774</v>
      </c>
      <c r="T14" s="55">
        <f t="shared" si="2"/>
        <v>1.9413860000000001</v>
      </c>
      <c r="U14" s="55">
        <f t="shared" si="2"/>
        <v>2.0093399999999999</v>
      </c>
      <c r="V14" s="55">
        <f t="shared" si="2"/>
        <v>2.1434769999999999</v>
      </c>
      <c r="W14" s="55">
        <f t="shared" si="2"/>
        <v>2.233609</v>
      </c>
      <c r="X14" s="55">
        <f t="shared" si="2"/>
        <v>2.2796729999999998</v>
      </c>
      <c r="Y14" s="55">
        <f t="shared" si="2"/>
        <v>2.396191</v>
      </c>
      <c r="Z14" s="56">
        <f t="shared" si="2"/>
        <v>2.297755</v>
      </c>
      <c r="AA14" s="15">
        <f t="shared" si="2"/>
        <v>1.9184239999999999</v>
      </c>
      <c r="AB14" s="57">
        <f t="shared" si="2"/>
        <v>1.504718</v>
      </c>
      <c r="AC14" s="223"/>
      <c r="AD14" s="81">
        <v>7</v>
      </c>
      <c r="AE14" s="84">
        <f>K33</f>
        <v>0</v>
      </c>
      <c r="AF14" s="84">
        <f>$K47</f>
        <v>0</v>
      </c>
      <c r="AG14" s="84">
        <f t="shared" si="1"/>
        <v>0</v>
      </c>
      <c r="AH14" s="84">
        <f>$K32</f>
        <v>0</v>
      </c>
      <c r="AI14" s="84">
        <f>$K46</f>
        <v>0</v>
      </c>
      <c r="AJ14" s="75">
        <f>AG16</f>
        <v>0</v>
      </c>
      <c r="AK14" s="75">
        <f>AG17</f>
        <v>0</v>
      </c>
      <c r="AL14" s="75">
        <f>AG18</f>
        <v>0</v>
      </c>
      <c r="AM14" s="75">
        <f>AG19</f>
        <v>0</v>
      </c>
      <c r="AN14" s="75"/>
      <c r="AO14" s="75">
        <f>AF16</f>
        <v>0</v>
      </c>
      <c r="AP14" s="75">
        <f>AF17</f>
        <v>0</v>
      </c>
      <c r="AQ14" s="75">
        <f>AF18</f>
        <v>0</v>
      </c>
      <c r="AR14" s="75">
        <f>AF19</f>
        <v>0</v>
      </c>
      <c r="AS14" s="75"/>
      <c r="AT14" s="75">
        <f>-AH16</f>
        <v>0</v>
      </c>
      <c r="AU14" s="75">
        <f>-AH17</f>
        <v>0</v>
      </c>
      <c r="AV14" s="75">
        <f>-AH18</f>
        <v>0</v>
      </c>
      <c r="AW14" s="75">
        <f>-AH19</f>
        <v>0</v>
      </c>
      <c r="AX14" s="75"/>
      <c r="AY14" s="75">
        <f>AI16</f>
        <v>0</v>
      </c>
      <c r="AZ14" s="75">
        <f>AI17</f>
        <v>0</v>
      </c>
      <c r="BA14" s="75">
        <f>AI18</f>
        <v>0</v>
      </c>
      <c r="BB14" s="75">
        <f>AI19</f>
        <v>0</v>
      </c>
      <c r="BC14" s="83"/>
    </row>
    <row r="15" spans="1:55" ht="15" thickBot="1" x14ac:dyDescent="0.35">
      <c r="A15" s="2" t="s">
        <v>38</v>
      </c>
      <c r="B15" s="18" t="s">
        <v>12</v>
      </c>
      <c r="C15" s="18" t="s">
        <v>7</v>
      </c>
      <c r="D15" s="12">
        <f t="shared" si="0"/>
        <v>1041.6460192866</v>
      </c>
      <c r="E15" s="15">
        <f>SUM(E8:E10)</f>
        <v>41.586000615000003</v>
      </c>
      <c r="F15" s="55">
        <f t="shared" ref="F15:AB15" si="3">SUM(F8:F10)</f>
        <v>40.8214905552</v>
      </c>
      <c r="G15" s="55">
        <f t="shared" si="3"/>
        <v>40.443431916600005</v>
      </c>
      <c r="H15" s="55">
        <f t="shared" si="3"/>
        <v>40.264082510400002</v>
      </c>
      <c r="I15" s="55">
        <f t="shared" si="3"/>
        <v>40.285782394199998</v>
      </c>
      <c r="J15" s="57">
        <f t="shared" si="3"/>
        <v>40.450093372799998</v>
      </c>
      <c r="K15" s="13">
        <f t="shared" si="3"/>
        <v>40.777091717399998</v>
      </c>
      <c r="L15" s="55">
        <f t="shared" si="3"/>
        <v>41.647236404399997</v>
      </c>
      <c r="M15" s="55">
        <f t="shared" si="3"/>
        <v>42.503905007999997</v>
      </c>
      <c r="N15" s="55">
        <f t="shared" si="3"/>
        <v>42.918806707200005</v>
      </c>
      <c r="O15" s="55">
        <f t="shared" si="3"/>
        <v>43.722874412999992</v>
      </c>
      <c r="P15" s="55">
        <f t="shared" si="3"/>
        <v>44.073961120800007</v>
      </c>
      <c r="Q15" s="55">
        <f t="shared" si="3"/>
        <v>44.392398688799993</v>
      </c>
      <c r="R15" s="55">
        <f t="shared" si="3"/>
        <v>44.825697707399996</v>
      </c>
      <c r="S15" s="55">
        <f t="shared" si="3"/>
        <v>44.911156255199998</v>
      </c>
      <c r="T15" s="55">
        <f t="shared" si="3"/>
        <v>45.292298077799998</v>
      </c>
      <c r="U15" s="55">
        <f t="shared" si="3"/>
        <v>46.360547218800001</v>
      </c>
      <c r="V15" s="55">
        <f t="shared" si="3"/>
        <v>46.694681355599997</v>
      </c>
      <c r="W15" s="55">
        <f t="shared" si="3"/>
        <v>46.318926211200001</v>
      </c>
      <c r="X15" s="55">
        <f t="shared" si="3"/>
        <v>45.948059692199998</v>
      </c>
      <c r="Y15" s="55">
        <f t="shared" si="3"/>
        <v>45.931565645999996</v>
      </c>
      <c r="Z15" s="56">
        <f t="shared" si="3"/>
        <v>45.475183263599995</v>
      </c>
      <c r="AA15" s="15">
        <f t="shared" si="3"/>
        <v>43.778715618599996</v>
      </c>
      <c r="AB15" s="57">
        <f t="shared" si="3"/>
        <v>42.222032816400002</v>
      </c>
      <c r="AC15" s="223"/>
      <c r="AD15" s="81">
        <v>8</v>
      </c>
      <c r="AE15" s="84">
        <f>L33</f>
        <v>0</v>
      </c>
      <c r="AF15" s="84">
        <f>$L47</f>
        <v>0</v>
      </c>
      <c r="AG15" s="84">
        <f t="shared" si="1"/>
        <v>0</v>
      </c>
      <c r="AH15" s="84">
        <f>$L32</f>
        <v>0</v>
      </c>
      <c r="AI15" s="84">
        <f>$L46</f>
        <v>0</v>
      </c>
      <c r="AJ15" s="75">
        <f>AG20</f>
        <v>0</v>
      </c>
      <c r="AK15" s="75">
        <f>AG21</f>
        <v>0</v>
      </c>
      <c r="AL15" s="75">
        <f>AG22</f>
        <v>0</v>
      </c>
      <c r="AM15" s="75">
        <f>AG23</f>
        <v>0</v>
      </c>
      <c r="AN15" s="75"/>
      <c r="AO15" s="75">
        <f>AF20</f>
        <v>0</v>
      </c>
      <c r="AP15" s="75">
        <f>AF21</f>
        <v>0</v>
      </c>
      <c r="AQ15" s="75">
        <f>AF22</f>
        <v>0</v>
      </c>
      <c r="AR15" s="75">
        <f>AF23</f>
        <v>0</v>
      </c>
      <c r="AS15" s="75"/>
      <c r="AT15" s="75">
        <f>-AH20</f>
        <v>0</v>
      </c>
      <c r="AU15" s="75">
        <f>-AH21</f>
        <v>0</v>
      </c>
      <c r="AV15" s="75">
        <f>-AH22</f>
        <v>0</v>
      </c>
      <c r="AW15" s="75">
        <f>-AH23</f>
        <v>0</v>
      </c>
      <c r="AX15" s="75"/>
      <c r="AY15" s="75">
        <f>AI20</f>
        <v>0</v>
      </c>
      <c r="AZ15" s="75">
        <f>AI21</f>
        <v>0</v>
      </c>
      <c r="BA15" s="75">
        <f>AI22</f>
        <v>0</v>
      </c>
      <c r="BB15" s="75">
        <f>AI23</f>
        <v>0</v>
      </c>
      <c r="BC15" s="83"/>
    </row>
    <row r="16" spans="1:55" ht="15" thickBot="1" x14ac:dyDescent="0.35">
      <c r="A16" s="3" t="s">
        <v>33</v>
      </c>
      <c r="B16" s="18" t="s">
        <v>12</v>
      </c>
      <c r="C16" s="18" t="s">
        <v>73</v>
      </c>
      <c r="D16" s="12">
        <f t="shared" si="0"/>
        <v>1082.5574882865999</v>
      </c>
      <c r="E16" s="28">
        <f>E14+E15</f>
        <v>42.873739615000005</v>
      </c>
      <c r="F16" s="52">
        <f t="shared" ref="F16:AB16" si="4">F14+F15</f>
        <v>41.948077555200001</v>
      </c>
      <c r="G16" s="52">
        <f t="shared" si="4"/>
        <v>41.500396916600003</v>
      </c>
      <c r="H16" s="52">
        <f t="shared" si="4"/>
        <v>41.281809510400002</v>
      </c>
      <c r="I16" s="52">
        <f t="shared" si="4"/>
        <v>41.310895394199996</v>
      </c>
      <c r="J16" s="54">
        <f t="shared" si="4"/>
        <v>41.533550372800001</v>
      </c>
      <c r="K16" s="14">
        <f t="shared" si="4"/>
        <v>41.981994717399999</v>
      </c>
      <c r="L16" s="52">
        <f t="shared" si="4"/>
        <v>43.075557404399994</v>
      </c>
      <c r="M16" s="52">
        <f t="shared" si="4"/>
        <v>44.220411007999999</v>
      </c>
      <c r="N16" s="52">
        <f t="shared" si="4"/>
        <v>44.694099707200003</v>
      </c>
      <c r="O16" s="52">
        <f t="shared" si="4"/>
        <v>45.620037412999991</v>
      </c>
      <c r="P16" s="52">
        <f t="shared" si="4"/>
        <v>45.961877120800004</v>
      </c>
      <c r="Q16" s="52">
        <f t="shared" si="4"/>
        <v>46.261875688799996</v>
      </c>
      <c r="R16" s="52">
        <f t="shared" si="4"/>
        <v>46.714652707399999</v>
      </c>
      <c r="S16" s="52">
        <f t="shared" si="4"/>
        <v>46.8319302552</v>
      </c>
      <c r="T16" s="52">
        <f t="shared" si="4"/>
        <v>47.2336840778</v>
      </c>
      <c r="U16" s="52">
        <f t="shared" si="4"/>
        <v>48.369887218800002</v>
      </c>
      <c r="V16" s="52">
        <f t="shared" si="4"/>
        <v>48.838158355599994</v>
      </c>
      <c r="W16" s="52">
        <f t="shared" si="4"/>
        <v>48.552535211200002</v>
      </c>
      <c r="X16" s="52">
        <f t="shared" si="4"/>
        <v>48.2277326922</v>
      </c>
      <c r="Y16" s="52">
        <f t="shared" si="4"/>
        <v>48.327756645999997</v>
      </c>
      <c r="Z16" s="53">
        <f t="shared" si="4"/>
        <v>47.772938263599997</v>
      </c>
      <c r="AA16" s="28">
        <f t="shared" si="4"/>
        <v>45.697139618599998</v>
      </c>
      <c r="AB16" s="54">
        <f t="shared" si="4"/>
        <v>43.726750816399999</v>
      </c>
      <c r="AC16" s="223"/>
      <c r="AD16" s="81">
        <v>9</v>
      </c>
      <c r="AE16" s="84">
        <f>M33</f>
        <v>0</v>
      </c>
      <c r="AF16" s="84">
        <f>$M47</f>
        <v>0</v>
      </c>
      <c r="AG16" s="84">
        <f t="shared" si="1"/>
        <v>0</v>
      </c>
      <c r="AH16" s="84">
        <f>$M32</f>
        <v>0</v>
      </c>
      <c r="AI16" s="84">
        <f>$M46</f>
        <v>0</v>
      </c>
      <c r="AJ16" s="75">
        <f>AG24</f>
        <v>0</v>
      </c>
      <c r="AK16" s="75">
        <f>AG25</f>
        <v>0</v>
      </c>
      <c r="AL16" s="75">
        <f>AG26</f>
        <v>0</v>
      </c>
      <c r="AM16" s="75">
        <f>AG27</f>
        <v>0</v>
      </c>
      <c r="AN16" s="75"/>
      <c r="AO16" s="75">
        <f>AF24</f>
        <v>0</v>
      </c>
      <c r="AP16" s="75">
        <f>AF25</f>
        <v>0</v>
      </c>
      <c r="AQ16" s="75">
        <f>AF26</f>
        <v>0</v>
      </c>
      <c r="AR16" s="75">
        <f>AF27</f>
        <v>0</v>
      </c>
      <c r="AS16" s="75"/>
      <c r="AT16" s="75">
        <f>-AH24</f>
        <v>0</v>
      </c>
      <c r="AU16" s="75">
        <f>-AH25</f>
        <v>0</v>
      </c>
      <c r="AV16" s="75">
        <f>-AH26</f>
        <v>0</v>
      </c>
      <c r="AW16" s="75">
        <f>-AH27</f>
        <v>0</v>
      </c>
      <c r="AX16" s="75"/>
      <c r="AY16" s="75">
        <f>AI24</f>
        <v>0</v>
      </c>
      <c r="AZ16" s="75">
        <f>AI25</f>
        <v>0</v>
      </c>
      <c r="BA16" s="75">
        <f>AI26</f>
        <v>0</v>
      </c>
      <c r="BB16" s="75">
        <f>AI27</f>
        <v>0</v>
      </c>
      <c r="BC16" s="83"/>
    </row>
    <row r="17" spans="1:55" x14ac:dyDescent="0.3">
      <c r="A17" s="4"/>
      <c r="B17" s="195" t="s">
        <v>12</v>
      </c>
      <c r="C17" s="195" t="s">
        <v>15</v>
      </c>
      <c r="D17" s="8">
        <f t="shared" si="0"/>
        <v>24</v>
      </c>
      <c r="E17" s="138">
        <v>1</v>
      </c>
      <c r="F17" s="139">
        <v>1</v>
      </c>
      <c r="G17" s="139">
        <v>1</v>
      </c>
      <c r="H17" s="139">
        <v>1</v>
      </c>
      <c r="I17" s="139">
        <v>1</v>
      </c>
      <c r="J17" s="141">
        <v>1</v>
      </c>
      <c r="K17" s="186">
        <v>1</v>
      </c>
      <c r="L17" s="139">
        <v>1</v>
      </c>
      <c r="M17" s="139">
        <v>1</v>
      </c>
      <c r="N17" s="139">
        <v>1</v>
      </c>
      <c r="O17" s="139">
        <v>1</v>
      </c>
      <c r="P17" s="139">
        <v>1</v>
      </c>
      <c r="Q17" s="139">
        <v>1</v>
      </c>
      <c r="R17" s="139">
        <v>1</v>
      </c>
      <c r="S17" s="139">
        <v>1</v>
      </c>
      <c r="T17" s="139">
        <v>1</v>
      </c>
      <c r="U17" s="139">
        <v>1</v>
      </c>
      <c r="V17" s="139">
        <v>1</v>
      </c>
      <c r="W17" s="139">
        <v>1</v>
      </c>
      <c r="X17" s="139">
        <v>1</v>
      </c>
      <c r="Y17" s="139">
        <v>1</v>
      </c>
      <c r="Z17" s="140">
        <v>1</v>
      </c>
      <c r="AA17" s="138">
        <v>1</v>
      </c>
      <c r="AB17" s="141">
        <v>1</v>
      </c>
      <c r="AC17" s="198" t="s">
        <v>76</v>
      </c>
      <c r="AD17" s="81">
        <v>10</v>
      </c>
      <c r="AE17" s="84">
        <f>N33</f>
        <v>0</v>
      </c>
      <c r="AF17" s="84">
        <f>$N47</f>
        <v>0</v>
      </c>
      <c r="AG17" s="84">
        <f t="shared" si="1"/>
        <v>0</v>
      </c>
      <c r="AH17" s="84">
        <f>$N32</f>
        <v>0</v>
      </c>
      <c r="AI17" s="84">
        <f>$N46</f>
        <v>0</v>
      </c>
      <c r="AJ17" s="75">
        <f>AG28</f>
        <v>0</v>
      </c>
      <c r="AK17" s="75">
        <f>AG29</f>
        <v>0</v>
      </c>
      <c r="AL17" s="75">
        <f>AG30</f>
        <v>0</v>
      </c>
      <c r="AM17" s="75">
        <f>AG31</f>
        <v>0</v>
      </c>
      <c r="AN17" s="75"/>
      <c r="AO17" s="75">
        <f>AF28</f>
        <v>0</v>
      </c>
      <c r="AP17" s="75">
        <f>AF29</f>
        <v>0</v>
      </c>
      <c r="AQ17" s="75">
        <f>AF30</f>
        <v>0</v>
      </c>
      <c r="AR17" s="75">
        <f>AF31</f>
        <v>0</v>
      </c>
      <c r="AS17" s="75"/>
      <c r="AT17" s="75">
        <f>-AH28</f>
        <v>0</v>
      </c>
      <c r="AU17" s="75">
        <f>-AH29</f>
        <v>0</v>
      </c>
      <c r="AV17" s="75">
        <f>-AH30</f>
        <v>0</v>
      </c>
      <c r="AW17" s="75">
        <f>-AH31</f>
        <v>0</v>
      </c>
      <c r="AX17" s="75"/>
      <c r="AY17" s="75">
        <f>AI28</f>
        <v>0</v>
      </c>
      <c r="AZ17" s="75">
        <f>AI29</f>
        <v>0</v>
      </c>
      <c r="BA17" s="75">
        <f>AI30</f>
        <v>0</v>
      </c>
      <c r="BB17" s="75">
        <f>AI31</f>
        <v>0</v>
      </c>
      <c r="BC17" s="83"/>
    </row>
    <row r="18" spans="1:55" x14ac:dyDescent="0.3">
      <c r="A18" s="5"/>
      <c r="B18" s="189" t="s">
        <v>12</v>
      </c>
      <c r="C18" s="189" t="s">
        <v>15</v>
      </c>
      <c r="D18" s="6">
        <f t="shared" si="0"/>
        <v>72</v>
      </c>
      <c r="E18" s="142">
        <v>3</v>
      </c>
      <c r="F18" s="143">
        <v>3</v>
      </c>
      <c r="G18" s="143">
        <v>3</v>
      </c>
      <c r="H18" s="143">
        <v>3</v>
      </c>
      <c r="I18" s="143">
        <v>3</v>
      </c>
      <c r="J18" s="145">
        <v>3</v>
      </c>
      <c r="K18" s="181">
        <v>3</v>
      </c>
      <c r="L18" s="143">
        <v>3</v>
      </c>
      <c r="M18" s="143">
        <v>3</v>
      </c>
      <c r="N18" s="143">
        <v>3</v>
      </c>
      <c r="O18" s="143">
        <v>3</v>
      </c>
      <c r="P18" s="143">
        <v>3</v>
      </c>
      <c r="Q18" s="143">
        <v>3</v>
      </c>
      <c r="R18" s="143">
        <v>3</v>
      </c>
      <c r="S18" s="143">
        <v>3</v>
      </c>
      <c r="T18" s="143">
        <v>3</v>
      </c>
      <c r="U18" s="143">
        <v>3</v>
      </c>
      <c r="V18" s="143">
        <v>3</v>
      </c>
      <c r="W18" s="143">
        <v>3</v>
      </c>
      <c r="X18" s="143">
        <v>3</v>
      </c>
      <c r="Y18" s="143">
        <v>3</v>
      </c>
      <c r="Z18" s="144">
        <v>3</v>
      </c>
      <c r="AA18" s="142">
        <v>3</v>
      </c>
      <c r="AB18" s="145">
        <v>3</v>
      </c>
      <c r="AC18" s="198" t="s">
        <v>77</v>
      </c>
      <c r="AD18" s="81">
        <v>11</v>
      </c>
      <c r="AE18" s="84">
        <f>O33</f>
        <v>0</v>
      </c>
      <c r="AF18" s="84">
        <f>$O47</f>
        <v>0</v>
      </c>
      <c r="AG18" s="84">
        <f t="shared" si="1"/>
        <v>0</v>
      </c>
      <c r="AH18" s="84">
        <f>$O32</f>
        <v>0</v>
      </c>
      <c r="AI18" s="84">
        <f>$O46</f>
        <v>0</v>
      </c>
      <c r="AJ18" s="75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83"/>
    </row>
    <row r="19" spans="1:55" x14ac:dyDescent="0.3">
      <c r="A19" s="5"/>
      <c r="B19" s="189"/>
      <c r="C19" s="189"/>
      <c r="D19" s="6">
        <f t="shared" si="0"/>
        <v>0</v>
      </c>
      <c r="E19" s="142"/>
      <c r="F19" s="143"/>
      <c r="G19" s="143"/>
      <c r="H19" s="143"/>
      <c r="I19" s="143"/>
      <c r="J19" s="145"/>
      <c r="K19" s="181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4"/>
      <c r="AA19" s="142"/>
      <c r="AB19" s="145"/>
      <c r="AC19" s="198"/>
      <c r="AD19" s="81">
        <v>12</v>
      </c>
      <c r="AE19" s="84">
        <f>P33</f>
        <v>0</v>
      </c>
      <c r="AF19" s="84">
        <f>$P47</f>
        <v>0</v>
      </c>
      <c r="AG19" s="84">
        <f t="shared" si="1"/>
        <v>0</v>
      </c>
      <c r="AH19" s="84">
        <f>$P32</f>
        <v>0</v>
      </c>
      <c r="AI19" s="84">
        <f>$P46</f>
        <v>0</v>
      </c>
      <c r="AJ19" s="86" t="s">
        <v>64</v>
      </c>
      <c r="AK19" s="75"/>
      <c r="AL19" s="75"/>
      <c r="AM19" s="75"/>
      <c r="AN19" s="75"/>
      <c r="AO19" s="86" t="s">
        <v>65</v>
      </c>
      <c r="AP19" s="75"/>
      <c r="AQ19" s="75"/>
      <c r="AR19" s="75"/>
      <c r="AS19" s="75"/>
      <c r="AT19" s="86" t="s">
        <v>66</v>
      </c>
      <c r="AU19" s="75"/>
      <c r="AV19" s="75"/>
      <c r="AW19" s="75"/>
      <c r="AX19" s="75"/>
      <c r="AY19" s="75"/>
      <c r="AZ19" s="75"/>
      <c r="BA19" s="75"/>
      <c r="BB19" s="75"/>
      <c r="BC19" s="83"/>
    </row>
    <row r="20" spans="1:55" x14ac:dyDescent="0.3">
      <c r="A20" s="5"/>
      <c r="B20" s="189"/>
      <c r="C20" s="189"/>
      <c r="D20" s="6">
        <f t="shared" si="0"/>
        <v>0</v>
      </c>
      <c r="E20" s="142"/>
      <c r="F20" s="143"/>
      <c r="G20" s="143"/>
      <c r="H20" s="143"/>
      <c r="I20" s="143"/>
      <c r="J20" s="145"/>
      <c r="K20" s="181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4"/>
      <c r="AA20" s="142"/>
      <c r="AB20" s="145"/>
      <c r="AC20" s="198"/>
      <c r="AD20" s="81">
        <v>13</v>
      </c>
      <c r="AE20" s="84">
        <f>Q33</f>
        <v>0</v>
      </c>
      <c r="AF20" s="84">
        <f>$Q47</f>
        <v>0</v>
      </c>
      <c r="AG20" s="84">
        <f t="shared" si="1"/>
        <v>0</v>
      </c>
      <c r="AH20" s="84">
        <f>$Q32</f>
        <v>0</v>
      </c>
      <c r="AI20" s="84">
        <f>$Q46</f>
        <v>0</v>
      </c>
      <c r="AJ20" s="75"/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83"/>
    </row>
    <row r="21" spans="1:55" x14ac:dyDescent="0.3">
      <c r="A21" s="5"/>
      <c r="B21" s="189"/>
      <c r="C21" s="189"/>
      <c r="D21" s="6">
        <f t="shared" si="0"/>
        <v>0</v>
      </c>
      <c r="E21" s="142"/>
      <c r="F21" s="143"/>
      <c r="G21" s="143"/>
      <c r="H21" s="143"/>
      <c r="I21" s="143"/>
      <c r="J21" s="145"/>
      <c r="K21" s="181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4"/>
      <c r="AA21" s="142"/>
      <c r="AB21" s="145"/>
      <c r="AC21" s="198"/>
      <c r="AD21" s="81">
        <v>14</v>
      </c>
      <c r="AE21" s="84">
        <f>R33</f>
        <v>0</v>
      </c>
      <c r="AF21" s="84">
        <f>$R47</f>
        <v>0</v>
      </c>
      <c r="AG21" s="84">
        <f t="shared" si="1"/>
        <v>0</v>
      </c>
      <c r="AH21" s="84">
        <f>$R32</f>
        <v>0</v>
      </c>
      <c r="AI21" s="84">
        <f>$R46</f>
        <v>0</v>
      </c>
      <c r="AJ21" s="75">
        <f>$E11</f>
        <v>0</v>
      </c>
      <c r="AK21" s="75">
        <f>$F11</f>
        <v>0</v>
      </c>
      <c r="AL21" s="75">
        <f>G11</f>
        <v>0</v>
      </c>
      <c r="AM21" s="75">
        <f>H11</f>
        <v>0</v>
      </c>
      <c r="AN21" s="75"/>
      <c r="AO21" s="75">
        <f>$E12</f>
        <v>0</v>
      </c>
      <c r="AP21" s="75">
        <f>$F12</f>
        <v>0</v>
      </c>
      <c r="AQ21" s="75">
        <f>L12</f>
        <v>0</v>
      </c>
      <c r="AR21" s="75">
        <f>M12</f>
        <v>0</v>
      </c>
      <c r="AS21" s="75"/>
      <c r="AT21" s="75">
        <f>$E13</f>
        <v>1.287739</v>
      </c>
      <c r="AU21" s="75">
        <f>$F13</f>
        <v>1.126587</v>
      </c>
      <c r="AV21" s="75">
        <f>Q13</f>
        <v>1.8694770000000001</v>
      </c>
      <c r="AW21" s="75">
        <f>R13</f>
        <v>1.8889549999999999</v>
      </c>
      <c r="AX21" s="75"/>
      <c r="AY21" s="75"/>
      <c r="AZ21" s="75"/>
      <c r="BA21" s="75"/>
      <c r="BB21" s="75"/>
      <c r="BC21" s="83"/>
    </row>
    <row r="22" spans="1:55" x14ac:dyDescent="0.3">
      <c r="A22" s="5"/>
      <c r="B22" s="189"/>
      <c r="C22" s="189"/>
      <c r="D22" s="6">
        <f t="shared" si="0"/>
        <v>0</v>
      </c>
      <c r="E22" s="142"/>
      <c r="F22" s="143"/>
      <c r="G22" s="143"/>
      <c r="H22" s="143"/>
      <c r="I22" s="143"/>
      <c r="J22" s="145"/>
      <c r="K22" s="181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4"/>
      <c r="AA22" s="142"/>
      <c r="AB22" s="145"/>
      <c r="AC22" s="198"/>
      <c r="AD22" s="81">
        <v>15</v>
      </c>
      <c r="AE22" s="84">
        <f>S33</f>
        <v>0</v>
      </c>
      <c r="AF22" s="84">
        <f>$S47</f>
        <v>0</v>
      </c>
      <c r="AG22" s="84">
        <f t="shared" si="1"/>
        <v>0</v>
      </c>
      <c r="AH22" s="84">
        <f>$S32</f>
        <v>0</v>
      </c>
      <c r="AI22" s="84">
        <f>$S46</f>
        <v>0</v>
      </c>
      <c r="AJ22" s="75">
        <f>$I11</f>
        <v>0</v>
      </c>
      <c r="AK22" s="75">
        <f>$J11</f>
        <v>0</v>
      </c>
      <c r="AL22" s="75">
        <f>$K11</f>
        <v>0</v>
      </c>
      <c r="AM22" s="75">
        <f>$L11</f>
        <v>0</v>
      </c>
      <c r="AN22" s="75"/>
      <c r="AO22" s="75">
        <f>$I12</f>
        <v>0</v>
      </c>
      <c r="AP22" s="75">
        <f>$J12</f>
        <v>0</v>
      </c>
      <c r="AQ22" s="75">
        <f>$K12</f>
        <v>0</v>
      </c>
      <c r="AR22" s="75">
        <f>$L12</f>
        <v>0</v>
      </c>
      <c r="AS22" s="75"/>
      <c r="AT22" s="75">
        <f>$I13</f>
        <v>1.0251129999999999</v>
      </c>
      <c r="AU22" s="75">
        <f>$J13</f>
        <v>1.0834569999999999</v>
      </c>
      <c r="AV22" s="75">
        <f>$K13</f>
        <v>1.2049030000000001</v>
      </c>
      <c r="AW22" s="75">
        <f>$L13</f>
        <v>1.428321</v>
      </c>
      <c r="AX22" s="75"/>
      <c r="AY22" s="75"/>
      <c r="AZ22" s="75"/>
      <c r="BA22" s="75"/>
      <c r="BB22" s="75"/>
      <c r="BC22" s="83"/>
    </row>
    <row r="23" spans="1:55" x14ac:dyDescent="0.3">
      <c r="A23" s="5"/>
      <c r="B23" s="189"/>
      <c r="C23" s="189"/>
      <c r="D23" s="6">
        <f>SUM(E23:AB23)</f>
        <v>0</v>
      </c>
      <c r="E23" s="142"/>
      <c r="F23" s="143"/>
      <c r="G23" s="143"/>
      <c r="H23" s="143"/>
      <c r="I23" s="143"/>
      <c r="J23" s="145"/>
      <c r="K23" s="181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4"/>
      <c r="AA23" s="142"/>
      <c r="AB23" s="145"/>
      <c r="AC23" s="198"/>
      <c r="AD23" s="81">
        <v>16</v>
      </c>
      <c r="AE23" s="84">
        <f>T33</f>
        <v>0</v>
      </c>
      <c r="AF23" s="84">
        <f>$T47</f>
        <v>0</v>
      </c>
      <c r="AG23" s="84">
        <f t="shared" si="1"/>
        <v>0</v>
      </c>
      <c r="AH23" s="84">
        <f>$T32</f>
        <v>0</v>
      </c>
      <c r="AI23" s="84">
        <f>$T46</f>
        <v>0</v>
      </c>
      <c r="AJ23" s="75">
        <f>$M11</f>
        <v>0</v>
      </c>
      <c r="AK23" s="75">
        <f>$N11</f>
        <v>0</v>
      </c>
      <c r="AL23" s="75">
        <f>$O11</f>
        <v>0</v>
      </c>
      <c r="AM23" s="75">
        <f>$P11</f>
        <v>0</v>
      </c>
      <c r="AN23" s="75"/>
      <c r="AO23" s="75">
        <f>$M12</f>
        <v>0</v>
      </c>
      <c r="AP23" s="75">
        <f>$N12</f>
        <v>0</v>
      </c>
      <c r="AQ23" s="75">
        <f>$O12</f>
        <v>0</v>
      </c>
      <c r="AR23" s="75">
        <f>$P12</f>
        <v>0</v>
      </c>
      <c r="AS23" s="75"/>
      <c r="AT23" s="75">
        <f>$M13</f>
        <v>1.7165060000000001</v>
      </c>
      <c r="AU23" s="75">
        <f>$N13</f>
        <v>1.775293</v>
      </c>
      <c r="AV23" s="75">
        <f>$O13</f>
        <v>1.8971629999999999</v>
      </c>
      <c r="AW23" s="75">
        <f>$P13</f>
        <v>1.8879159999999999</v>
      </c>
      <c r="AX23" s="75"/>
      <c r="AY23" s="75"/>
      <c r="AZ23" s="75"/>
      <c r="BA23" s="75"/>
      <c r="BB23" s="75"/>
      <c r="BC23" s="83"/>
    </row>
    <row r="24" spans="1:55" x14ac:dyDescent="0.3">
      <c r="A24" s="5"/>
      <c r="B24" s="189"/>
      <c r="C24" s="189"/>
      <c r="D24" s="6">
        <f t="shared" si="0"/>
        <v>0</v>
      </c>
      <c r="E24" s="142"/>
      <c r="F24" s="143"/>
      <c r="G24" s="143"/>
      <c r="H24" s="143"/>
      <c r="I24" s="143"/>
      <c r="J24" s="145"/>
      <c r="K24" s="181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4"/>
      <c r="AA24" s="142"/>
      <c r="AB24" s="145"/>
      <c r="AC24" s="198"/>
      <c r="AD24" s="81">
        <v>17</v>
      </c>
      <c r="AE24" s="84">
        <f>U33</f>
        <v>0</v>
      </c>
      <c r="AF24" s="84">
        <f>$U47</f>
        <v>0</v>
      </c>
      <c r="AG24" s="84">
        <f t="shared" si="1"/>
        <v>0</v>
      </c>
      <c r="AH24" s="84">
        <f>$U32</f>
        <v>0</v>
      </c>
      <c r="AI24" s="84">
        <f>$U46</f>
        <v>0</v>
      </c>
      <c r="AJ24" s="75">
        <f>$Q11</f>
        <v>0</v>
      </c>
      <c r="AK24" s="75">
        <f>$R11</f>
        <v>0</v>
      </c>
      <c r="AL24" s="75">
        <f>$S11</f>
        <v>0</v>
      </c>
      <c r="AM24" s="75">
        <f>$T11</f>
        <v>0</v>
      </c>
      <c r="AN24" s="75"/>
      <c r="AO24" s="75">
        <f>$Q12</f>
        <v>0</v>
      </c>
      <c r="AP24" s="75">
        <f>$R12</f>
        <v>0</v>
      </c>
      <c r="AQ24" s="75">
        <f>$S12</f>
        <v>0</v>
      </c>
      <c r="AR24" s="75">
        <f>$T12</f>
        <v>0</v>
      </c>
      <c r="AS24" s="75"/>
      <c r="AT24" s="75">
        <f>$Q13</f>
        <v>1.8694770000000001</v>
      </c>
      <c r="AU24" s="75">
        <f>$R13</f>
        <v>1.8889549999999999</v>
      </c>
      <c r="AV24" s="75">
        <f>$S13</f>
        <v>1.920774</v>
      </c>
      <c r="AW24" s="75">
        <f>$T13</f>
        <v>1.9413860000000001</v>
      </c>
      <c r="AX24" s="75"/>
      <c r="AY24" s="75"/>
      <c r="AZ24" s="75"/>
      <c r="BA24" s="75"/>
      <c r="BB24" s="75"/>
      <c r="BC24" s="83"/>
    </row>
    <row r="25" spans="1:55" x14ac:dyDescent="0.3">
      <c r="A25" s="5" t="s">
        <v>14</v>
      </c>
      <c r="B25" s="189"/>
      <c r="C25" s="189"/>
      <c r="D25" s="6">
        <f t="shared" si="0"/>
        <v>0</v>
      </c>
      <c r="E25" s="142"/>
      <c r="F25" s="143"/>
      <c r="G25" s="143"/>
      <c r="H25" s="143"/>
      <c r="I25" s="143"/>
      <c r="J25" s="145"/>
      <c r="K25" s="181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4"/>
      <c r="AA25" s="142"/>
      <c r="AB25" s="145"/>
      <c r="AC25" s="198"/>
      <c r="AD25" s="81">
        <v>18</v>
      </c>
      <c r="AE25" s="84">
        <f>V33</f>
        <v>0</v>
      </c>
      <c r="AF25" s="84">
        <f>$V47</f>
        <v>0</v>
      </c>
      <c r="AG25" s="84">
        <f t="shared" si="1"/>
        <v>0</v>
      </c>
      <c r="AH25" s="84">
        <f>$V32</f>
        <v>0</v>
      </c>
      <c r="AI25" s="84">
        <f>$V46</f>
        <v>0</v>
      </c>
      <c r="AJ25" s="75">
        <f>$U11</f>
        <v>0</v>
      </c>
      <c r="AK25" s="75">
        <f>$V11</f>
        <v>0</v>
      </c>
      <c r="AL25" s="75">
        <f>$W11</f>
        <v>0</v>
      </c>
      <c r="AM25" s="75">
        <f>$X11</f>
        <v>0</v>
      </c>
      <c r="AN25" s="75"/>
      <c r="AO25" s="75">
        <f>$U12</f>
        <v>0</v>
      </c>
      <c r="AP25" s="75">
        <f>$V12</f>
        <v>0</v>
      </c>
      <c r="AQ25" s="75">
        <f>$W12</f>
        <v>0</v>
      </c>
      <c r="AR25" s="75">
        <f>$X12</f>
        <v>0</v>
      </c>
      <c r="AS25" s="75"/>
      <c r="AT25" s="75">
        <f>$U13</f>
        <v>2.0093399999999999</v>
      </c>
      <c r="AU25" s="75">
        <f>$V13</f>
        <v>2.1434769999999999</v>
      </c>
      <c r="AV25" s="75">
        <f>$W13</f>
        <v>2.233609</v>
      </c>
      <c r="AW25" s="75">
        <f>$X13</f>
        <v>2.2796729999999998</v>
      </c>
      <c r="AX25" s="75"/>
      <c r="AY25" s="75"/>
      <c r="AZ25" s="75"/>
      <c r="BA25" s="75"/>
      <c r="BB25" s="75"/>
      <c r="BC25" s="83"/>
    </row>
    <row r="26" spans="1:55" x14ac:dyDescent="0.3">
      <c r="A26" s="5"/>
      <c r="B26" s="189"/>
      <c r="C26" s="189"/>
      <c r="D26" s="6">
        <f t="shared" si="0"/>
        <v>0</v>
      </c>
      <c r="E26" s="142"/>
      <c r="F26" s="143"/>
      <c r="G26" s="143"/>
      <c r="H26" s="143"/>
      <c r="I26" s="143"/>
      <c r="J26" s="145"/>
      <c r="K26" s="181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4"/>
      <c r="AA26" s="142"/>
      <c r="AB26" s="145"/>
      <c r="AC26" s="198"/>
      <c r="AD26" s="81">
        <v>19</v>
      </c>
      <c r="AE26" s="84">
        <f>W33</f>
        <v>0</v>
      </c>
      <c r="AF26" s="84">
        <f>$W47</f>
        <v>0</v>
      </c>
      <c r="AG26" s="84">
        <f t="shared" si="1"/>
        <v>0</v>
      </c>
      <c r="AH26" s="84">
        <f>$W32</f>
        <v>0</v>
      </c>
      <c r="AI26" s="84">
        <f>$W46</f>
        <v>0</v>
      </c>
      <c r="AJ26" s="75">
        <f>$Y11</f>
        <v>0</v>
      </c>
      <c r="AK26" s="75">
        <f>$Z11</f>
        <v>0</v>
      </c>
      <c r="AL26" s="75">
        <f>$AA11</f>
        <v>0</v>
      </c>
      <c r="AM26" s="75">
        <f>$AB11</f>
        <v>0</v>
      </c>
      <c r="AN26" s="75"/>
      <c r="AO26" s="75">
        <f>$Y12</f>
        <v>0</v>
      </c>
      <c r="AP26" s="75">
        <f>$Z12</f>
        <v>0</v>
      </c>
      <c r="AQ26" s="75">
        <f>$AA12</f>
        <v>0</v>
      </c>
      <c r="AR26" s="75">
        <f>$AB12</f>
        <v>0</v>
      </c>
      <c r="AS26" s="75"/>
      <c r="AT26" s="75">
        <f>$Y13</f>
        <v>2.396191</v>
      </c>
      <c r="AU26" s="75">
        <f>$Z13</f>
        <v>2.297755</v>
      </c>
      <c r="AV26" s="75">
        <f>$AA13</f>
        <v>1.9184239999999999</v>
      </c>
      <c r="AW26" s="75">
        <f>$AB13</f>
        <v>1.504718</v>
      </c>
      <c r="AX26" s="75"/>
      <c r="AY26" s="75"/>
      <c r="AZ26" s="75"/>
      <c r="BA26" s="75"/>
      <c r="BB26" s="75"/>
      <c r="BC26" s="83"/>
    </row>
    <row r="27" spans="1:55" x14ac:dyDescent="0.3">
      <c r="A27" s="5"/>
      <c r="B27" s="189"/>
      <c r="C27" s="189"/>
      <c r="D27" s="6">
        <f t="shared" si="0"/>
        <v>0</v>
      </c>
      <c r="E27" s="142"/>
      <c r="F27" s="143"/>
      <c r="G27" s="143"/>
      <c r="H27" s="143"/>
      <c r="I27" s="143"/>
      <c r="J27" s="145"/>
      <c r="K27" s="181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4"/>
      <c r="AA27" s="142"/>
      <c r="AB27" s="145"/>
      <c r="AC27" s="198"/>
      <c r="AD27" s="81">
        <v>20</v>
      </c>
      <c r="AE27" s="84">
        <f>X33</f>
        <v>0</v>
      </c>
      <c r="AF27" s="84">
        <f>$X47</f>
        <v>0</v>
      </c>
      <c r="AG27" s="84">
        <f t="shared" si="1"/>
        <v>0</v>
      </c>
      <c r="AH27" s="84">
        <f>$X32</f>
        <v>0</v>
      </c>
      <c r="AI27" s="84">
        <f>$X46</f>
        <v>0</v>
      </c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5"/>
      <c r="BA27" s="75"/>
      <c r="BB27" s="75"/>
      <c r="BC27" s="83"/>
    </row>
    <row r="28" spans="1:55" x14ac:dyDescent="0.3">
      <c r="A28" s="5"/>
      <c r="B28" s="189"/>
      <c r="C28" s="189"/>
      <c r="D28" s="6">
        <f t="shared" si="0"/>
        <v>0</v>
      </c>
      <c r="E28" s="142"/>
      <c r="F28" s="143"/>
      <c r="G28" s="143"/>
      <c r="H28" s="143"/>
      <c r="I28" s="143"/>
      <c r="J28" s="145"/>
      <c r="K28" s="181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4"/>
      <c r="AA28" s="142"/>
      <c r="AB28" s="145"/>
      <c r="AC28" s="198"/>
      <c r="AD28" s="81">
        <v>21</v>
      </c>
      <c r="AE28" s="84">
        <f>Y33</f>
        <v>0</v>
      </c>
      <c r="AF28" s="84">
        <f>$Y47</f>
        <v>0</v>
      </c>
      <c r="AG28" s="84">
        <f t="shared" si="1"/>
        <v>0</v>
      </c>
      <c r="AH28" s="84">
        <f>$Y32</f>
        <v>0</v>
      </c>
      <c r="AI28" s="84">
        <f>$Y46</f>
        <v>0</v>
      </c>
      <c r="AJ28" s="86" t="s">
        <v>63</v>
      </c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83"/>
    </row>
    <row r="29" spans="1:55" x14ac:dyDescent="0.3">
      <c r="A29" s="5"/>
      <c r="B29" s="189"/>
      <c r="C29" s="189"/>
      <c r="D29" s="6">
        <f t="shared" si="0"/>
        <v>0</v>
      </c>
      <c r="E29" s="142"/>
      <c r="F29" s="143"/>
      <c r="G29" s="143"/>
      <c r="H29" s="143"/>
      <c r="I29" s="143"/>
      <c r="J29" s="145"/>
      <c r="K29" s="181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4"/>
      <c r="AA29" s="142"/>
      <c r="AB29" s="145"/>
      <c r="AC29" s="198"/>
      <c r="AD29" s="81">
        <v>22</v>
      </c>
      <c r="AE29" s="84">
        <f>Z33</f>
        <v>0</v>
      </c>
      <c r="AF29" s="84">
        <f>$Z47</f>
        <v>0</v>
      </c>
      <c r="AG29" s="84">
        <f t="shared" si="1"/>
        <v>0</v>
      </c>
      <c r="AH29" s="84">
        <f>$Z32</f>
        <v>0</v>
      </c>
      <c r="AI29" s="84">
        <f>$Z46</f>
        <v>0</v>
      </c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5"/>
      <c r="BA29" s="75"/>
      <c r="BB29" s="75"/>
      <c r="BC29" s="83"/>
    </row>
    <row r="30" spans="1:55" x14ac:dyDescent="0.3">
      <c r="A30" s="5"/>
      <c r="B30" s="189"/>
      <c r="C30" s="189"/>
      <c r="D30" s="6">
        <f t="shared" si="0"/>
        <v>0</v>
      </c>
      <c r="E30" s="142"/>
      <c r="F30" s="143"/>
      <c r="G30" s="143"/>
      <c r="H30" s="143"/>
      <c r="I30" s="143"/>
      <c r="J30" s="145"/>
      <c r="K30" s="181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4"/>
      <c r="AA30" s="142"/>
      <c r="AB30" s="145"/>
      <c r="AC30" s="198"/>
      <c r="AD30" s="81">
        <v>23</v>
      </c>
      <c r="AE30" s="84">
        <f>AA33</f>
        <v>0</v>
      </c>
      <c r="AF30" s="84">
        <f>$AA47</f>
        <v>0</v>
      </c>
      <c r="AG30" s="84">
        <f t="shared" si="1"/>
        <v>0</v>
      </c>
      <c r="AH30" s="84">
        <f>$AA32</f>
        <v>0</v>
      </c>
      <c r="AI30" s="84">
        <f>$AA46</f>
        <v>0</v>
      </c>
      <c r="AJ30" s="75">
        <f>-$E24</f>
        <v>0</v>
      </c>
      <c r="AK30" s="75">
        <f>-$F24</f>
        <v>0</v>
      </c>
      <c r="AL30" s="75">
        <f>-$G20</f>
        <v>0</v>
      </c>
      <c r="AM30" s="75">
        <f>-$H20</f>
        <v>0</v>
      </c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83"/>
    </row>
    <row r="31" spans="1:55" ht="15" thickBot="1" x14ac:dyDescent="0.35">
      <c r="A31" s="5"/>
      <c r="B31" s="189"/>
      <c r="C31" s="189"/>
      <c r="D31" s="6">
        <f t="shared" si="0"/>
        <v>0</v>
      </c>
      <c r="E31" s="142"/>
      <c r="F31" s="143"/>
      <c r="G31" s="143"/>
      <c r="H31" s="143"/>
      <c r="I31" s="143"/>
      <c r="J31" s="145"/>
      <c r="K31" s="181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4"/>
      <c r="AA31" s="142"/>
      <c r="AB31" s="145"/>
      <c r="AC31" s="198"/>
      <c r="AD31" s="81">
        <v>24</v>
      </c>
      <c r="AE31" s="87">
        <f>AB33</f>
        <v>0</v>
      </c>
      <c r="AF31" s="87">
        <f>$AB47</f>
        <v>0</v>
      </c>
      <c r="AG31" s="87">
        <f t="shared" si="1"/>
        <v>0</v>
      </c>
      <c r="AH31" s="87">
        <f>$AB32</f>
        <v>0</v>
      </c>
      <c r="AI31" s="87">
        <f>$AB46</f>
        <v>0</v>
      </c>
      <c r="AJ31" s="75">
        <f>-$I20</f>
        <v>0</v>
      </c>
      <c r="AK31" s="75">
        <f>-$J20</f>
        <v>0</v>
      </c>
      <c r="AL31" s="75">
        <f>-$K20</f>
        <v>0</v>
      </c>
      <c r="AM31" s="75">
        <f>-$L20</f>
        <v>0</v>
      </c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75"/>
      <c r="BA31" s="75"/>
      <c r="BB31" s="75"/>
      <c r="BC31" s="83"/>
    </row>
    <row r="32" spans="1:55" x14ac:dyDescent="0.3">
      <c r="A32" s="5"/>
      <c r="B32" s="189"/>
      <c r="C32" s="189"/>
      <c r="D32" s="6">
        <f t="shared" si="0"/>
        <v>0</v>
      </c>
      <c r="E32" s="142"/>
      <c r="F32" s="143"/>
      <c r="G32" s="143"/>
      <c r="H32" s="143"/>
      <c r="I32" s="143"/>
      <c r="J32" s="145"/>
      <c r="K32" s="181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4"/>
      <c r="AA32" s="142"/>
      <c r="AB32" s="145"/>
      <c r="AC32" s="198"/>
      <c r="AD32" s="83"/>
      <c r="AE32" s="83"/>
      <c r="AF32" s="83"/>
      <c r="AG32" s="83"/>
      <c r="AH32" s="83"/>
      <c r="AI32" s="83"/>
      <c r="AJ32" s="75">
        <f>-$M20</f>
        <v>0</v>
      </c>
      <c r="AK32" s="75">
        <f>-$N20</f>
        <v>0</v>
      </c>
      <c r="AL32" s="75">
        <f>-$O20</f>
        <v>0</v>
      </c>
      <c r="AM32" s="75">
        <f>-$P20</f>
        <v>0</v>
      </c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</row>
    <row r="33" spans="1:55" ht="15" thickBot="1" x14ac:dyDescent="0.35">
      <c r="A33" s="5"/>
      <c r="B33" s="190"/>
      <c r="C33" s="190"/>
      <c r="D33" s="9">
        <f t="shared" si="0"/>
        <v>0</v>
      </c>
      <c r="E33" s="177"/>
      <c r="F33" s="178"/>
      <c r="G33" s="178"/>
      <c r="H33" s="178"/>
      <c r="I33" s="178"/>
      <c r="J33" s="180"/>
      <c r="K33" s="187"/>
      <c r="L33" s="178"/>
      <c r="M33" s="178"/>
      <c r="N33" s="178"/>
      <c r="O33" s="178"/>
      <c r="P33" s="178"/>
      <c r="Q33" s="178"/>
      <c r="R33" s="178"/>
      <c r="S33" s="178"/>
      <c r="T33" s="178"/>
      <c r="U33" s="178"/>
      <c r="V33" s="178"/>
      <c r="W33" s="178"/>
      <c r="X33" s="178"/>
      <c r="Y33" s="178"/>
      <c r="Z33" s="179"/>
      <c r="AA33" s="177"/>
      <c r="AB33" s="180"/>
      <c r="AC33" s="198"/>
      <c r="AD33" s="83"/>
      <c r="AE33" s="83"/>
      <c r="AF33" s="83"/>
      <c r="AG33" s="83"/>
      <c r="AH33" s="83"/>
      <c r="AI33" s="83"/>
      <c r="AJ33" s="75">
        <f>-$Q20</f>
        <v>0</v>
      </c>
      <c r="AK33" s="75">
        <f>-$R20</f>
        <v>0</v>
      </c>
      <c r="AL33" s="75">
        <f>-$S20</f>
        <v>0</v>
      </c>
      <c r="AM33" s="75">
        <f>-$T20</f>
        <v>0</v>
      </c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</row>
    <row r="34" spans="1:55" x14ac:dyDescent="0.3">
      <c r="A34" s="4"/>
      <c r="B34" s="195"/>
      <c r="C34" s="195"/>
      <c r="D34" s="8">
        <f t="shared" si="0"/>
        <v>0</v>
      </c>
      <c r="E34" s="138"/>
      <c r="F34" s="139"/>
      <c r="G34" s="139"/>
      <c r="H34" s="139"/>
      <c r="I34" s="139"/>
      <c r="J34" s="141"/>
      <c r="K34" s="186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40"/>
      <c r="AA34" s="138"/>
      <c r="AB34" s="141"/>
      <c r="AC34" s="198"/>
      <c r="AD34" s="83"/>
      <c r="AE34" s="83"/>
      <c r="AF34" s="83"/>
      <c r="AG34" s="83"/>
      <c r="AH34" s="83"/>
      <c r="AI34" s="83"/>
      <c r="AJ34" s="75">
        <f>-$U20</f>
        <v>0</v>
      </c>
      <c r="AK34" s="75">
        <f>-$V20</f>
        <v>0</v>
      </c>
      <c r="AL34" s="75">
        <f>-$W20</f>
        <v>0</v>
      </c>
      <c r="AM34" s="75">
        <f>-$X20</f>
        <v>0</v>
      </c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</row>
    <row r="35" spans="1:55" x14ac:dyDescent="0.3">
      <c r="A35" s="5"/>
      <c r="B35" s="189"/>
      <c r="C35" s="189"/>
      <c r="D35" s="6">
        <f t="shared" si="0"/>
        <v>0</v>
      </c>
      <c r="E35" s="142"/>
      <c r="F35" s="143"/>
      <c r="G35" s="143"/>
      <c r="H35" s="143"/>
      <c r="I35" s="143"/>
      <c r="J35" s="145"/>
      <c r="K35" s="181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4"/>
      <c r="AA35" s="142"/>
      <c r="AB35" s="145"/>
      <c r="AC35" s="198"/>
      <c r="AD35" s="83"/>
      <c r="AE35" s="83"/>
      <c r="AF35" s="83"/>
      <c r="AG35" s="83"/>
      <c r="AH35" s="83"/>
      <c r="AI35" s="83"/>
      <c r="AJ35" s="75">
        <f>-$Y20</f>
        <v>0</v>
      </c>
      <c r="AK35" s="75">
        <f>-$Z20</f>
        <v>0</v>
      </c>
      <c r="AL35" s="75">
        <f>-$AA20</f>
        <v>0</v>
      </c>
      <c r="AM35" s="75">
        <f>$AB20</f>
        <v>0</v>
      </c>
      <c r="AN35" s="83"/>
      <c r="AO35" s="83"/>
      <c r="AP35" s="83"/>
      <c r="AQ35" s="83"/>
      <c r="AR35" s="83"/>
      <c r="AS35" s="83"/>
      <c r="AT35" s="83"/>
      <c r="AU35" s="83"/>
      <c r="AV35" s="83"/>
      <c r="AW35" s="83"/>
      <c r="AX35" s="83"/>
      <c r="AY35" s="83"/>
      <c r="AZ35" s="83"/>
      <c r="BA35" s="83"/>
      <c r="BB35" s="83"/>
      <c r="BC35" s="83"/>
    </row>
    <row r="36" spans="1:55" x14ac:dyDescent="0.3">
      <c r="A36" s="5" t="s">
        <v>16</v>
      </c>
      <c r="B36" s="189"/>
      <c r="C36" s="189"/>
      <c r="D36" s="6">
        <f t="shared" si="0"/>
        <v>0</v>
      </c>
      <c r="E36" s="142"/>
      <c r="F36" s="143"/>
      <c r="G36" s="143"/>
      <c r="H36" s="143"/>
      <c r="I36" s="143"/>
      <c r="J36" s="145"/>
      <c r="K36" s="181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4"/>
      <c r="AA36" s="142"/>
      <c r="AB36" s="145"/>
      <c r="AC36" s="198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3"/>
      <c r="BB36" s="83"/>
      <c r="BC36" s="83"/>
    </row>
    <row r="37" spans="1:55" x14ac:dyDescent="0.3">
      <c r="A37" s="5"/>
      <c r="B37" s="189"/>
      <c r="C37" s="189"/>
      <c r="D37" s="6">
        <f t="shared" si="0"/>
        <v>0</v>
      </c>
      <c r="E37" s="142"/>
      <c r="F37" s="143"/>
      <c r="G37" s="143"/>
      <c r="H37" s="143"/>
      <c r="I37" s="143"/>
      <c r="J37" s="145"/>
      <c r="K37" s="181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4"/>
      <c r="AA37" s="142"/>
      <c r="AB37" s="145"/>
      <c r="AC37" s="198"/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</row>
    <row r="38" spans="1:55" ht="15" thickBot="1" x14ac:dyDescent="0.35">
      <c r="A38" s="7"/>
      <c r="B38" s="190"/>
      <c r="C38" s="190"/>
      <c r="D38" s="9">
        <f t="shared" si="0"/>
        <v>0</v>
      </c>
      <c r="E38" s="177"/>
      <c r="F38" s="178"/>
      <c r="G38" s="178"/>
      <c r="H38" s="178"/>
      <c r="I38" s="178"/>
      <c r="J38" s="180"/>
      <c r="K38" s="187"/>
      <c r="L38" s="178"/>
      <c r="M38" s="178"/>
      <c r="N38" s="178"/>
      <c r="O38" s="178"/>
      <c r="P38" s="178"/>
      <c r="Q38" s="178"/>
      <c r="R38" s="178"/>
      <c r="S38" s="178"/>
      <c r="T38" s="178"/>
      <c r="U38" s="178"/>
      <c r="V38" s="178"/>
      <c r="W38" s="178"/>
      <c r="X38" s="178"/>
      <c r="Y38" s="178"/>
      <c r="Z38" s="179"/>
      <c r="AA38" s="177"/>
      <c r="AB38" s="180"/>
      <c r="AC38" s="198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  <c r="AQ38" s="83"/>
      <c r="AR38" s="83"/>
      <c r="AS38" s="83"/>
      <c r="AT38" s="83"/>
      <c r="AU38" s="83"/>
      <c r="AV38" s="83"/>
      <c r="AW38" s="83"/>
      <c r="AX38" s="83"/>
      <c r="AY38" s="83"/>
      <c r="AZ38" s="83"/>
      <c r="BA38" s="83"/>
      <c r="BB38" s="83"/>
      <c r="BC38" s="83"/>
    </row>
    <row r="39" spans="1:55" x14ac:dyDescent="0.3">
      <c r="A39" s="4"/>
      <c r="B39" s="196"/>
      <c r="C39" s="196"/>
      <c r="D39" s="64">
        <f t="shared" si="0"/>
        <v>0</v>
      </c>
      <c r="E39" s="202"/>
      <c r="F39" s="200"/>
      <c r="G39" s="200"/>
      <c r="H39" s="200"/>
      <c r="I39" s="200"/>
      <c r="J39" s="203"/>
      <c r="K39" s="199"/>
      <c r="L39" s="200"/>
      <c r="M39" s="200"/>
      <c r="N39" s="200"/>
      <c r="O39" s="200"/>
      <c r="P39" s="200"/>
      <c r="Q39" s="200"/>
      <c r="R39" s="200"/>
      <c r="S39" s="200"/>
      <c r="T39" s="200"/>
      <c r="U39" s="200"/>
      <c r="V39" s="200"/>
      <c r="W39" s="200"/>
      <c r="X39" s="200"/>
      <c r="Y39" s="200"/>
      <c r="Z39" s="201"/>
      <c r="AA39" s="202"/>
      <c r="AB39" s="203"/>
      <c r="AC39" s="198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  <c r="AP39" s="83"/>
      <c r="AQ39" s="83"/>
      <c r="AR39" s="83"/>
      <c r="AS39" s="83"/>
      <c r="AT39" s="83"/>
      <c r="AU39" s="83"/>
      <c r="AV39" s="83"/>
      <c r="AW39" s="83"/>
      <c r="AX39" s="83"/>
      <c r="AY39" s="83"/>
      <c r="AZ39" s="83"/>
      <c r="BA39" s="83"/>
      <c r="BB39" s="83"/>
      <c r="BC39" s="83"/>
    </row>
    <row r="40" spans="1:55" x14ac:dyDescent="0.3">
      <c r="A40" s="5"/>
      <c r="B40" s="192"/>
      <c r="C40" s="192"/>
      <c r="D40" s="62">
        <f t="shared" si="0"/>
        <v>0</v>
      </c>
      <c r="E40" s="154"/>
      <c r="F40" s="155"/>
      <c r="G40" s="155"/>
      <c r="H40" s="155"/>
      <c r="I40" s="155"/>
      <c r="J40" s="157"/>
      <c r="K40" s="184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6"/>
      <c r="AA40" s="154"/>
      <c r="AB40" s="157"/>
      <c r="AC40" s="198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</row>
    <row r="41" spans="1:55" x14ac:dyDescent="0.3">
      <c r="A41" s="5"/>
      <c r="B41" s="192"/>
      <c r="C41" s="192"/>
      <c r="D41" s="62">
        <f t="shared" si="0"/>
        <v>0</v>
      </c>
      <c r="E41" s="154"/>
      <c r="F41" s="155"/>
      <c r="G41" s="155"/>
      <c r="H41" s="155"/>
      <c r="I41" s="155"/>
      <c r="J41" s="157"/>
      <c r="K41" s="184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6"/>
      <c r="AA41" s="154"/>
      <c r="AB41" s="157"/>
      <c r="AC41" s="198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</row>
    <row r="42" spans="1:55" x14ac:dyDescent="0.3">
      <c r="A42" s="5"/>
      <c r="B42" s="192"/>
      <c r="C42" s="192"/>
      <c r="D42" s="62">
        <f t="shared" si="0"/>
        <v>0</v>
      </c>
      <c r="E42" s="154"/>
      <c r="F42" s="155"/>
      <c r="G42" s="155"/>
      <c r="H42" s="155"/>
      <c r="I42" s="155"/>
      <c r="J42" s="157"/>
      <c r="K42" s="184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6"/>
      <c r="AA42" s="154"/>
      <c r="AB42" s="157"/>
      <c r="AC42" s="198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</row>
    <row r="43" spans="1:55" x14ac:dyDescent="0.3">
      <c r="A43" s="5"/>
      <c r="B43" s="192"/>
      <c r="C43" s="192"/>
      <c r="D43" s="62">
        <f t="shared" si="0"/>
        <v>0</v>
      </c>
      <c r="E43" s="154"/>
      <c r="F43" s="155"/>
      <c r="G43" s="155"/>
      <c r="H43" s="155"/>
      <c r="I43" s="155"/>
      <c r="J43" s="157"/>
      <c r="K43" s="184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6"/>
      <c r="AA43" s="154"/>
      <c r="AB43" s="157"/>
      <c r="AC43" s="198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</row>
    <row r="44" spans="1:55" x14ac:dyDescent="0.3">
      <c r="A44" s="5" t="s">
        <v>17</v>
      </c>
      <c r="B44" s="192"/>
      <c r="C44" s="192"/>
      <c r="D44" s="62">
        <f t="shared" si="0"/>
        <v>0</v>
      </c>
      <c r="E44" s="154"/>
      <c r="F44" s="155"/>
      <c r="G44" s="155"/>
      <c r="H44" s="155"/>
      <c r="I44" s="155"/>
      <c r="J44" s="157"/>
      <c r="K44" s="184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6"/>
      <c r="AA44" s="154"/>
      <c r="AB44" s="157"/>
      <c r="AC44" s="198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</row>
    <row r="45" spans="1:55" x14ac:dyDescent="0.3">
      <c r="A45" s="5"/>
      <c r="B45" s="192"/>
      <c r="C45" s="192"/>
      <c r="D45" s="62">
        <f t="shared" si="0"/>
        <v>0</v>
      </c>
      <c r="E45" s="154"/>
      <c r="F45" s="155"/>
      <c r="G45" s="155"/>
      <c r="H45" s="155"/>
      <c r="I45" s="155"/>
      <c r="J45" s="157"/>
      <c r="K45" s="184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6"/>
      <c r="AA45" s="154"/>
      <c r="AB45" s="157"/>
      <c r="AC45" s="198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</row>
    <row r="46" spans="1:55" x14ac:dyDescent="0.3">
      <c r="A46" s="5"/>
      <c r="B46" s="192"/>
      <c r="C46" s="192"/>
      <c r="D46" s="62">
        <f t="shared" si="0"/>
        <v>0</v>
      </c>
      <c r="E46" s="154"/>
      <c r="F46" s="155"/>
      <c r="G46" s="155"/>
      <c r="H46" s="155"/>
      <c r="I46" s="155"/>
      <c r="J46" s="157"/>
      <c r="K46" s="184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6"/>
      <c r="AA46" s="154"/>
      <c r="AB46" s="157"/>
      <c r="AC46" s="198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</row>
    <row r="47" spans="1:55" ht="15" thickBot="1" x14ac:dyDescent="0.35">
      <c r="A47" s="7"/>
      <c r="B47" s="193"/>
      <c r="C47" s="193"/>
      <c r="D47" s="253">
        <f t="shared" si="0"/>
        <v>0</v>
      </c>
      <c r="E47" s="258"/>
      <c r="F47" s="240"/>
      <c r="G47" s="240"/>
      <c r="H47" s="240"/>
      <c r="I47" s="240"/>
      <c r="J47" s="259"/>
      <c r="K47" s="251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69"/>
      <c r="AA47" s="258"/>
      <c r="AB47" s="259"/>
      <c r="AC47" s="198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</row>
    <row r="48" spans="1:55" x14ac:dyDescent="0.3">
      <c r="A48" s="4"/>
      <c r="B48" s="191"/>
      <c r="C48" s="191"/>
      <c r="D48" s="61">
        <f>SUM(E48:AB48)</f>
        <v>0</v>
      </c>
      <c r="E48" s="165"/>
      <c r="F48" s="163"/>
      <c r="G48" s="163"/>
      <c r="H48" s="163"/>
      <c r="I48" s="163"/>
      <c r="J48" s="166"/>
      <c r="K48" s="162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4"/>
      <c r="AA48" s="165"/>
      <c r="AB48" s="166"/>
      <c r="AC48" s="198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</row>
    <row r="49" spans="1:55" x14ac:dyDescent="0.3">
      <c r="A49" s="5" t="s">
        <v>18</v>
      </c>
      <c r="B49" s="192"/>
      <c r="C49" s="192"/>
      <c r="D49" s="62">
        <f t="shared" si="0"/>
        <v>0</v>
      </c>
      <c r="E49" s="170"/>
      <c r="F49" s="168"/>
      <c r="G49" s="168"/>
      <c r="H49" s="168"/>
      <c r="I49" s="168"/>
      <c r="J49" s="171"/>
      <c r="K49" s="167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9"/>
      <c r="AA49" s="170"/>
      <c r="AB49" s="171"/>
      <c r="AC49" s="198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</row>
    <row r="50" spans="1:55" s="66" customFormat="1" ht="15" thickBot="1" x14ac:dyDescent="0.35">
      <c r="A50" s="7"/>
      <c r="B50" s="194"/>
      <c r="C50" s="194"/>
      <c r="D50" s="63">
        <f t="shared" si="0"/>
        <v>0</v>
      </c>
      <c r="E50" s="175"/>
      <c r="F50" s="173"/>
      <c r="G50" s="173"/>
      <c r="H50" s="173"/>
      <c r="I50" s="173"/>
      <c r="J50" s="176"/>
      <c r="K50" s="172"/>
      <c r="L50" s="173"/>
      <c r="M50" s="173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4"/>
      <c r="AA50" s="175"/>
      <c r="AB50" s="176"/>
      <c r="AC50" s="198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</row>
    <row r="51" spans="1:55" ht="15" thickBot="1" x14ac:dyDescent="0.35">
      <c r="A51" s="245"/>
      <c r="B51" s="210"/>
      <c r="C51" s="210"/>
      <c r="D51" s="105">
        <f t="shared" si="0"/>
        <v>0</v>
      </c>
      <c r="E51" s="106"/>
      <c r="F51" s="92"/>
      <c r="G51" s="92"/>
      <c r="H51" s="92"/>
      <c r="I51" s="92"/>
      <c r="J51" s="10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  <c r="AA51" s="106"/>
      <c r="AB51" s="107"/>
      <c r="AC51" s="224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</row>
    <row r="52" spans="1:55" ht="15" thickBot="1" x14ac:dyDescent="0.35">
      <c r="A52" s="102" t="s">
        <v>36</v>
      </c>
      <c r="B52" s="103" t="s">
        <v>12</v>
      </c>
      <c r="C52" s="103" t="s">
        <v>15</v>
      </c>
      <c r="D52" s="100">
        <f t="shared" si="0"/>
        <v>986.55748828659989</v>
      </c>
      <c r="E52" s="94">
        <f>E16+E39+E40+E41+E42+E43+E44+E45+E46+E47+E48+E49+E50-E17-E18-E19-E20-E21-E22-E23-E24-E25-E26-E27-E28-E29-E30-E31-E32-E33</f>
        <v>38.873739615000005</v>
      </c>
      <c r="F52" s="98">
        <f t="shared" ref="F52:AB52" si="5">F16+F39+F40+F41+F42+F43+F44+F45+F46+F47+F48+F49+F50-F17-F18-F19-F20-F21-F22-F23-F24-F25-F26-F27-F28-F29-F30-F31-F32-F33</f>
        <v>37.948077555200001</v>
      </c>
      <c r="G52" s="98">
        <f t="shared" si="5"/>
        <v>37.500396916600003</v>
      </c>
      <c r="H52" s="98">
        <f t="shared" si="5"/>
        <v>37.281809510400002</v>
      </c>
      <c r="I52" s="98">
        <f t="shared" si="5"/>
        <v>37.310895394199996</v>
      </c>
      <c r="J52" s="99">
        <f t="shared" si="5"/>
        <v>37.533550372800001</v>
      </c>
      <c r="K52" s="95">
        <f t="shared" si="5"/>
        <v>37.981994717399999</v>
      </c>
      <c r="L52" s="98">
        <f t="shared" si="5"/>
        <v>39.075557404399994</v>
      </c>
      <c r="M52" s="98">
        <f t="shared" si="5"/>
        <v>40.220411007999999</v>
      </c>
      <c r="N52" s="98">
        <f t="shared" si="5"/>
        <v>40.694099707200003</v>
      </c>
      <c r="O52" s="98">
        <f t="shared" si="5"/>
        <v>41.620037412999991</v>
      </c>
      <c r="P52" s="98">
        <f t="shared" si="5"/>
        <v>41.961877120800004</v>
      </c>
      <c r="Q52" s="98">
        <f t="shared" si="5"/>
        <v>42.261875688799996</v>
      </c>
      <c r="R52" s="98">
        <f t="shared" si="5"/>
        <v>42.714652707399999</v>
      </c>
      <c r="S52" s="98">
        <f t="shared" si="5"/>
        <v>42.8319302552</v>
      </c>
      <c r="T52" s="98">
        <f t="shared" si="5"/>
        <v>43.2336840778</v>
      </c>
      <c r="U52" s="98">
        <f t="shared" si="5"/>
        <v>44.369887218800002</v>
      </c>
      <c r="V52" s="98">
        <f t="shared" si="5"/>
        <v>44.838158355599994</v>
      </c>
      <c r="W52" s="98">
        <f t="shared" si="5"/>
        <v>44.552535211200002</v>
      </c>
      <c r="X52" s="98">
        <f t="shared" si="5"/>
        <v>44.2277326922</v>
      </c>
      <c r="Y52" s="98">
        <f t="shared" si="5"/>
        <v>44.327756645999997</v>
      </c>
      <c r="Z52" s="216">
        <f t="shared" si="5"/>
        <v>43.772938263599997</v>
      </c>
      <c r="AA52" s="94">
        <f t="shared" si="5"/>
        <v>41.697139618599998</v>
      </c>
      <c r="AB52" s="99">
        <f t="shared" si="5"/>
        <v>39.726750816399999</v>
      </c>
      <c r="AC52" s="104" t="s">
        <v>35</v>
      </c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</row>
    <row r="53" spans="1:55" x14ac:dyDescent="0.3">
      <c r="A53" s="246"/>
      <c r="B53" s="211"/>
      <c r="C53" s="211"/>
      <c r="D53" s="101"/>
      <c r="E53" s="96"/>
      <c r="F53" s="93"/>
      <c r="G53" s="93"/>
      <c r="H53" s="93"/>
      <c r="I53" s="93"/>
      <c r="J53" s="97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  <c r="AA53" s="96"/>
      <c r="AB53" s="97"/>
      <c r="AC53" s="225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</row>
    <row r="54" spans="1:55" x14ac:dyDescent="0.3">
      <c r="A54" s="246"/>
      <c r="B54" s="211"/>
      <c r="C54" s="211"/>
      <c r="D54" s="101"/>
      <c r="E54" s="41"/>
      <c r="F54" s="32"/>
      <c r="G54" s="32"/>
      <c r="H54" s="32"/>
      <c r="I54" s="32"/>
      <c r="J54" s="42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  <c r="AA54" s="41"/>
      <c r="AB54" s="42"/>
      <c r="AC54" s="225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</row>
    <row r="55" spans="1:55" x14ac:dyDescent="0.3">
      <c r="A55" s="246"/>
      <c r="B55" s="211"/>
      <c r="C55" s="211"/>
      <c r="D55" s="101"/>
      <c r="E55" s="41"/>
      <c r="F55" s="32"/>
      <c r="G55" s="32"/>
      <c r="H55" s="32"/>
      <c r="I55" s="32"/>
      <c r="J55" s="42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  <c r="AA55" s="41"/>
      <c r="AB55" s="42"/>
      <c r="AC55" s="225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</row>
    <row r="56" spans="1:55" ht="29.25" thickBot="1" x14ac:dyDescent="0.35">
      <c r="A56" s="246" t="s">
        <v>1</v>
      </c>
      <c r="B56" s="211" t="s">
        <v>39</v>
      </c>
      <c r="C56" s="211" t="s">
        <v>2</v>
      </c>
      <c r="D56" s="214" t="s">
        <v>3</v>
      </c>
      <c r="E56" s="50">
        <v>1</v>
      </c>
      <c r="F56" s="48">
        <v>2</v>
      </c>
      <c r="G56" s="48">
        <v>3</v>
      </c>
      <c r="H56" s="48">
        <v>4</v>
      </c>
      <c r="I56" s="48">
        <v>5</v>
      </c>
      <c r="J56" s="51">
        <v>6</v>
      </c>
      <c r="K56" s="219">
        <v>7</v>
      </c>
      <c r="L56" s="219">
        <v>8</v>
      </c>
      <c r="M56" s="219">
        <v>9</v>
      </c>
      <c r="N56" s="219">
        <v>10</v>
      </c>
      <c r="O56" s="219">
        <v>11</v>
      </c>
      <c r="P56" s="219">
        <v>12</v>
      </c>
      <c r="Q56" s="219">
        <v>13</v>
      </c>
      <c r="R56" s="219">
        <v>14</v>
      </c>
      <c r="S56" s="219">
        <v>15</v>
      </c>
      <c r="T56" s="219">
        <v>16</v>
      </c>
      <c r="U56" s="219">
        <v>17</v>
      </c>
      <c r="V56" s="219">
        <v>18</v>
      </c>
      <c r="W56" s="219">
        <v>19</v>
      </c>
      <c r="X56" s="219">
        <v>20</v>
      </c>
      <c r="Y56" s="219">
        <v>21</v>
      </c>
      <c r="Z56" s="219">
        <v>22</v>
      </c>
      <c r="AA56" s="50">
        <v>23</v>
      </c>
      <c r="AB56" s="51">
        <v>24</v>
      </c>
      <c r="AC56" s="226" t="s">
        <v>4</v>
      </c>
      <c r="AD56" s="74"/>
      <c r="AE56" s="76" t="s">
        <v>58</v>
      </c>
      <c r="AF56" s="76"/>
      <c r="AG56" s="74"/>
      <c r="AH56" s="76" t="s">
        <v>49</v>
      </c>
      <c r="AI56" s="76" t="s">
        <v>59</v>
      </c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5"/>
      <c r="AZ56" s="75"/>
      <c r="BA56" s="74"/>
      <c r="BB56" s="74"/>
      <c r="BC56" s="83"/>
    </row>
    <row r="57" spans="1:55" ht="19.5" thickBot="1" x14ac:dyDescent="0.35">
      <c r="A57" s="4"/>
      <c r="B57" s="19" t="s">
        <v>21</v>
      </c>
      <c r="C57" s="19" t="s">
        <v>7</v>
      </c>
      <c r="D57" s="20">
        <f t="shared" ref="D57:D99" si="6">SUM(E57:AB57)</f>
        <v>135.85611500000002</v>
      </c>
      <c r="E57" s="108">
        <v>4.3364209999999996</v>
      </c>
      <c r="F57" s="109">
        <v>3.985538</v>
      </c>
      <c r="G57" s="109">
        <v>3.8209740000000001</v>
      </c>
      <c r="H57" s="109">
        <v>3.7772359999999998</v>
      </c>
      <c r="I57" s="109">
        <v>3.9155760000000002</v>
      </c>
      <c r="J57" s="111">
        <v>4.2668949999999999</v>
      </c>
      <c r="K57" s="112">
        <v>4.9440350000000004</v>
      </c>
      <c r="L57" s="109">
        <v>5.6811610000000003</v>
      </c>
      <c r="M57" s="109">
        <v>6.1774420000000001</v>
      </c>
      <c r="N57" s="109">
        <v>6.2078069999999999</v>
      </c>
      <c r="O57" s="109">
        <v>6.1348399999999996</v>
      </c>
      <c r="P57" s="109">
        <v>6.0740340000000002</v>
      </c>
      <c r="Q57" s="109">
        <v>5.9363910000000004</v>
      </c>
      <c r="R57" s="109">
        <v>5.7576239999999999</v>
      </c>
      <c r="S57" s="109">
        <v>5.6802659999999996</v>
      </c>
      <c r="T57" s="109">
        <v>5.7673040000000002</v>
      </c>
      <c r="U57" s="109">
        <v>6.0219199999999997</v>
      </c>
      <c r="V57" s="109">
        <v>6.4046719999999997</v>
      </c>
      <c r="W57" s="109">
        <v>7.3029859999999998</v>
      </c>
      <c r="X57" s="109">
        <v>8.503228</v>
      </c>
      <c r="Y57" s="109">
        <v>8.1343139999999998</v>
      </c>
      <c r="Z57" s="110">
        <v>6.9623749999999998</v>
      </c>
      <c r="AA57" s="108">
        <v>5.5375829999999997</v>
      </c>
      <c r="AB57" s="111">
        <v>4.525493</v>
      </c>
      <c r="AC57" s="222" t="s">
        <v>8</v>
      </c>
      <c r="AD57" s="77"/>
      <c r="AE57" s="78" t="s">
        <v>43</v>
      </c>
      <c r="AF57" s="78" t="s">
        <v>44</v>
      </c>
      <c r="AG57" s="77"/>
      <c r="AH57" s="78" t="s">
        <v>43</v>
      </c>
      <c r="AI57" s="78" t="s">
        <v>44</v>
      </c>
      <c r="AJ57" s="77"/>
      <c r="AK57" s="77"/>
      <c r="AL57" s="77"/>
      <c r="AM57" s="77"/>
      <c r="AN57" s="77"/>
      <c r="AO57" s="77"/>
      <c r="AP57" s="77"/>
      <c r="AQ57" s="77"/>
      <c r="AR57" s="77" t="s">
        <v>45</v>
      </c>
      <c r="AS57" s="77"/>
      <c r="AT57" s="77"/>
      <c r="AU57" s="77"/>
      <c r="AV57" s="77"/>
      <c r="AW57" s="77"/>
      <c r="AX57" s="77"/>
      <c r="AY57" s="75"/>
      <c r="AZ57" s="75"/>
      <c r="BA57" s="79"/>
      <c r="BB57" s="77"/>
      <c r="BC57" s="83"/>
    </row>
    <row r="58" spans="1:55" ht="15" thickBot="1" x14ac:dyDescent="0.35">
      <c r="A58" s="5" t="s">
        <v>20</v>
      </c>
      <c r="B58" s="23" t="s">
        <v>40</v>
      </c>
      <c r="C58" s="23" t="s">
        <v>7</v>
      </c>
      <c r="D58" s="254">
        <f t="shared" si="6"/>
        <v>2297.1997630000005</v>
      </c>
      <c r="E58" s="260">
        <v>88.711483999999999</v>
      </c>
      <c r="F58" s="231">
        <v>87.175706000000005</v>
      </c>
      <c r="G58" s="231">
        <v>87.061520999999999</v>
      </c>
      <c r="H58" s="231">
        <v>85.755369000000002</v>
      </c>
      <c r="I58" s="231">
        <v>84.458303999999998</v>
      </c>
      <c r="J58" s="233">
        <v>87.560782000000003</v>
      </c>
      <c r="K58" s="230">
        <v>91.358131999999998</v>
      </c>
      <c r="L58" s="231">
        <v>94.436317000000003</v>
      </c>
      <c r="M58" s="231">
        <v>98.050995</v>
      </c>
      <c r="N58" s="231">
        <v>99.508398999999997</v>
      </c>
      <c r="O58" s="231">
        <v>101.888943</v>
      </c>
      <c r="P58" s="231">
        <v>102.89566499999999</v>
      </c>
      <c r="Q58" s="231">
        <v>102.61984200000001</v>
      </c>
      <c r="R58" s="231">
        <v>102.39470799999999</v>
      </c>
      <c r="S58" s="231">
        <v>100.813782</v>
      </c>
      <c r="T58" s="231">
        <v>98.936909999999997</v>
      </c>
      <c r="U58" s="231">
        <v>100.02030499999999</v>
      </c>
      <c r="V58" s="231">
        <v>100.631838</v>
      </c>
      <c r="W58" s="231">
        <v>100.95596500000001</v>
      </c>
      <c r="X58" s="231">
        <v>100.52122300000001</v>
      </c>
      <c r="Y58" s="231">
        <v>99.994062999999997</v>
      </c>
      <c r="Z58" s="232">
        <v>97.291257999999999</v>
      </c>
      <c r="AA58" s="260">
        <v>94.237352000000001</v>
      </c>
      <c r="AB58" s="233">
        <v>89.920900000000003</v>
      </c>
      <c r="AC58" s="222" t="s">
        <v>10</v>
      </c>
      <c r="AD58" s="81">
        <v>1</v>
      </c>
      <c r="AE58" s="82">
        <f>E80</f>
        <v>0</v>
      </c>
      <c r="AF58" s="82">
        <f>$E94</f>
        <v>0</v>
      </c>
      <c r="AG58" s="82">
        <f>-(AE58)</f>
        <v>0</v>
      </c>
      <c r="AH58" s="82">
        <f>$E79</f>
        <v>0</v>
      </c>
      <c r="AI58" s="82">
        <f>$E93</f>
        <v>0</v>
      </c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83"/>
    </row>
    <row r="59" spans="1:55" x14ac:dyDescent="0.3">
      <c r="A59" s="5"/>
      <c r="B59" s="25" t="s">
        <v>21</v>
      </c>
      <c r="C59" s="25" t="s">
        <v>72</v>
      </c>
      <c r="D59" s="10">
        <f t="shared" si="6"/>
        <v>2.6007780000000005</v>
      </c>
      <c r="E59" s="123">
        <v>7.8944E-2</v>
      </c>
      <c r="F59" s="124">
        <v>7.4414999999999995E-2</v>
      </c>
      <c r="G59" s="124">
        <v>7.3480000000000004E-2</v>
      </c>
      <c r="H59" s="124">
        <v>7.5952000000000006E-2</v>
      </c>
      <c r="I59" s="124">
        <v>8.6293999999999996E-2</v>
      </c>
      <c r="J59" s="126">
        <v>0.10535600000000001</v>
      </c>
      <c r="K59" s="127">
        <v>0.1114</v>
      </c>
      <c r="L59" s="124">
        <v>0.105297</v>
      </c>
      <c r="M59" s="124">
        <v>0.104765</v>
      </c>
      <c r="N59" s="124">
        <v>0.102661</v>
      </c>
      <c r="O59" s="124">
        <v>0.103627</v>
      </c>
      <c r="P59" s="124">
        <v>0.10494299999999999</v>
      </c>
      <c r="Q59" s="124">
        <v>0.102672</v>
      </c>
      <c r="R59" s="124">
        <v>0.101633</v>
      </c>
      <c r="S59" s="124">
        <v>0.10444199999999999</v>
      </c>
      <c r="T59" s="124">
        <v>0.11010200000000001</v>
      </c>
      <c r="U59" s="124">
        <v>0.11879199999999999</v>
      </c>
      <c r="V59" s="124">
        <v>0.13011700000000001</v>
      </c>
      <c r="W59" s="124">
        <v>0.147456</v>
      </c>
      <c r="X59" s="124">
        <v>0.169486</v>
      </c>
      <c r="Y59" s="124">
        <v>0.161273</v>
      </c>
      <c r="Z59" s="125">
        <v>0.134577</v>
      </c>
      <c r="AA59" s="123">
        <v>0.106215</v>
      </c>
      <c r="AB59" s="126">
        <v>8.6878999999999998E-2</v>
      </c>
      <c r="AC59" s="222" t="s">
        <v>13</v>
      </c>
      <c r="AD59" s="81">
        <v>2</v>
      </c>
      <c r="AE59" s="84">
        <f>F80</f>
        <v>0</v>
      </c>
      <c r="AF59" s="84">
        <f>$F94</f>
        <v>0</v>
      </c>
      <c r="AG59" s="84">
        <f t="shared" ref="AG59:AG81" si="7">-(AE59)</f>
        <v>0</v>
      </c>
      <c r="AH59" s="84">
        <f>$F79</f>
        <v>0</v>
      </c>
      <c r="AI59" s="84">
        <f>$F93</f>
        <v>0</v>
      </c>
      <c r="AJ59" s="75"/>
      <c r="AK59" s="75"/>
      <c r="AL59" s="75"/>
      <c r="AM59" s="75"/>
      <c r="AN59" s="75"/>
      <c r="AO59" s="75"/>
      <c r="AP59" s="75"/>
      <c r="AQ59" s="75"/>
      <c r="AR59" s="75"/>
      <c r="AS59" s="75"/>
      <c r="AT59" s="75"/>
      <c r="AU59" s="75"/>
      <c r="AV59" s="75"/>
      <c r="AW59" s="75"/>
      <c r="AX59" s="75"/>
      <c r="AY59" s="75"/>
      <c r="AZ59" s="75"/>
      <c r="BA59" s="75"/>
      <c r="BB59" s="75"/>
      <c r="BC59" s="83"/>
    </row>
    <row r="60" spans="1:55" ht="15.75" thickBot="1" x14ac:dyDescent="0.35">
      <c r="A60" s="5"/>
      <c r="B60" s="26" t="s">
        <v>40</v>
      </c>
      <c r="C60" s="26" t="s">
        <v>72</v>
      </c>
      <c r="D60" s="11">
        <f t="shared" si="6"/>
        <v>514.68281799999988</v>
      </c>
      <c r="E60" s="133">
        <v>18.780687</v>
      </c>
      <c r="F60" s="134">
        <v>18.113050000000001</v>
      </c>
      <c r="G60" s="134">
        <v>17.828337999999999</v>
      </c>
      <c r="H60" s="134">
        <v>18.005925000000001</v>
      </c>
      <c r="I60" s="134">
        <v>18.271512999999999</v>
      </c>
      <c r="J60" s="136">
        <v>19.188787999999999</v>
      </c>
      <c r="K60" s="137">
        <v>20.185898999999999</v>
      </c>
      <c r="L60" s="134">
        <v>21.102229999999999</v>
      </c>
      <c r="M60" s="134">
        <v>21.786951999999999</v>
      </c>
      <c r="N60" s="134">
        <v>22.435058000000001</v>
      </c>
      <c r="O60" s="134">
        <v>22.857600999999999</v>
      </c>
      <c r="P60" s="134">
        <v>23.095797999999998</v>
      </c>
      <c r="Q60" s="134">
        <v>23.336228999999999</v>
      </c>
      <c r="R60" s="134">
        <v>23.770253</v>
      </c>
      <c r="S60" s="134">
        <v>23.566337000000001</v>
      </c>
      <c r="T60" s="134">
        <v>23.556698999999998</v>
      </c>
      <c r="U60" s="134">
        <v>23.299523000000001</v>
      </c>
      <c r="V60" s="134">
        <v>23.114853</v>
      </c>
      <c r="W60" s="134">
        <v>23.122596999999999</v>
      </c>
      <c r="X60" s="134">
        <v>23.230953</v>
      </c>
      <c r="Y60" s="134">
        <v>23.049658000000001</v>
      </c>
      <c r="Z60" s="135">
        <v>22.233418</v>
      </c>
      <c r="AA60" s="133">
        <v>21.036746000000001</v>
      </c>
      <c r="AB60" s="136">
        <v>19.713712999999998</v>
      </c>
      <c r="AC60" s="223"/>
      <c r="AD60" s="81">
        <v>3</v>
      </c>
      <c r="AE60" s="84">
        <f>G80</f>
        <v>0</v>
      </c>
      <c r="AF60" s="84">
        <f>$G94</f>
        <v>0</v>
      </c>
      <c r="AG60" s="84">
        <f t="shared" si="7"/>
        <v>0</v>
      </c>
      <c r="AH60" s="84">
        <f>$G79</f>
        <v>0</v>
      </c>
      <c r="AI60" s="84">
        <f>$G93</f>
        <v>0</v>
      </c>
      <c r="AJ60" s="74" t="s">
        <v>19</v>
      </c>
      <c r="AK60" s="85" t="s">
        <v>46</v>
      </c>
      <c r="AL60" s="74"/>
      <c r="AM60" s="74"/>
      <c r="AN60" s="74"/>
      <c r="AO60" s="74" t="s">
        <v>60</v>
      </c>
      <c r="AP60" s="74"/>
      <c r="AQ60" s="74"/>
      <c r="AR60" s="74"/>
      <c r="AS60" s="74"/>
      <c r="AT60" s="74" t="s">
        <v>61</v>
      </c>
      <c r="AU60" s="74"/>
      <c r="AV60" s="74"/>
      <c r="AW60" s="74"/>
      <c r="AX60" s="74"/>
      <c r="AY60" s="74" t="s">
        <v>62</v>
      </c>
      <c r="AZ60" s="74"/>
      <c r="BA60" s="75"/>
      <c r="BB60" s="75"/>
      <c r="BC60" s="83"/>
    </row>
    <row r="61" spans="1:55" ht="15" thickBot="1" x14ac:dyDescent="0.35">
      <c r="A61" s="1" t="s">
        <v>74</v>
      </c>
      <c r="B61" s="17" t="s">
        <v>19</v>
      </c>
      <c r="C61" s="17" t="s">
        <v>72</v>
      </c>
      <c r="D61" s="58">
        <f t="shared" si="6"/>
        <v>517.2835960000001</v>
      </c>
      <c r="E61" s="261">
        <f>SUM(E59:E60)</f>
        <v>18.859631</v>
      </c>
      <c r="F61" s="241">
        <f t="shared" ref="F61:AB61" si="8">SUM(F59:F60)</f>
        <v>18.187465</v>
      </c>
      <c r="G61" s="241">
        <f t="shared" si="8"/>
        <v>17.901817999999999</v>
      </c>
      <c r="H61" s="241">
        <f t="shared" si="8"/>
        <v>18.081877000000002</v>
      </c>
      <c r="I61" s="241">
        <f t="shared" si="8"/>
        <v>18.357806999999998</v>
      </c>
      <c r="J61" s="242">
        <f t="shared" si="8"/>
        <v>19.294143999999999</v>
      </c>
      <c r="K61" s="252">
        <f t="shared" si="8"/>
        <v>20.297298999999999</v>
      </c>
      <c r="L61" s="241">
        <f t="shared" si="8"/>
        <v>21.207526999999999</v>
      </c>
      <c r="M61" s="241">
        <f t="shared" si="8"/>
        <v>21.891717</v>
      </c>
      <c r="N61" s="241">
        <f t="shared" si="8"/>
        <v>22.537719000000003</v>
      </c>
      <c r="O61" s="241">
        <f t="shared" si="8"/>
        <v>22.961227999999998</v>
      </c>
      <c r="P61" s="241">
        <f t="shared" si="8"/>
        <v>23.200740999999997</v>
      </c>
      <c r="Q61" s="241">
        <f t="shared" si="8"/>
        <v>23.438900999999998</v>
      </c>
      <c r="R61" s="241">
        <f t="shared" si="8"/>
        <v>23.871886</v>
      </c>
      <c r="S61" s="241">
        <f t="shared" si="8"/>
        <v>23.670779</v>
      </c>
      <c r="T61" s="241">
        <f t="shared" si="8"/>
        <v>23.666801</v>
      </c>
      <c r="U61" s="241">
        <f t="shared" si="8"/>
        <v>23.418315</v>
      </c>
      <c r="V61" s="241">
        <f t="shared" si="8"/>
        <v>23.244969999999999</v>
      </c>
      <c r="W61" s="241">
        <f t="shared" si="8"/>
        <v>23.270052999999997</v>
      </c>
      <c r="X61" s="241">
        <f t="shared" si="8"/>
        <v>23.400438999999999</v>
      </c>
      <c r="Y61" s="241">
        <f t="shared" si="8"/>
        <v>23.210931000000002</v>
      </c>
      <c r="Z61" s="270">
        <f t="shared" si="8"/>
        <v>22.367995000000001</v>
      </c>
      <c r="AA61" s="261">
        <f t="shared" si="8"/>
        <v>21.142961</v>
      </c>
      <c r="AB61" s="242">
        <f t="shared" si="8"/>
        <v>19.800591999999998</v>
      </c>
      <c r="AC61" s="223"/>
      <c r="AD61" s="81">
        <v>4</v>
      </c>
      <c r="AE61" s="84">
        <f>H80</f>
        <v>0</v>
      </c>
      <c r="AF61" s="84">
        <f>$H94</f>
        <v>0</v>
      </c>
      <c r="AG61" s="84">
        <f t="shared" si="7"/>
        <v>0</v>
      </c>
      <c r="AH61" s="84">
        <f>$H79</f>
        <v>0</v>
      </c>
      <c r="AI61" s="84">
        <f>$H93</f>
        <v>0</v>
      </c>
      <c r="AJ61" s="75"/>
      <c r="AK61" s="75"/>
      <c r="AL61" s="75"/>
      <c r="AM61" s="75"/>
      <c r="AN61" s="75"/>
      <c r="AO61" s="75"/>
      <c r="AP61" s="75"/>
      <c r="AQ61" s="75"/>
      <c r="AR61" s="75"/>
      <c r="AS61" s="75"/>
      <c r="AT61" s="75"/>
      <c r="AU61" s="75"/>
      <c r="AV61" s="75"/>
      <c r="AW61" s="75"/>
      <c r="AX61" s="75"/>
      <c r="AY61" s="75"/>
      <c r="AZ61" s="75"/>
      <c r="BA61" s="75"/>
      <c r="BB61" s="75"/>
      <c r="BC61" s="83"/>
    </row>
    <row r="62" spans="1:55" ht="15" thickBot="1" x14ac:dyDescent="0.35">
      <c r="A62" s="2" t="s">
        <v>38</v>
      </c>
      <c r="B62" s="18" t="s">
        <v>19</v>
      </c>
      <c r="C62" s="18" t="s">
        <v>7</v>
      </c>
      <c r="D62" s="12">
        <f t="shared" si="6"/>
        <v>2433.0558780000001</v>
      </c>
      <c r="E62" s="15">
        <f>SUM(E57:E58)</f>
        <v>93.047905</v>
      </c>
      <c r="F62" s="55">
        <f t="shared" ref="F62:AB62" si="9">SUM(F57:F58)</f>
        <v>91.161244000000011</v>
      </c>
      <c r="G62" s="55">
        <f t="shared" si="9"/>
        <v>90.882495000000006</v>
      </c>
      <c r="H62" s="55">
        <f t="shared" si="9"/>
        <v>89.532605000000004</v>
      </c>
      <c r="I62" s="55">
        <f t="shared" si="9"/>
        <v>88.37388</v>
      </c>
      <c r="J62" s="57">
        <f t="shared" si="9"/>
        <v>91.827677000000008</v>
      </c>
      <c r="K62" s="13">
        <f t="shared" si="9"/>
        <v>96.302166999999997</v>
      </c>
      <c r="L62" s="55">
        <f t="shared" si="9"/>
        <v>100.11747800000001</v>
      </c>
      <c r="M62" s="55">
        <f t="shared" si="9"/>
        <v>104.228437</v>
      </c>
      <c r="N62" s="55">
        <f t="shared" si="9"/>
        <v>105.716206</v>
      </c>
      <c r="O62" s="55">
        <f t="shared" si="9"/>
        <v>108.02378299999999</v>
      </c>
      <c r="P62" s="55">
        <f t="shared" si="9"/>
        <v>108.96969899999999</v>
      </c>
      <c r="Q62" s="55">
        <f t="shared" si="9"/>
        <v>108.55623300000001</v>
      </c>
      <c r="R62" s="55">
        <f t="shared" si="9"/>
        <v>108.152332</v>
      </c>
      <c r="S62" s="55">
        <f t="shared" si="9"/>
        <v>106.49404800000001</v>
      </c>
      <c r="T62" s="55">
        <f t="shared" si="9"/>
        <v>104.70421399999999</v>
      </c>
      <c r="U62" s="55">
        <f t="shared" si="9"/>
        <v>106.04222499999999</v>
      </c>
      <c r="V62" s="55">
        <f t="shared" si="9"/>
        <v>107.03651000000001</v>
      </c>
      <c r="W62" s="55">
        <f t="shared" si="9"/>
        <v>108.25895100000001</v>
      </c>
      <c r="X62" s="55">
        <f t="shared" si="9"/>
        <v>109.024451</v>
      </c>
      <c r="Y62" s="55">
        <f t="shared" si="9"/>
        <v>108.128377</v>
      </c>
      <c r="Z62" s="56">
        <f t="shared" si="9"/>
        <v>104.25363299999999</v>
      </c>
      <c r="AA62" s="15">
        <f t="shared" si="9"/>
        <v>99.774934999999999</v>
      </c>
      <c r="AB62" s="57">
        <f t="shared" si="9"/>
        <v>94.446393</v>
      </c>
      <c r="AC62" s="223"/>
      <c r="AD62" s="81">
        <v>5</v>
      </c>
      <c r="AE62" s="84">
        <f>I80</f>
        <v>0</v>
      </c>
      <c r="AF62" s="84">
        <f>$I94</f>
        <v>0</v>
      </c>
      <c r="AG62" s="84">
        <f t="shared" si="7"/>
        <v>0</v>
      </c>
      <c r="AH62" s="84">
        <f>$I79</f>
        <v>0</v>
      </c>
      <c r="AI62" s="84">
        <f>$I93</f>
        <v>0</v>
      </c>
      <c r="AJ62" s="75">
        <f>AG58</f>
        <v>0</v>
      </c>
      <c r="AK62" s="75">
        <f>AG59</f>
        <v>0</v>
      </c>
      <c r="AL62" s="75">
        <f>AG60</f>
        <v>0</v>
      </c>
      <c r="AM62" s="75">
        <f>AG61</f>
        <v>0</v>
      </c>
      <c r="AN62" s="75"/>
      <c r="AO62" s="75">
        <f>AF58</f>
        <v>0</v>
      </c>
      <c r="AP62" s="75">
        <f>AF59</f>
        <v>0</v>
      </c>
      <c r="AQ62" s="75">
        <f>AF60</f>
        <v>0</v>
      </c>
      <c r="AR62" s="75">
        <f>AF61</f>
        <v>0</v>
      </c>
      <c r="AS62" s="75"/>
      <c r="AT62" s="75">
        <f>-AH58</f>
        <v>0</v>
      </c>
      <c r="AU62" s="75">
        <f>-AH59</f>
        <v>0</v>
      </c>
      <c r="AV62" s="75">
        <f>-AH60</f>
        <v>0</v>
      </c>
      <c r="AW62" s="75">
        <f>-AH61</f>
        <v>0</v>
      </c>
      <c r="AX62" s="75"/>
      <c r="AY62" s="75">
        <f>AI58</f>
        <v>0</v>
      </c>
      <c r="AZ62" s="75">
        <f>AI59</f>
        <v>0</v>
      </c>
      <c r="BA62" s="75">
        <f>AI60</f>
        <v>0</v>
      </c>
      <c r="BB62" s="75">
        <f>AI61</f>
        <v>0</v>
      </c>
      <c r="BC62" s="83"/>
    </row>
    <row r="63" spans="1:55" ht="15" thickBot="1" x14ac:dyDescent="0.35">
      <c r="A63" s="3" t="s">
        <v>33</v>
      </c>
      <c r="B63" s="16" t="s">
        <v>19</v>
      </c>
      <c r="C63" s="16" t="s">
        <v>73</v>
      </c>
      <c r="D63" s="255">
        <f t="shared" si="6"/>
        <v>2950.3394740000003</v>
      </c>
      <c r="E63" s="262">
        <f>E61+E62</f>
        <v>111.90753599999999</v>
      </c>
      <c r="F63" s="238">
        <f t="shared" ref="F63:AB63" si="10">F61+F62</f>
        <v>109.34870900000001</v>
      </c>
      <c r="G63" s="238">
        <f t="shared" si="10"/>
        <v>108.784313</v>
      </c>
      <c r="H63" s="238">
        <f t="shared" si="10"/>
        <v>107.61448200000001</v>
      </c>
      <c r="I63" s="238">
        <f t="shared" si="10"/>
        <v>106.73168699999999</v>
      </c>
      <c r="J63" s="239">
        <f t="shared" si="10"/>
        <v>111.12182100000001</v>
      </c>
      <c r="K63" s="250">
        <f t="shared" si="10"/>
        <v>116.59946599999999</v>
      </c>
      <c r="L63" s="238">
        <f t="shared" si="10"/>
        <v>121.325005</v>
      </c>
      <c r="M63" s="238">
        <f t="shared" si="10"/>
        <v>126.120154</v>
      </c>
      <c r="N63" s="238">
        <f t="shared" si="10"/>
        <v>128.25392500000001</v>
      </c>
      <c r="O63" s="238">
        <f t="shared" si="10"/>
        <v>130.98501099999999</v>
      </c>
      <c r="P63" s="238">
        <f t="shared" si="10"/>
        <v>132.17043999999999</v>
      </c>
      <c r="Q63" s="238">
        <f t="shared" si="10"/>
        <v>131.99513400000001</v>
      </c>
      <c r="R63" s="238">
        <f t="shared" si="10"/>
        <v>132.02421799999999</v>
      </c>
      <c r="S63" s="238">
        <f t="shared" si="10"/>
        <v>130.164827</v>
      </c>
      <c r="T63" s="238">
        <f t="shared" si="10"/>
        <v>128.371015</v>
      </c>
      <c r="U63" s="238">
        <f t="shared" si="10"/>
        <v>129.46053999999998</v>
      </c>
      <c r="V63" s="238">
        <f t="shared" si="10"/>
        <v>130.28148000000002</v>
      </c>
      <c r="W63" s="238">
        <f t="shared" si="10"/>
        <v>131.52900400000001</v>
      </c>
      <c r="X63" s="238">
        <f t="shared" si="10"/>
        <v>132.42489</v>
      </c>
      <c r="Y63" s="238">
        <f t="shared" si="10"/>
        <v>131.33930800000002</v>
      </c>
      <c r="Z63" s="271">
        <f t="shared" si="10"/>
        <v>126.62162799999999</v>
      </c>
      <c r="AA63" s="262">
        <f t="shared" si="10"/>
        <v>120.917896</v>
      </c>
      <c r="AB63" s="239">
        <f t="shared" si="10"/>
        <v>114.246985</v>
      </c>
      <c r="AC63" s="223"/>
      <c r="AD63" s="81">
        <v>6</v>
      </c>
      <c r="AE63" s="84">
        <f>J80</f>
        <v>0</v>
      </c>
      <c r="AF63" s="84">
        <f>$J94</f>
        <v>0</v>
      </c>
      <c r="AG63" s="84">
        <f t="shared" si="7"/>
        <v>0</v>
      </c>
      <c r="AH63" s="84">
        <f>$J79</f>
        <v>0</v>
      </c>
      <c r="AI63" s="84">
        <f>$J93</f>
        <v>0</v>
      </c>
      <c r="AJ63" s="75">
        <f>AG62</f>
        <v>0</v>
      </c>
      <c r="AK63" s="75">
        <f>AG63</f>
        <v>0</v>
      </c>
      <c r="AL63" s="75">
        <f>AG64</f>
        <v>0</v>
      </c>
      <c r="AM63" s="75">
        <f>AG65</f>
        <v>0</v>
      </c>
      <c r="AN63" s="75"/>
      <c r="AO63" s="75">
        <f>AF62</f>
        <v>0</v>
      </c>
      <c r="AP63" s="75">
        <f>AF63</f>
        <v>0</v>
      </c>
      <c r="AQ63" s="75">
        <f>AF64</f>
        <v>0</v>
      </c>
      <c r="AR63" s="75">
        <f>AF65</f>
        <v>0</v>
      </c>
      <c r="AS63" s="75"/>
      <c r="AT63" s="75">
        <f>-AH62</f>
        <v>0</v>
      </c>
      <c r="AU63" s="75">
        <f>-AH63</f>
        <v>0</v>
      </c>
      <c r="AV63" s="75">
        <f>-AH64</f>
        <v>0</v>
      </c>
      <c r="AW63" s="75">
        <f>-AH65</f>
        <v>0</v>
      </c>
      <c r="AX63" s="75"/>
      <c r="AY63" s="75">
        <f>AI62</f>
        <v>0</v>
      </c>
      <c r="AZ63" s="75">
        <f>AI63</f>
        <v>0</v>
      </c>
      <c r="BA63" s="75">
        <f>AI64</f>
        <v>0</v>
      </c>
      <c r="BB63" s="75">
        <f>AI65</f>
        <v>0</v>
      </c>
      <c r="BC63" s="83"/>
    </row>
    <row r="64" spans="1:55" x14ac:dyDescent="0.3">
      <c r="A64" s="4"/>
      <c r="B64" s="188" t="s">
        <v>19</v>
      </c>
      <c r="C64" s="188" t="s">
        <v>15</v>
      </c>
      <c r="D64" s="256">
        <f t="shared" si="6"/>
        <v>3772.3199999999988</v>
      </c>
      <c r="E64" s="263">
        <v>157.18</v>
      </c>
      <c r="F64" s="236">
        <v>157.18</v>
      </c>
      <c r="G64" s="236">
        <v>157.18</v>
      </c>
      <c r="H64" s="236">
        <v>157.18</v>
      </c>
      <c r="I64" s="236">
        <v>157.18</v>
      </c>
      <c r="J64" s="264">
        <v>157.18</v>
      </c>
      <c r="K64" s="235">
        <v>157.18</v>
      </c>
      <c r="L64" s="236">
        <v>157.18</v>
      </c>
      <c r="M64" s="236">
        <v>157.18</v>
      </c>
      <c r="N64" s="236">
        <v>157.18</v>
      </c>
      <c r="O64" s="236">
        <v>157.18</v>
      </c>
      <c r="P64" s="236">
        <v>157.18</v>
      </c>
      <c r="Q64" s="236">
        <v>157.18</v>
      </c>
      <c r="R64" s="236">
        <v>157.18</v>
      </c>
      <c r="S64" s="236">
        <v>157.18</v>
      </c>
      <c r="T64" s="236">
        <v>157.18</v>
      </c>
      <c r="U64" s="236">
        <v>157.18</v>
      </c>
      <c r="V64" s="236">
        <v>157.18</v>
      </c>
      <c r="W64" s="236">
        <v>157.18</v>
      </c>
      <c r="X64" s="236">
        <v>157.18</v>
      </c>
      <c r="Y64" s="236">
        <v>157.18</v>
      </c>
      <c r="Z64" s="237">
        <v>157.18</v>
      </c>
      <c r="AA64" s="273">
        <v>157.18</v>
      </c>
      <c r="AB64" s="264">
        <v>157.18</v>
      </c>
      <c r="AC64" s="198" t="s">
        <v>77</v>
      </c>
      <c r="AD64" s="81">
        <v>7</v>
      </c>
      <c r="AE64" s="84">
        <f>K80</f>
        <v>0</v>
      </c>
      <c r="AF64" s="84">
        <f>$K94</f>
        <v>0</v>
      </c>
      <c r="AG64" s="84">
        <f t="shared" si="7"/>
        <v>0</v>
      </c>
      <c r="AH64" s="84">
        <f>$K79</f>
        <v>0</v>
      </c>
      <c r="AI64" s="84">
        <f>$K93</f>
        <v>0</v>
      </c>
      <c r="AJ64" s="75">
        <f>AG66</f>
        <v>0</v>
      </c>
      <c r="AK64" s="75">
        <f>AG67</f>
        <v>0</v>
      </c>
      <c r="AL64" s="75">
        <f>AG68</f>
        <v>0</v>
      </c>
      <c r="AM64" s="75">
        <f>AG69</f>
        <v>0</v>
      </c>
      <c r="AN64" s="75"/>
      <c r="AO64" s="75">
        <f>AF66</f>
        <v>0</v>
      </c>
      <c r="AP64" s="75">
        <f>AF67</f>
        <v>0</v>
      </c>
      <c r="AQ64" s="75">
        <f>AF68</f>
        <v>0</v>
      </c>
      <c r="AR64" s="75">
        <f>AF69</f>
        <v>0</v>
      </c>
      <c r="AS64" s="75"/>
      <c r="AT64" s="75">
        <f>-AH66</f>
        <v>0</v>
      </c>
      <c r="AU64" s="75">
        <f>-AH67</f>
        <v>0</v>
      </c>
      <c r="AV64" s="75">
        <f>-AH68</f>
        <v>0</v>
      </c>
      <c r="AW64" s="75">
        <f>-AH69</f>
        <v>0</v>
      </c>
      <c r="AX64" s="75"/>
      <c r="AY64" s="75">
        <f>AI66</f>
        <v>0</v>
      </c>
      <c r="AZ64" s="75">
        <f>AI67</f>
        <v>0</v>
      </c>
      <c r="BA64" s="75">
        <f>AI68</f>
        <v>0</v>
      </c>
      <c r="BB64" s="75">
        <f>AI69</f>
        <v>0</v>
      </c>
      <c r="BC64" s="83"/>
    </row>
    <row r="65" spans="1:55" x14ac:dyDescent="0.3">
      <c r="A65" s="5"/>
      <c r="B65" s="189"/>
      <c r="C65" s="189"/>
      <c r="D65" s="6">
        <f t="shared" si="6"/>
        <v>0</v>
      </c>
      <c r="E65" s="142"/>
      <c r="F65" s="143"/>
      <c r="G65" s="143"/>
      <c r="H65" s="143"/>
      <c r="I65" s="143"/>
      <c r="J65" s="145"/>
      <c r="K65" s="181"/>
      <c r="L65" s="143"/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4"/>
      <c r="AA65" s="142"/>
      <c r="AB65" s="145"/>
      <c r="AC65" s="198"/>
      <c r="AD65" s="81">
        <v>8</v>
      </c>
      <c r="AE65" s="84">
        <f>L80</f>
        <v>0</v>
      </c>
      <c r="AF65" s="84">
        <f>$L94</f>
        <v>0</v>
      </c>
      <c r="AG65" s="84">
        <f t="shared" si="7"/>
        <v>0</v>
      </c>
      <c r="AH65" s="84">
        <f>$L79</f>
        <v>0</v>
      </c>
      <c r="AI65" s="84">
        <f>$L93</f>
        <v>0</v>
      </c>
      <c r="AJ65" s="75">
        <f>AG70</f>
        <v>0</v>
      </c>
      <c r="AK65" s="75">
        <f>AG71</f>
        <v>0</v>
      </c>
      <c r="AL65" s="75">
        <f>AG72</f>
        <v>0</v>
      </c>
      <c r="AM65" s="75">
        <f>AG73</f>
        <v>0</v>
      </c>
      <c r="AN65" s="75"/>
      <c r="AO65" s="75">
        <f>AF70</f>
        <v>0</v>
      </c>
      <c r="AP65" s="75">
        <f>AF71</f>
        <v>0</v>
      </c>
      <c r="AQ65" s="75">
        <f>AF72</f>
        <v>0</v>
      </c>
      <c r="AR65" s="75">
        <f>AF73</f>
        <v>0</v>
      </c>
      <c r="AS65" s="75"/>
      <c r="AT65" s="75">
        <f>-AH70</f>
        <v>0</v>
      </c>
      <c r="AU65" s="75">
        <f>-AH71</f>
        <v>0</v>
      </c>
      <c r="AV65" s="75">
        <f>-AH72</f>
        <v>0</v>
      </c>
      <c r="AW65" s="75">
        <f>-AH73</f>
        <v>0</v>
      </c>
      <c r="AX65" s="75"/>
      <c r="AY65" s="75">
        <f>AI70</f>
        <v>0</v>
      </c>
      <c r="AZ65" s="75">
        <f>AI71</f>
        <v>0</v>
      </c>
      <c r="BA65" s="75">
        <f>AI72</f>
        <v>0</v>
      </c>
      <c r="BB65" s="75">
        <f>AI73</f>
        <v>0</v>
      </c>
      <c r="BC65" s="83"/>
    </row>
    <row r="66" spans="1:55" x14ac:dyDescent="0.3">
      <c r="A66" s="5"/>
      <c r="B66" s="189"/>
      <c r="C66" s="189"/>
      <c r="D66" s="6">
        <f t="shared" si="6"/>
        <v>0</v>
      </c>
      <c r="E66" s="142"/>
      <c r="F66" s="143"/>
      <c r="G66" s="143"/>
      <c r="H66" s="143"/>
      <c r="I66" s="143"/>
      <c r="J66" s="145"/>
      <c r="K66" s="181"/>
      <c r="L66" s="143"/>
      <c r="M66" s="143"/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  <c r="Z66" s="144"/>
      <c r="AA66" s="142"/>
      <c r="AB66" s="145"/>
      <c r="AC66" s="198"/>
      <c r="AD66" s="81">
        <v>9</v>
      </c>
      <c r="AE66" s="84">
        <f>M80</f>
        <v>0</v>
      </c>
      <c r="AF66" s="84">
        <f>$M94</f>
        <v>0</v>
      </c>
      <c r="AG66" s="84">
        <f t="shared" si="7"/>
        <v>0</v>
      </c>
      <c r="AH66" s="84">
        <f>$M79</f>
        <v>0</v>
      </c>
      <c r="AI66" s="84">
        <f>$M93</f>
        <v>0</v>
      </c>
      <c r="AJ66" s="75">
        <f>AG74</f>
        <v>0</v>
      </c>
      <c r="AK66" s="75">
        <f>AG75</f>
        <v>0</v>
      </c>
      <c r="AL66" s="75">
        <f>AG76</f>
        <v>0</v>
      </c>
      <c r="AM66" s="75">
        <f>AG77</f>
        <v>0</v>
      </c>
      <c r="AN66" s="75"/>
      <c r="AO66" s="75">
        <f>AF74</f>
        <v>0</v>
      </c>
      <c r="AP66" s="75">
        <f>AF75</f>
        <v>0</v>
      </c>
      <c r="AQ66" s="75">
        <f>AF76</f>
        <v>0</v>
      </c>
      <c r="AR66" s="75">
        <f>AF77</f>
        <v>0</v>
      </c>
      <c r="AS66" s="75"/>
      <c r="AT66" s="75">
        <f>-AH74</f>
        <v>0</v>
      </c>
      <c r="AU66" s="75">
        <f>-AH75</f>
        <v>0</v>
      </c>
      <c r="AV66" s="75">
        <f>-AH76</f>
        <v>0</v>
      </c>
      <c r="AW66" s="75">
        <f>-AH77</f>
        <v>0</v>
      </c>
      <c r="AX66" s="75"/>
      <c r="AY66" s="75">
        <f>AI74</f>
        <v>0</v>
      </c>
      <c r="AZ66" s="75">
        <f>AI75</f>
        <v>0</v>
      </c>
      <c r="BA66" s="75">
        <f>AI76</f>
        <v>0</v>
      </c>
      <c r="BB66" s="75">
        <f>AI77</f>
        <v>0</v>
      </c>
      <c r="BC66" s="83"/>
    </row>
    <row r="67" spans="1:55" x14ac:dyDescent="0.3">
      <c r="A67" s="5"/>
      <c r="B67" s="189"/>
      <c r="C67" s="189"/>
      <c r="D67" s="6">
        <f>SUM(E67:AB67)</f>
        <v>0</v>
      </c>
      <c r="E67" s="142"/>
      <c r="F67" s="143"/>
      <c r="G67" s="143"/>
      <c r="H67" s="143"/>
      <c r="I67" s="143"/>
      <c r="J67" s="145"/>
      <c r="K67" s="181"/>
      <c r="L67" s="143"/>
      <c r="M67" s="143"/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  <c r="Z67" s="144"/>
      <c r="AA67" s="142"/>
      <c r="AB67" s="145"/>
      <c r="AC67" s="198"/>
      <c r="AD67" s="81">
        <v>10</v>
      </c>
      <c r="AE67" s="84">
        <f>N80</f>
        <v>0</v>
      </c>
      <c r="AF67" s="84">
        <f>$N94</f>
        <v>0</v>
      </c>
      <c r="AG67" s="84">
        <f t="shared" si="7"/>
        <v>0</v>
      </c>
      <c r="AH67" s="84">
        <f>$N79</f>
        <v>0</v>
      </c>
      <c r="AI67" s="84">
        <f>$N93</f>
        <v>0</v>
      </c>
      <c r="AJ67" s="75">
        <f>AG78</f>
        <v>0</v>
      </c>
      <c r="AK67" s="75">
        <f>AG79</f>
        <v>0</v>
      </c>
      <c r="AL67" s="75">
        <f>AG80</f>
        <v>0</v>
      </c>
      <c r="AM67" s="75">
        <f>AG81</f>
        <v>0</v>
      </c>
      <c r="AN67" s="75"/>
      <c r="AO67" s="75">
        <f>AF78</f>
        <v>0</v>
      </c>
      <c r="AP67" s="75">
        <f>AF79</f>
        <v>0</v>
      </c>
      <c r="AQ67" s="75">
        <f>AF80</f>
        <v>0</v>
      </c>
      <c r="AR67" s="75">
        <f>AF81</f>
        <v>0</v>
      </c>
      <c r="AS67" s="75"/>
      <c r="AT67" s="75">
        <f>-AH78</f>
        <v>0</v>
      </c>
      <c r="AU67" s="75">
        <f>-AH79</f>
        <v>0</v>
      </c>
      <c r="AV67" s="75">
        <f>-AH80</f>
        <v>0</v>
      </c>
      <c r="AW67" s="75">
        <f>-AH81</f>
        <v>0</v>
      </c>
      <c r="AX67" s="75"/>
      <c r="AY67" s="75">
        <f>AI78</f>
        <v>0</v>
      </c>
      <c r="AZ67" s="75">
        <f>AI79</f>
        <v>0</v>
      </c>
      <c r="BA67" s="75">
        <f>AI80</f>
        <v>0</v>
      </c>
      <c r="BB67" s="75">
        <f>AI81</f>
        <v>0</v>
      </c>
      <c r="BC67" s="83"/>
    </row>
    <row r="68" spans="1:55" x14ac:dyDescent="0.3">
      <c r="A68" s="5"/>
      <c r="B68" s="189"/>
      <c r="C68" s="189"/>
      <c r="D68" s="6">
        <f>SUM(E68:AB68)</f>
        <v>0</v>
      </c>
      <c r="E68" s="142"/>
      <c r="F68" s="143"/>
      <c r="G68" s="143"/>
      <c r="H68" s="143"/>
      <c r="I68" s="143"/>
      <c r="J68" s="145"/>
      <c r="K68" s="181"/>
      <c r="L68" s="143"/>
      <c r="M68" s="143"/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  <c r="Z68" s="144"/>
      <c r="AA68" s="142"/>
      <c r="AB68" s="145"/>
      <c r="AC68" s="198"/>
      <c r="AD68" s="81">
        <v>11</v>
      </c>
      <c r="AE68" s="84">
        <f>O80</f>
        <v>0</v>
      </c>
      <c r="AF68" s="84">
        <f>$O94</f>
        <v>0</v>
      </c>
      <c r="AG68" s="84">
        <f t="shared" si="7"/>
        <v>0</v>
      </c>
      <c r="AH68" s="84">
        <f>$O79</f>
        <v>0</v>
      </c>
      <c r="AI68" s="84">
        <f>$O93</f>
        <v>0</v>
      </c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83"/>
    </row>
    <row r="69" spans="1:55" x14ac:dyDescent="0.3">
      <c r="A69" s="5"/>
      <c r="B69" s="189"/>
      <c r="C69" s="189"/>
      <c r="D69" s="6">
        <f t="shared" si="6"/>
        <v>0</v>
      </c>
      <c r="E69" s="142"/>
      <c r="F69" s="143"/>
      <c r="G69" s="143"/>
      <c r="H69" s="143"/>
      <c r="I69" s="143"/>
      <c r="J69" s="145"/>
      <c r="K69" s="181"/>
      <c r="L69" s="143"/>
      <c r="M69" s="143"/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  <c r="Z69" s="144"/>
      <c r="AA69" s="142"/>
      <c r="AB69" s="145"/>
      <c r="AC69" s="198"/>
      <c r="AD69" s="81">
        <v>12</v>
      </c>
      <c r="AE69" s="84">
        <f>P80</f>
        <v>0</v>
      </c>
      <c r="AF69" s="84">
        <f>$P94</f>
        <v>0</v>
      </c>
      <c r="AG69" s="84">
        <f t="shared" si="7"/>
        <v>0</v>
      </c>
      <c r="AH69" s="84">
        <f>$P79</f>
        <v>0</v>
      </c>
      <c r="AI69" s="84">
        <f>$P93</f>
        <v>0</v>
      </c>
      <c r="AJ69" s="86" t="s">
        <v>67</v>
      </c>
      <c r="AK69" s="75"/>
      <c r="AL69" s="75"/>
      <c r="AM69" s="75"/>
      <c r="AN69" s="75"/>
      <c r="AO69" s="86" t="s">
        <v>68</v>
      </c>
      <c r="AP69" s="75"/>
      <c r="AQ69" s="75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83"/>
    </row>
    <row r="70" spans="1:55" x14ac:dyDescent="0.3">
      <c r="A70" s="5"/>
      <c r="B70" s="189"/>
      <c r="C70" s="189"/>
      <c r="D70" s="6">
        <f t="shared" si="6"/>
        <v>0</v>
      </c>
      <c r="E70" s="142"/>
      <c r="F70" s="143"/>
      <c r="G70" s="143"/>
      <c r="H70" s="143"/>
      <c r="I70" s="143"/>
      <c r="J70" s="145"/>
      <c r="K70" s="181"/>
      <c r="L70" s="143"/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4"/>
      <c r="AA70" s="142"/>
      <c r="AB70" s="145"/>
      <c r="AC70" s="198"/>
      <c r="AD70" s="81">
        <v>13</v>
      </c>
      <c r="AE70" s="84">
        <f>Q80</f>
        <v>0</v>
      </c>
      <c r="AF70" s="84">
        <f>$Q94</f>
        <v>0</v>
      </c>
      <c r="AG70" s="84">
        <f t="shared" si="7"/>
        <v>0</v>
      </c>
      <c r="AH70" s="84">
        <f>$Q79</f>
        <v>0</v>
      </c>
      <c r="AI70" s="84">
        <f>$Q93</f>
        <v>0</v>
      </c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83"/>
    </row>
    <row r="71" spans="1:55" x14ac:dyDescent="0.3">
      <c r="A71" s="5"/>
      <c r="B71" s="189"/>
      <c r="C71" s="189"/>
      <c r="D71" s="6">
        <f>SUM(E71:AB71)</f>
        <v>0</v>
      </c>
      <c r="E71" s="142"/>
      <c r="F71" s="143"/>
      <c r="G71" s="143"/>
      <c r="H71" s="143"/>
      <c r="I71" s="143"/>
      <c r="J71" s="145"/>
      <c r="K71" s="181"/>
      <c r="L71" s="143"/>
      <c r="M71" s="143"/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  <c r="Z71" s="144"/>
      <c r="AA71" s="142"/>
      <c r="AB71" s="145"/>
      <c r="AC71" s="198"/>
      <c r="AD71" s="81">
        <v>14</v>
      </c>
      <c r="AE71" s="84">
        <f>R80</f>
        <v>0</v>
      </c>
      <c r="AF71" s="84">
        <f>$R94</f>
        <v>0</v>
      </c>
      <c r="AG71" s="84">
        <f t="shared" si="7"/>
        <v>0</v>
      </c>
      <c r="AH71" s="84">
        <f>$R79</f>
        <v>0</v>
      </c>
      <c r="AI71" s="84">
        <f>$R93</f>
        <v>0</v>
      </c>
      <c r="AJ71" s="75">
        <f>$E59</f>
        <v>7.8944E-2</v>
      </c>
      <c r="AK71" s="75">
        <f>$F59</f>
        <v>7.4414999999999995E-2</v>
      </c>
      <c r="AL71" s="75">
        <f>G59</f>
        <v>7.3480000000000004E-2</v>
      </c>
      <c r="AM71" s="75">
        <f>H59</f>
        <v>7.5952000000000006E-2</v>
      </c>
      <c r="AN71" s="75"/>
      <c r="AO71" s="75">
        <f>$E60</f>
        <v>18.780687</v>
      </c>
      <c r="AP71" s="75">
        <f>$F60</f>
        <v>18.113050000000001</v>
      </c>
      <c r="AQ71" s="75">
        <f>L60</f>
        <v>21.102229999999999</v>
      </c>
      <c r="AR71" s="75">
        <f>M60</f>
        <v>21.786951999999999</v>
      </c>
      <c r="AS71" s="75"/>
      <c r="AT71" s="75"/>
      <c r="AU71" s="75"/>
      <c r="AV71" s="75"/>
      <c r="AW71" s="75"/>
      <c r="AX71" s="75"/>
      <c r="AY71" s="75"/>
      <c r="AZ71" s="75"/>
      <c r="BA71" s="75"/>
      <c r="BB71" s="75"/>
      <c r="BC71" s="83"/>
    </row>
    <row r="72" spans="1:55" x14ac:dyDescent="0.3">
      <c r="A72" s="5" t="s">
        <v>22</v>
      </c>
      <c r="B72" s="189"/>
      <c r="C72" s="189"/>
      <c r="D72" s="6">
        <f t="shared" si="6"/>
        <v>0</v>
      </c>
      <c r="E72" s="142"/>
      <c r="F72" s="143"/>
      <c r="G72" s="143"/>
      <c r="H72" s="143"/>
      <c r="I72" s="143"/>
      <c r="J72" s="145"/>
      <c r="K72" s="181"/>
      <c r="L72" s="143"/>
      <c r="M72" s="143"/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  <c r="Z72" s="144"/>
      <c r="AA72" s="142"/>
      <c r="AB72" s="145"/>
      <c r="AC72" s="198"/>
      <c r="AD72" s="81">
        <v>15</v>
      </c>
      <c r="AE72" s="84">
        <f>S80</f>
        <v>0</v>
      </c>
      <c r="AF72" s="84">
        <f>$S94</f>
        <v>0</v>
      </c>
      <c r="AG72" s="84">
        <f t="shared" si="7"/>
        <v>0</v>
      </c>
      <c r="AH72" s="84">
        <f>$S79</f>
        <v>0</v>
      </c>
      <c r="AI72" s="84">
        <f>$S93</f>
        <v>0</v>
      </c>
      <c r="AJ72" s="75">
        <f>$I59</f>
        <v>8.6293999999999996E-2</v>
      </c>
      <c r="AK72" s="75">
        <f>$J59</f>
        <v>0.10535600000000001</v>
      </c>
      <c r="AL72" s="75">
        <f>$K59</f>
        <v>0.1114</v>
      </c>
      <c r="AM72" s="75">
        <f>$L59</f>
        <v>0.105297</v>
      </c>
      <c r="AN72" s="75"/>
      <c r="AO72" s="75">
        <f>$I60</f>
        <v>18.271512999999999</v>
      </c>
      <c r="AP72" s="75">
        <f>$J60</f>
        <v>19.188787999999999</v>
      </c>
      <c r="AQ72" s="75">
        <f>$K60</f>
        <v>20.185898999999999</v>
      </c>
      <c r="AR72" s="75">
        <f>$L60</f>
        <v>21.102229999999999</v>
      </c>
      <c r="AS72" s="75"/>
      <c r="AT72" s="75"/>
      <c r="AU72" s="75"/>
      <c r="AV72" s="75"/>
      <c r="AW72" s="75"/>
      <c r="AX72" s="75"/>
      <c r="AY72" s="75"/>
      <c r="AZ72" s="75"/>
      <c r="BA72" s="75"/>
      <c r="BB72" s="75"/>
      <c r="BC72" s="83"/>
    </row>
    <row r="73" spans="1:55" x14ac:dyDescent="0.3">
      <c r="A73" s="5"/>
      <c r="B73" s="189"/>
      <c r="C73" s="189"/>
      <c r="D73" s="6">
        <f t="shared" si="6"/>
        <v>0</v>
      </c>
      <c r="E73" s="142"/>
      <c r="F73" s="143"/>
      <c r="G73" s="143"/>
      <c r="H73" s="143"/>
      <c r="I73" s="143"/>
      <c r="J73" s="145"/>
      <c r="K73" s="181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4"/>
      <c r="AA73" s="142"/>
      <c r="AB73" s="145"/>
      <c r="AC73" s="198"/>
      <c r="AD73" s="81">
        <v>16</v>
      </c>
      <c r="AE73" s="84">
        <f>T80</f>
        <v>0</v>
      </c>
      <c r="AF73" s="84">
        <f>$T94</f>
        <v>0</v>
      </c>
      <c r="AG73" s="84">
        <f t="shared" si="7"/>
        <v>0</v>
      </c>
      <c r="AH73" s="84">
        <f>$T79</f>
        <v>0</v>
      </c>
      <c r="AI73" s="84">
        <f>$T93</f>
        <v>0</v>
      </c>
      <c r="AJ73" s="75">
        <f>$M59</f>
        <v>0.104765</v>
      </c>
      <c r="AK73" s="75">
        <f>$N59</f>
        <v>0.102661</v>
      </c>
      <c r="AL73" s="75">
        <f>$O59</f>
        <v>0.103627</v>
      </c>
      <c r="AM73" s="75">
        <f>$P59</f>
        <v>0.10494299999999999</v>
      </c>
      <c r="AN73" s="75"/>
      <c r="AO73" s="75">
        <f>$M60</f>
        <v>21.786951999999999</v>
      </c>
      <c r="AP73" s="75">
        <f>$N60</f>
        <v>22.435058000000001</v>
      </c>
      <c r="AQ73" s="75">
        <f>$O60</f>
        <v>22.857600999999999</v>
      </c>
      <c r="AR73" s="75">
        <f>$P60</f>
        <v>23.095797999999998</v>
      </c>
      <c r="AS73" s="75"/>
      <c r="AT73" s="75"/>
      <c r="AU73" s="75"/>
      <c r="AV73" s="75"/>
      <c r="AW73" s="75"/>
      <c r="AX73" s="75"/>
      <c r="AY73" s="75"/>
      <c r="AZ73" s="75"/>
      <c r="BA73" s="75"/>
      <c r="BB73" s="75"/>
      <c r="BC73" s="83"/>
    </row>
    <row r="74" spans="1:55" x14ac:dyDescent="0.3">
      <c r="A74" s="5"/>
      <c r="B74" s="189"/>
      <c r="C74" s="189"/>
      <c r="D74" s="6">
        <f t="shared" si="6"/>
        <v>0</v>
      </c>
      <c r="E74" s="142"/>
      <c r="F74" s="143"/>
      <c r="G74" s="143"/>
      <c r="H74" s="143"/>
      <c r="I74" s="143"/>
      <c r="J74" s="145"/>
      <c r="K74" s="181"/>
      <c r="L74" s="143"/>
      <c r="M74" s="143"/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  <c r="Z74" s="144"/>
      <c r="AA74" s="142"/>
      <c r="AB74" s="145"/>
      <c r="AC74" s="198"/>
      <c r="AD74" s="81">
        <v>17</v>
      </c>
      <c r="AE74" s="84">
        <f>U80</f>
        <v>0</v>
      </c>
      <c r="AF74" s="84">
        <f>$U94</f>
        <v>0</v>
      </c>
      <c r="AG74" s="84">
        <f t="shared" si="7"/>
        <v>0</v>
      </c>
      <c r="AH74" s="84">
        <f>$U79</f>
        <v>0</v>
      </c>
      <c r="AI74" s="84">
        <f>$U93</f>
        <v>0</v>
      </c>
      <c r="AJ74" s="75">
        <f>$Q59</f>
        <v>0.102672</v>
      </c>
      <c r="AK74" s="75">
        <f>$R59</f>
        <v>0.101633</v>
      </c>
      <c r="AL74" s="75">
        <f>$S59</f>
        <v>0.10444199999999999</v>
      </c>
      <c r="AM74" s="75">
        <f>$T59</f>
        <v>0.11010200000000001</v>
      </c>
      <c r="AN74" s="75"/>
      <c r="AO74" s="75">
        <f>$Q60</f>
        <v>23.336228999999999</v>
      </c>
      <c r="AP74" s="75">
        <f>$R60</f>
        <v>23.770253</v>
      </c>
      <c r="AQ74" s="75">
        <f>$S60</f>
        <v>23.566337000000001</v>
      </c>
      <c r="AR74" s="75">
        <f>$T60</f>
        <v>23.556698999999998</v>
      </c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83"/>
    </row>
    <row r="75" spans="1:55" x14ac:dyDescent="0.3">
      <c r="A75" s="5"/>
      <c r="B75" s="189"/>
      <c r="C75" s="189"/>
      <c r="D75" s="6">
        <f t="shared" si="6"/>
        <v>0</v>
      </c>
      <c r="E75" s="142"/>
      <c r="F75" s="143"/>
      <c r="G75" s="143"/>
      <c r="H75" s="143"/>
      <c r="I75" s="143"/>
      <c r="J75" s="145"/>
      <c r="K75" s="181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  <c r="Z75" s="144"/>
      <c r="AA75" s="142"/>
      <c r="AB75" s="145"/>
      <c r="AC75" s="198"/>
      <c r="AD75" s="81">
        <v>18</v>
      </c>
      <c r="AE75" s="84">
        <f>V80</f>
        <v>0</v>
      </c>
      <c r="AF75" s="84">
        <f>$V94</f>
        <v>0</v>
      </c>
      <c r="AG75" s="84">
        <f t="shared" si="7"/>
        <v>0</v>
      </c>
      <c r="AH75" s="84">
        <f>$V79</f>
        <v>0</v>
      </c>
      <c r="AI75" s="84">
        <f>$V93</f>
        <v>0</v>
      </c>
      <c r="AJ75" s="75">
        <f>$U59</f>
        <v>0.11879199999999999</v>
      </c>
      <c r="AK75" s="75">
        <f>$V59</f>
        <v>0.13011700000000001</v>
      </c>
      <c r="AL75" s="75">
        <f>$W59</f>
        <v>0.147456</v>
      </c>
      <c r="AM75" s="75">
        <f>$X59</f>
        <v>0.169486</v>
      </c>
      <c r="AN75" s="75"/>
      <c r="AO75" s="75">
        <f>$U60</f>
        <v>23.299523000000001</v>
      </c>
      <c r="AP75" s="75">
        <f>$V60</f>
        <v>23.114853</v>
      </c>
      <c r="AQ75" s="75">
        <f>$W60</f>
        <v>23.122596999999999</v>
      </c>
      <c r="AR75" s="75">
        <f>$X60</f>
        <v>23.230953</v>
      </c>
      <c r="AS75" s="75"/>
      <c r="AT75" s="75"/>
      <c r="AU75" s="75"/>
      <c r="AV75" s="75"/>
      <c r="AW75" s="75"/>
      <c r="AX75" s="75"/>
      <c r="AY75" s="75"/>
      <c r="AZ75" s="75"/>
      <c r="BA75" s="75"/>
      <c r="BB75" s="75"/>
      <c r="BC75" s="83"/>
    </row>
    <row r="76" spans="1:55" x14ac:dyDescent="0.3">
      <c r="A76" s="5"/>
      <c r="B76" s="189"/>
      <c r="C76" s="189"/>
      <c r="D76" s="6">
        <f t="shared" si="6"/>
        <v>0</v>
      </c>
      <c r="E76" s="142"/>
      <c r="F76" s="143"/>
      <c r="G76" s="143"/>
      <c r="H76" s="143"/>
      <c r="I76" s="143"/>
      <c r="J76" s="145"/>
      <c r="K76" s="181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4"/>
      <c r="AA76" s="142"/>
      <c r="AB76" s="145"/>
      <c r="AC76" s="198"/>
      <c r="AD76" s="81">
        <v>19</v>
      </c>
      <c r="AE76" s="84">
        <f>W80</f>
        <v>0</v>
      </c>
      <c r="AF76" s="84">
        <f>$W94</f>
        <v>0</v>
      </c>
      <c r="AG76" s="84">
        <f t="shared" si="7"/>
        <v>0</v>
      </c>
      <c r="AH76" s="84">
        <f>$W79</f>
        <v>0</v>
      </c>
      <c r="AI76" s="84">
        <f>$W93</f>
        <v>0</v>
      </c>
      <c r="AJ76" s="75">
        <f>$Y59</f>
        <v>0.161273</v>
      </c>
      <c r="AK76" s="75">
        <f>$Z59</f>
        <v>0.134577</v>
      </c>
      <c r="AL76" s="75">
        <f>$AA59</f>
        <v>0.106215</v>
      </c>
      <c r="AM76" s="75">
        <f>$AB59</f>
        <v>8.6878999999999998E-2</v>
      </c>
      <c r="AN76" s="75"/>
      <c r="AO76" s="75">
        <f>$Y60</f>
        <v>23.049658000000001</v>
      </c>
      <c r="AP76" s="75">
        <f>$Z60</f>
        <v>22.233418</v>
      </c>
      <c r="AQ76" s="75">
        <f>$AA60</f>
        <v>21.036746000000001</v>
      </c>
      <c r="AR76" s="75">
        <f>$AB60</f>
        <v>19.713712999999998</v>
      </c>
      <c r="AS76" s="75"/>
      <c r="AT76" s="75"/>
      <c r="AU76" s="75"/>
      <c r="AV76" s="75"/>
      <c r="AW76" s="75"/>
      <c r="AX76" s="75"/>
      <c r="AY76" s="75"/>
      <c r="AZ76" s="75"/>
      <c r="BA76" s="75"/>
      <c r="BB76" s="75"/>
      <c r="BC76" s="83"/>
    </row>
    <row r="77" spans="1:55" x14ac:dyDescent="0.3">
      <c r="A77" s="5"/>
      <c r="B77" s="189"/>
      <c r="C77" s="189"/>
      <c r="D77" s="6">
        <f t="shared" si="6"/>
        <v>0</v>
      </c>
      <c r="E77" s="142"/>
      <c r="F77" s="143"/>
      <c r="G77" s="143"/>
      <c r="H77" s="143"/>
      <c r="I77" s="143"/>
      <c r="J77" s="145"/>
      <c r="K77" s="181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4"/>
      <c r="AA77" s="142"/>
      <c r="AB77" s="145"/>
      <c r="AC77" s="198"/>
      <c r="AD77" s="81">
        <v>20</v>
      </c>
      <c r="AE77" s="84">
        <f>X80</f>
        <v>0</v>
      </c>
      <c r="AF77" s="84">
        <f>$X94</f>
        <v>0</v>
      </c>
      <c r="AG77" s="84">
        <f t="shared" si="7"/>
        <v>0</v>
      </c>
      <c r="AH77" s="84">
        <f>$X79</f>
        <v>0</v>
      </c>
      <c r="AI77" s="84">
        <f>$X93</f>
        <v>0</v>
      </c>
      <c r="AJ77" s="75"/>
      <c r="AK77" s="75"/>
      <c r="AL77" s="75"/>
      <c r="AM77" s="75"/>
      <c r="AN77" s="75"/>
      <c r="AO77" s="75"/>
      <c r="AP77" s="75"/>
      <c r="AQ77" s="75"/>
      <c r="AR77" s="75"/>
      <c r="AS77" s="75"/>
      <c r="AT77" s="75"/>
      <c r="AU77" s="75"/>
      <c r="AV77" s="75"/>
      <c r="AW77" s="75"/>
      <c r="AX77" s="75"/>
      <c r="AY77" s="75"/>
      <c r="AZ77" s="75"/>
      <c r="BA77" s="75"/>
      <c r="BB77" s="75"/>
      <c r="BC77" s="83"/>
    </row>
    <row r="78" spans="1:55" x14ac:dyDescent="0.3">
      <c r="A78" s="5"/>
      <c r="B78" s="189"/>
      <c r="C78" s="189"/>
      <c r="D78" s="6">
        <f t="shared" si="6"/>
        <v>0</v>
      </c>
      <c r="E78" s="142"/>
      <c r="F78" s="143"/>
      <c r="G78" s="143"/>
      <c r="H78" s="143"/>
      <c r="I78" s="143"/>
      <c r="J78" s="145"/>
      <c r="K78" s="181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4"/>
      <c r="AA78" s="142"/>
      <c r="AB78" s="145"/>
      <c r="AC78" s="198"/>
      <c r="AD78" s="81">
        <v>21</v>
      </c>
      <c r="AE78" s="84">
        <f>Y80</f>
        <v>0</v>
      </c>
      <c r="AF78" s="84">
        <f>$Y94</f>
        <v>0</v>
      </c>
      <c r="AG78" s="84">
        <f t="shared" si="7"/>
        <v>0</v>
      </c>
      <c r="AH78" s="84">
        <f>$Y79</f>
        <v>0</v>
      </c>
      <c r="AI78" s="84">
        <f>$Y93</f>
        <v>0</v>
      </c>
      <c r="AJ78" s="86" t="s">
        <v>63</v>
      </c>
      <c r="AK78" s="75"/>
      <c r="AL78" s="75"/>
      <c r="AM78" s="75"/>
      <c r="AN78" s="75"/>
      <c r="AO78" s="86" t="s">
        <v>69</v>
      </c>
      <c r="AP78" s="75"/>
      <c r="AQ78" s="75"/>
      <c r="AR78" s="75"/>
      <c r="AS78" s="75"/>
      <c r="AT78" s="86" t="s">
        <v>63</v>
      </c>
      <c r="AU78" s="75"/>
      <c r="AV78" s="75"/>
      <c r="AW78" s="75"/>
      <c r="AX78" s="75"/>
      <c r="AY78" s="75"/>
      <c r="AZ78" s="75"/>
      <c r="BA78" s="75"/>
      <c r="BB78" s="75"/>
      <c r="BC78" s="83"/>
    </row>
    <row r="79" spans="1:55" x14ac:dyDescent="0.3">
      <c r="A79" s="5"/>
      <c r="B79" s="189"/>
      <c r="C79" s="189"/>
      <c r="D79" s="6">
        <f t="shared" si="6"/>
        <v>0</v>
      </c>
      <c r="E79" s="142"/>
      <c r="F79" s="143"/>
      <c r="G79" s="143"/>
      <c r="H79" s="143"/>
      <c r="I79" s="143"/>
      <c r="J79" s="145"/>
      <c r="K79" s="181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4"/>
      <c r="AA79" s="142"/>
      <c r="AB79" s="145"/>
      <c r="AC79" s="198"/>
      <c r="AD79" s="81">
        <v>22</v>
      </c>
      <c r="AE79" s="84">
        <f>Z80</f>
        <v>0</v>
      </c>
      <c r="AF79" s="84">
        <f>$Z94</f>
        <v>0</v>
      </c>
      <c r="AG79" s="84">
        <f t="shared" si="7"/>
        <v>0</v>
      </c>
      <c r="AH79" s="84">
        <f>$Z79</f>
        <v>0</v>
      </c>
      <c r="AI79" s="84">
        <f>$Z93</f>
        <v>0</v>
      </c>
      <c r="AJ79" s="75"/>
      <c r="AK79" s="75"/>
      <c r="AL79" s="75"/>
      <c r="AM79" s="75"/>
      <c r="AN79" s="75"/>
      <c r="AO79" s="75"/>
      <c r="AP79" s="75"/>
      <c r="AQ79" s="75"/>
      <c r="AR79" s="75"/>
      <c r="AS79" s="75"/>
      <c r="AT79" s="75"/>
      <c r="AU79" s="75"/>
      <c r="AV79" s="75"/>
      <c r="AW79" s="75"/>
      <c r="AX79" s="75"/>
      <c r="AY79" s="75"/>
      <c r="AZ79" s="75"/>
      <c r="BA79" s="75"/>
      <c r="BB79" s="75"/>
      <c r="BC79" s="83"/>
    </row>
    <row r="80" spans="1:55" ht="15" thickBot="1" x14ac:dyDescent="0.35">
      <c r="A80" s="7"/>
      <c r="B80" s="197"/>
      <c r="C80" s="197"/>
      <c r="D80" s="257">
        <f t="shared" si="6"/>
        <v>0</v>
      </c>
      <c r="E80" s="146"/>
      <c r="F80" s="147"/>
      <c r="G80" s="147"/>
      <c r="H80" s="147"/>
      <c r="I80" s="147"/>
      <c r="J80" s="149"/>
      <c r="K80" s="182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8"/>
      <c r="AA80" s="146"/>
      <c r="AB80" s="149"/>
      <c r="AC80" s="198"/>
      <c r="AD80" s="81">
        <v>23</v>
      </c>
      <c r="AE80" s="84">
        <f>AA80</f>
        <v>0</v>
      </c>
      <c r="AF80" s="84">
        <f>$AA94</f>
        <v>0</v>
      </c>
      <c r="AG80" s="84">
        <f t="shared" si="7"/>
        <v>0</v>
      </c>
      <c r="AH80" s="84">
        <f>$AA79</f>
        <v>0</v>
      </c>
      <c r="AI80" s="84">
        <f>$AA93</f>
        <v>0</v>
      </c>
      <c r="AJ80" s="75">
        <f>-$E68</f>
        <v>0</v>
      </c>
      <c r="AK80" s="75">
        <f>-$F68</f>
        <v>0</v>
      </c>
      <c r="AL80" s="75">
        <f>-$G68</f>
        <v>0</v>
      </c>
      <c r="AM80" s="75">
        <f>-$H68</f>
        <v>0</v>
      </c>
      <c r="AN80" s="75"/>
      <c r="AO80" s="75">
        <f>-$E69</f>
        <v>0</v>
      </c>
      <c r="AP80" s="75">
        <f>-$F69</f>
        <v>0</v>
      </c>
      <c r="AQ80" s="75">
        <f>-$G69</f>
        <v>0</v>
      </c>
      <c r="AR80" s="75">
        <f>-$H69</f>
        <v>0</v>
      </c>
      <c r="AS80" s="75"/>
      <c r="AT80" s="75">
        <f>-$E70</f>
        <v>0</v>
      </c>
      <c r="AU80" s="75">
        <f>-$F70</f>
        <v>0</v>
      </c>
      <c r="AV80" s="75">
        <f>-$G70</f>
        <v>0</v>
      </c>
      <c r="AW80" s="75">
        <f>-$H70</f>
        <v>0</v>
      </c>
      <c r="AX80" s="75"/>
      <c r="AY80" s="75"/>
      <c r="AZ80" s="75"/>
      <c r="BA80" s="75"/>
      <c r="BB80" s="75"/>
      <c r="BC80" s="83"/>
    </row>
    <row r="81" spans="1:55" ht="15" thickBot="1" x14ac:dyDescent="0.35">
      <c r="A81" s="4"/>
      <c r="B81" s="195"/>
      <c r="C81" s="195"/>
      <c r="D81" s="8">
        <f t="shared" si="6"/>
        <v>0</v>
      </c>
      <c r="E81" s="138"/>
      <c r="F81" s="139"/>
      <c r="G81" s="139"/>
      <c r="H81" s="139"/>
      <c r="I81" s="139"/>
      <c r="J81" s="141"/>
      <c r="K81" s="186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40"/>
      <c r="AA81" s="138"/>
      <c r="AB81" s="141"/>
      <c r="AC81" s="227"/>
      <c r="AD81" s="204">
        <v>24</v>
      </c>
      <c r="AE81" s="205">
        <f>AB80</f>
        <v>0</v>
      </c>
      <c r="AF81" s="205">
        <f>$AB94</f>
        <v>0</v>
      </c>
      <c r="AG81" s="205">
        <f t="shared" si="7"/>
        <v>0</v>
      </c>
      <c r="AH81" s="205">
        <f>$AB79</f>
        <v>0</v>
      </c>
      <c r="AI81" s="205">
        <f>$AB93</f>
        <v>0</v>
      </c>
      <c r="AJ81" s="206">
        <f>-$I68</f>
        <v>0</v>
      </c>
      <c r="AK81" s="206">
        <f>-$J68</f>
        <v>0</v>
      </c>
      <c r="AL81" s="206">
        <f>-$K68</f>
        <v>0</v>
      </c>
      <c r="AM81" s="206">
        <f>-$L68</f>
        <v>0</v>
      </c>
      <c r="AN81" s="206"/>
      <c r="AO81" s="206">
        <f>-$I69</f>
        <v>0</v>
      </c>
      <c r="AP81" s="206">
        <f>-$J69</f>
        <v>0</v>
      </c>
      <c r="AQ81" s="206">
        <f>-$K69</f>
        <v>0</v>
      </c>
      <c r="AR81" s="206">
        <f>-$L69</f>
        <v>0</v>
      </c>
      <c r="AS81" s="206"/>
      <c r="AT81" s="206">
        <f>-$I70</f>
        <v>0</v>
      </c>
      <c r="AU81" s="206">
        <f>-$J70</f>
        <v>0</v>
      </c>
      <c r="AV81" s="206">
        <f>-$K70</f>
        <v>0</v>
      </c>
      <c r="AW81" s="206">
        <f>-$L70</f>
        <v>0</v>
      </c>
      <c r="AX81" s="206"/>
      <c r="AY81" s="206"/>
      <c r="AZ81" s="206"/>
      <c r="BA81" s="206"/>
      <c r="BB81" s="206"/>
      <c r="BC81" s="206"/>
    </row>
    <row r="82" spans="1:55" x14ac:dyDescent="0.3">
      <c r="A82" s="5"/>
      <c r="B82" s="189"/>
      <c r="C82" s="189"/>
      <c r="D82" s="6">
        <f t="shared" si="6"/>
        <v>0</v>
      </c>
      <c r="E82" s="142"/>
      <c r="F82" s="143"/>
      <c r="G82" s="143"/>
      <c r="H82" s="143"/>
      <c r="I82" s="143"/>
      <c r="J82" s="145"/>
      <c r="K82" s="181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4"/>
      <c r="AA82" s="142"/>
      <c r="AB82" s="145"/>
      <c r="AC82" s="198"/>
      <c r="AD82" s="83"/>
      <c r="AE82" s="83"/>
      <c r="AF82" s="83"/>
      <c r="AG82" s="83"/>
      <c r="AH82" s="83"/>
      <c r="AI82" s="83"/>
      <c r="AJ82" s="75">
        <f>-$M68</f>
        <v>0</v>
      </c>
      <c r="AK82" s="75">
        <f>-$N68</f>
        <v>0</v>
      </c>
      <c r="AL82" s="75">
        <f>-$O68</f>
        <v>0</v>
      </c>
      <c r="AM82" s="75">
        <f>-$P68</f>
        <v>0</v>
      </c>
      <c r="AN82" s="83"/>
      <c r="AO82" s="75">
        <f>-$M69</f>
        <v>0</v>
      </c>
      <c r="AP82" s="75">
        <f>-$N69</f>
        <v>0</v>
      </c>
      <c r="AQ82" s="75">
        <f>-$O69</f>
        <v>0</v>
      </c>
      <c r="AR82" s="75">
        <f>-$P69</f>
        <v>0</v>
      </c>
      <c r="AS82" s="83"/>
      <c r="AT82" s="75">
        <f>-$M70</f>
        <v>0</v>
      </c>
      <c r="AU82" s="75">
        <f>-$N70</f>
        <v>0</v>
      </c>
      <c r="AV82" s="75">
        <f>-$O70</f>
        <v>0</v>
      </c>
      <c r="AW82" s="75">
        <f>-$P70</f>
        <v>0</v>
      </c>
      <c r="AX82" s="83"/>
      <c r="AY82" s="83"/>
      <c r="AZ82" s="83"/>
      <c r="BA82" s="83"/>
      <c r="BB82" s="83"/>
      <c r="BC82" s="83"/>
    </row>
    <row r="83" spans="1:55" x14ac:dyDescent="0.3">
      <c r="A83" s="5" t="s">
        <v>23</v>
      </c>
      <c r="B83" s="189"/>
      <c r="C83" s="189"/>
      <c r="D83" s="6">
        <f t="shared" si="6"/>
        <v>0</v>
      </c>
      <c r="E83" s="142"/>
      <c r="F83" s="143"/>
      <c r="G83" s="143"/>
      <c r="H83" s="143"/>
      <c r="I83" s="143"/>
      <c r="J83" s="145"/>
      <c r="K83" s="181"/>
      <c r="L83" s="143"/>
      <c r="M83" s="143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4"/>
      <c r="AA83" s="142"/>
      <c r="AB83" s="145"/>
      <c r="AC83" s="198"/>
      <c r="AD83" s="83"/>
      <c r="AE83" s="83"/>
      <c r="AF83" s="83"/>
      <c r="AG83" s="83"/>
      <c r="AH83" s="83"/>
      <c r="AI83" s="83"/>
      <c r="AJ83" s="75">
        <f>-$Q68</f>
        <v>0</v>
      </c>
      <c r="AK83" s="75">
        <f>-$R68</f>
        <v>0</v>
      </c>
      <c r="AL83" s="75">
        <f>-$S68</f>
        <v>0</v>
      </c>
      <c r="AM83" s="75">
        <f>-$T68</f>
        <v>0</v>
      </c>
      <c r="AN83" s="83"/>
      <c r="AO83" s="75">
        <f>-$Q69</f>
        <v>0</v>
      </c>
      <c r="AP83" s="75">
        <f>-$R69</f>
        <v>0</v>
      </c>
      <c r="AQ83" s="75">
        <f>-$S69</f>
        <v>0</v>
      </c>
      <c r="AR83" s="75">
        <f>-$T69</f>
        <v>0</v>
      </c>
      <c r="AS83" s="83"/>
      <c r="AT83" s="75">
        <f>-$Q70</f>
        <v>0</v>
      </c>
      <c r="AU83" s="75">
        <f>-$R70</f>
        <v>0</v>
      </c>
      <c r="AV83" s="75">
        <f>-$S70</f>
        <v>0</v>
      </c>
      <c r="AW83" s="75">
        <f>-$T70</f>
        <v>0</v>
      </c>
      <c r="AX83" s="83"/>
      <c r="AY83" s="83"/>
      <c r="AZ83" s="83"/>
      <c r="BA83" s="83"/>
      <c r="BB83" s="83"/>
      <c r="BC83" s="83"/>
    </row>
    <row r="84" spans="1:55" x14ac:dyDescent="0.3">
      <c r="A84" s="5"/>
      <c r="B84" s="189"/>
      <c r="C84" s="189"/>
      <c r="D84" s="6">
        <f t="shared" si="6"/>
        <v>0</v>
      </c>
      <c r="E84" s="142"/>
      <c r="F84" s="143"/>
      <c r="G84" s="143"/>
      <c r="H84" s="143"/>
      <c r="I84" s="143"/>
      <c r="J84" s="145"/>
      <c r="K84" s="181"/>
      <c r="L84" s="143"/>
      <c r="M84" s="143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4"/>
      <c r="AA84" s="142"/>
      <c r="AB84" s="145"/>
      <c r="AC84" s="198"/>
      <c r="AD84" s="83"/>
      <c r="AE84" s="83"/>
      <c r="AF84" s="83"/>
      <c r="AG84" s="83"/>
      <c r="AH84" s="83"/>
      <c r="AI84" s="83"/>
      <c r="AJ84" s="75">
        <f>-$U68</f>
        <v>0</v>
      </c>
      <c r="AK84" s="75">
        <f>-$V68</f>
        <v>0</v>
      </c>
      <c r="AL84" s="75">
        <f>-$W68</f>
        <v>0</v>
      </c>
      <c r="AM84" s="75">
        <f>-$X68</f>
        <v>0</v>
      </c>
      <c r="AN84" s="83"/>
      <c r="AO84" s="75">
        <f>-$U69</f>
        <v>0</v>
      </c>
      <c r="AP84" s="75">
        <f>-$V69</f>
        <v>0</v>
      </c>
      <c r="AQ84" s="75">
        <f>-$W69</f>
        <v>0</v>
      </c>
      <c r="AR84" s="75">
        <f>-$X69</f>
        <v>0</v>
      </c>
      <c r="AS84" s="83"/>
      <c r="AT84" s="75">
        <f>-$U70</f>
        <v>0</v>
      </c>
      <c r="AU84" s="75">
        <f>-$V70</f>
        <v>0</v>
      </c>
      <c r="AV84" s="75">
        <f>-$W70</f>
        <v>0</v>
      </c>
      <c r="AW84" s="75">
        <f>-$X70</f>
        <v>0</v>
      </c>
      <c r="AX84" s="83"/>
      <c r="AY84" s="83"/>
      <c r="AZ84" s="83"/>
      <c r="BA84" s="83"/>
      <c r="BB84" s="83"/>
      <c r="BC84" s="83"/>
    </row>
    <row r="85" spans="1:55" ht="15" thickBot="1" x14ac:dyDescent="0.35">
      <c r="A85" s="7"/>
      <c r="B85" s="190"/>
      <c r="C85" s="190"/>
      <c r="D85" s="9">
        <f t="shared" si="6"/>
        <v>0</v>
      </c>
      <c r="E85" s="177"/>
      <c r="F85" s="178"/>
      <c r="G85" s="178"/>
      <c r="H85" s="178"/>
      <c r="I85" s="178"/>
      <c r="J85" s="180"/>
      <c r="K85" s="187"/>
      <c r="L85" s="178"/>
      <c r="M85" s="178"/>
      <c r="N85" s="178"/>
      <c r="O85" s="178"/>
      <c r="P85" s="178"/>
      <c r="Q85" s="178"/>
      <c r="R85" s="178"/>
      <c r="S85" s="178"/>
      <c r="T85" s="178"/>
      <c r="U85" s="178"/>
      <c r="V85" s="178"/>
      <c r="W85" s="178"/>
      <c r="X85" s="178"/>
      <c r="Y85" s="178"/>
      <c r="Z85" s="179"/>
      <c r="AA85" s="177"/>
      <c r="AB85" s="180"/>
      <c r="AC85" s="198"/>
      <c r="AD85" s="83"/>
      <c r="AE85" s="83"/>
      <c r="AF85" s="83"/>
      <c r="AG85" s="83"/>
      <c r="AH85" s="83"/>
      <c r="AI85" s="83"/>
      <c r="AJ85" s="75">
        <f>-$Y68</f>
        <v>0</v>
      </c>
      <c r="AK85" s="75">
        <f>-$Z68</f>
        <v>0</v>
      </c>
      <c r="AL85" s="75">
        <f>-$AA68</f>
        <v>0</v>
      </c>
      <c r="AM85" s="75">
        <f>$AB68</f>
        <v>0</v>
      </c>
      <c r="AN85" s="83"/>
      <c r="AO85" s="75">
        <f>-$Y69</f>
        <v>0</v>
      </c>
      <c r="AP85" s="75">
        <f>-$Z69</f>
        <v>0</v>
      </c>
      <c r="AQ85" s="75">
        <f>-$AA69</f>
        <v>0</v>
      </c>
      <c r="AR85" s="75">
        <f>$AB69</f>
        <v>0</v>
      </c>
      <c r="AS85" s="83"/>
      <c r="AT85" s="75">
        <f>-$Y70</f>
        <v>0</v>
      </c>
      <c r="AU85" s="75">
        <f>-$Z70</f>
        <v>0</v>
      </c>
      <c r="AV85" s="75">
        <f>-$AA70</f>
        <v>0</v>
      </c>
      <c r="AW85" s="75">
        <f>$AB70</f>
        <v>0</v>
      </c>
      <c r="AX85" s="83"/>
      <c r="AY85" s="83"/>
      <c r="AZ85" s="83"/>
      <c r="BA85" s="83"/>
      <c r="BB85" s="83"/>
      <c r="BC85" s="83"/>
    </row>
    <row r="86" spans="1:55" x14ac:dyDescent="0.3">
      <c r="A86" s="4"/>
      <c r="B86" s="196" t="s">
        <v>19</v>
      </c>
      <c r="C86" s="196" t="s">
        <v>78</v>
      </c>
      <c r="D86" s="64">
        <v>216</v>
      </c>
      <c r="E86" s="202">
        <v>9</v>
      </c>
      <c r="F86" s="200">
        <v>9</v>
      </c>
      <c r="G86" s="200">
        <v>9</v>
      </c>
      <c r="H86" s="200">
        <v>9</v>
      </c>
      <c r="I86" s="200">
        <v>9</v>
      </c>
      <c r="J86" s="203">
        <v>9</v>
      </c>
      <c r="K86" s="199">
        <v>9</v>
      </c>
      <c r="L86" s="200">
        <v>9</v>
      </c>
      <c r="M86" s="200">
        <v>9</v>
      </c>
      <c r="N86" s="200">
        <v>9</v>
      </c>
      <c r="O86" s="200">
        <v>9</v>
      </c>
      <c r="P86" s="200">
        <v>9</v>
      </c>
      <c r="Q86" s="200">
        <v>9</v>
      </c>
      <c r="R86" s="200">
        <v>9</v>
      </c>
      <c r="S86" s="200">
        <v>9</v>
      </c>
      <c r="T86" s="200">
        <v>9</v>
      </c>
      <c r="U86" s="200">
        <v>9</v>
      </c>
      <c r="V86" s="200">
        <v>9</v>
      </c>
      <c r="W86" s="200">
        <v>9</v>
      </c>
      <c r="X86" s="200">
        <v>9</v>
      </c>
      <c r="Y86" s="200">
        <v>9</v>
      </c>
      <c r="Z86" s="201">
        <v>9</v>
      </c>
      <c r="AA86" s="202">
        <v>9</v>
      </c>
      <c r="AB86" s="203">
        <v>9</v>
      </c>
      <c r="AC86" s="198" t="s">
        <v>79</v>
      </c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</row>
    <row r="87" spans="1:55" x14ac:dyDescent="0.3">
      <c r="A87" s="5"/>
      <c r="B87" s="192"/>
      <c r="C87" s="192"/>
      <c r="D87" s="62">
        <f t="shared" si="6"/>
        <v>0</v>
      </c>
      <c r="E87" s="154"/>
      <c r="F87" s="155"/>
      <c r="G87" s="155"/>
      <c r="H87" s="155"/>
      <c r="I87" s="155"/>
      <c r="J87" s="157"/>
      <c r="K87" s="184"/>
      <c r="L87" s="155"/>
      <c r="M87" s="155"/>
      <c r="N87" s="155"/>
      <c r="O87" s="155"/>
      <c r="P87" s="155"/>
      <c r="Q87" s="155"/>
      <c r="R87" s="155"/>
      <c r="S87" s="155"/>
      <c r="T87" s="155"/>
      <c r="U87" s="155"/>
      <c r="V87" s="155"/>
      <c r="W87" s="155"/>
      <c r="X87" s="155"/>
      <c r="Y87" s="155"/>
      <c r="Z87" s="156"/>
      <c r="AA87" s="154"/>
      <c r="AB87" s="157"/>
      <c r="AC87" s="198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</row>
    <row r="88" spans="1:55" x14ac:dyDescent="0.3">
      <c r="A88" s="5"/>
      <c r="B88" s="192"/>
      <c r="C88" s="189"/>
      <c r="D88" s="62">
        <f t="shared" si="6"/>
        <v>0</v>
      </c>
      <c r="E88" s="154"/>
      <c r="F88" s="155"/>
      <c r="G88" s="155"/>
      <c r="H88" s="155"/>
      <c r="I88" s="155"/>
      <c r="J88" s="157"/>
      <c r="K88" s="184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6"/>
      <c r="AA88" s="154"/>
      <c r="AB88" s="157"/>
      <c r="AC88" s="198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</row>
    <row r="89" spans="1:55" ht="15" thickBot="1" x14ac:dyDescent="0.35">
      <c r="A89" s="5" t="s">
        <v>24</v>
      </c>
      <c r="B89" s="192"/>
      <c r="C89" s="189"/>
      <c r="D89" s="62">
        <f>SUM(E89:AB89)</f>
        <v>0</v>
      </c>
      <c r="E89" s="154"/>
      <c r="F89" s="155"/>
      <c r="G89" s="155"/>
      <c r="H89" s="155"/>
      <c r="I89" s="155"/>
      <c r="J89" s="157"/>
      <c r="K89" s="184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6"/>
      <c r="AA89" s="154"/>
      <c r="AB89" s="157"/>
      <c r="AC89" s="198"/>
      <c r="AD89" s="83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</row>
    <row r="90" spans="1:55" ht="15" thickTop="1" x14ac:dyDescent="0.3">
      <c r="A90" s="5"/>
      <c r="B90" s="192"/>
      <c r="C90" s="192"/>
      <c r="D90" s="62">
        <f t="shared" si="6"/>
        <v>0</v>
      </c>
      <c r="E90" s="154"/>
      <c r="F90" s="155"/>
      <c r="G90" s="155"/>
      <c r="H90" s="155"/>
      <c r="I90" s="155"/>
      <c r="J90" s="157"/>
      <c r="K90" s="184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6"/>
      <c r="AA90" s="154"/>
      <c r="AB90" s="157"/>
      <c r="AC90" s="198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</row>
    <row r="91" spans="1:55" x14ac:dyDescent="0.3">
      <c r="A91" s="5"/>
      <c r="B91" s="192"/>
      <c r="C91" s="192"/>
      <c r="D91" s="62">
        <f t="shared" si="6"/>
        <v>0</v>
      </c>
      <c r="E91" s="154"/>
      <c r="F91" s="155"/>
      <c r="G91" s="155"/>
      <c r="H91" s="155"/>
      <c r="I91" s="155"/>
      <c r="J91" s="157"/>
      <c r="K91" s="184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6"/>
      <c r="AA91" s="154"/>
      <c r="AB91" s="157"/>
      <c r="AC91" s="198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</row>
    <row r="92" spans="1:55" x14ac:dyDescent="0.3">
      <c r="A92" s="5"/>
      <c r="B92" s="192"/>
      <c r="C92" s="192"/>
      <c r="D92" s="62">
        <f t="shared" si="6"/>
        <v>0</v>
      </c>
      <c r="E92" s="154"/>
      <c r="F92" s="155"/>
      <c r="G92" s="155"/>
      <c r="H92" s="155"/>
      <c r="I92" s="155"/>
      <c r="J92" s="157"/>
      <c r="K92" s="184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6"/>
      <c r="AA92" s="154"/>
      <c r="AB92" s="157"/>
      <c r="AC92" s="198"/>
      <c r="AD92" s="83"/>
      <c r="AE92" s="73" t="s">
        <v>12</v>
      </c>
      <c r="AF92" s="89" t="s">
        <v>75</v>
      </c>
      <c r="AG92" s="73"/>
      <c r="AH92" s="73"/>
      <c r="AI92" s="83"/>
      <c r="AJ92" s="73" t="s">
        <v>19</v>
      </c>
      <c r="AK92" s="89" t="s">
        <v>75</v>
      </c>
      <c r="AL92" s="73"/>
      <c r="AM92" s="73"/>
      <c r="AN92" s="83"/>
      <c r="AO92" s="73" t="s">
        <v>28</v>
      </c>
      <c r="AP92" s="89" t="s">
        <v>75</v>
      </c>
      <c r="AQ92" s="73"/>
      <c r="AR92" s="7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</row>
    <row r="93" spans="1:55" x14ac:dyDescent="0.3">
      <c r="A93" s="5"/>
      <c r="B93" s="192"/>
      <c r="C93" s="192"/>
      <c r="D93" s="62">
        <f t="shared" si="6"/>
        <v>0</v>
      </c>
      <c r="E93" s="154"/>
      <c r="F93" s="155"/>
      <c r="G93" s="155"/>
      <c r="H93" s="155"/>
      <c r="I93" s="155"/>
      <c r="J93" s="157"/>
      <c r="K93" s="184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6"/>
      <c r="AA93" s="154"/>
      <c r="AB93" s="157"/>
      <c r="AC93" s="198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</row>
    <row r="94" spans="1:55" ht="15" thickBot="1" x14ac:dyDescent="0.35">
      <c r="A94" s="5"/>
      <c r="B94" s="193"/>
      <c r="C94" s="193"/>
      <c r="D94" s="253">
        <f t="shared" si="6"/>
        <v>0</v>
      </c>
      <c r="E94" s="258"/>
      <c r="F94" s="240"/>
      <c r="G94" s="240"/>
      <c r="H94" s="240"/>
      <c r="I94" s="240"/>
      <c r="J94" s="259"/>
      <c r="K94" s="251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69"/>
      <c r="AA94" s="258"/>
      <c r="AB94" s="259"/>
      <c r="AC94" s="198"/>
      <c r="AD94" s="83"/>
      <c r="AE94" s="88">
        <f>SUM(E17:E18)-E39</f>
        <v>4</v>
      </c>
      <c r="AF94" s="88">
        <f>SUM(F17:F18)-F39</f>
        <v>4</v>
      </c>
      <c r="AG94" s="88">
        <f>SUM(G17:G18)-G39</f>
        <v>4</v>
      </c>
      <c r="AH94" s="88">
        <f>SUM(H17:H18)-H39</f>
        <v>4</v>
      </c>
      <c r="AJ94" s="83">
        <f>E64</f>
        <v>157.18</v>
      </c>
      <c r="AK94" s="83">
        <f>F64</f>
        <v>157.18</v>
      </c>
      <c r="AL94" s="83">
        <f>G64</f>
        <v>157.18</v>
      </c>
      <c r="AM94" s="83">
        <f>H64</f>
        <v>157.18</v>
      </c>
      <c r="AO94" s="83">
        <f>E109</f>
        <v>0</v>
      </c>
      <c r="AP94" s="83">
        <f>F109</f>
        <v>0</v>
      </c>
      <c r="AQ94" s="83">
        <f>G109</f>
        <v>0</v>
      </c>
      <c r="AR94" s="83">
        <f>H109</f>
        <v>0</v>
      </c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</row>
    <row r="95" spans="1:55" x14ac:dyDescent="0.3">
      <c r="A95" s="4"/>
      <c r="B95" s="191"/>
      <c r="C95" s="191"/>
      <c r="D95" s="61">
        <f t="shared" si="6"/>
        <v>0</v>
      </c>
      <c r="E95" s="150"/>
      <c r="F95" s="151"/>
      <c r="G95" s="151"/>
      <c r="H95" s="151"/>
      <c r="I95" s="151"/>
      <c r="J95" s="153"/>
      <c r="K95" s="183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2"/>
      <c r="AA95" s="150"/>
      <c r="AB95" s="153"/>
      <c r="AC95" s="198"/>
      <c r="AD95" s="83"/>
      <c r="AE95" s="88">
        <f>SUM(I17:I18)-I39</f>
        <v>4</v>
      </c>
      <c r="AF95" s="88">
        <f>SUM(J17:J18)-J39</f>
        <v>4</v>
      </c>
      <c r="AG95" s="88">
        <f>SUM(K17:K18)-K39</f>
        <v>4</v>
      </c>
      <c r="AH95" s="88">
        <f>SUM(L17:L18)-L39</f>
        <v>4</v>
      </c>
      <c r="AI95" s="83"/>
      <c r="AJ95" s="83">
        <f>I64</f>
        <v>157.18</v>
      </c>
      <c r="AK95" s="83">
        <f>J64</f>
        <v>157.18</v>
      </c>
      <c r="AL95" s="83">
        <f>K64</f>
        <v>157.18</v>
      </c>
      <c r="AM95" s="83">
        <f>L64</f>
        <v>157.18</v>
      </c>
      <c r="AN95" s="83"/>
      <c r="AO95" s="83">
        <f>I109</f>
        <v>0</v>
      </c>
      <c r="AP95" s="83">
        <f>J109</f>
        <v>0</v>
      </c>
      <c r="AQ95" s="83">
        <f>K109</f>
        <v>0</v>
      </c>
      <c r="AR95" s="83">
        <f>L109</f>
        <v>0</v>
      </c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</row>
    <row r="96" spans="1:55" x14ac:dyDescent="0.3">
      <c r="A96" s="5" t="s">
        <v>25</v>
      </c>
      <c r="B96" s="192"/>
      <c r="C96" s="192"/>
      <c r="D96" s="62">
        <f t="shared" si="6"/>
        <v>0</v>
      </c>
      <c r="E96" s="154"/>
      <c r="F96" s="155"/>
      <c r="G96" s="155"/>
      <c r="H96" s="155"/>
      <c r="I96" s="155"/>
      <c r="J96" s="157"/>
      <c r="K96" s="184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6"/>
      <c r="AA96" s="154"/>
      <c r="AB96" s="157"/>
      <c r="AC96" s="198"/>
      <c r="AD96" s="83"/>
      <c r="AE96" s="88">
        <f>SUM(M17:M18)-M39</f>
        <v>4</v>
      </c>
      <c r="AF96" s="88">
        <f>SUM(N17:N18)-N39</f>
        <v>4</v>
      </c>
      <c r="AG96" s="88">
        <f>SUM(O17:O18)-O39</f>
        <v>4</v>
      </c>
      <c r="AH96" s="88">
        <f>SUM(P17:P18)-P39</f>
        <v>4</v>
      </c>
      <c r="AI96" s="83"/>
      <c r="AJ96" s="83">
        <f>M64</f>
        <v>157.18</v>
      </c>
      <c r="AK96" s="83">
        <f>N64</f>
        <v>157.18</v>
      </c>
      <c r="AL96" s="83">
        <f>O64</f>
        <v>157.18</v>
      </c>
      <c r="AM96" s="83">
        <f>P64</f>
        <v>157.18</v>
      </c>
      <c r="AN96" s="83"/>
      <c r="AO96" s="83">
        <f>M109</f>
        <v>0</v>
      </c>
      <c r="AP96" s="83">
        <f>N109</f>
        <v>0</v>
      </c>
      <c r="AQ96" s="83">
        <f>O109</f>
        <v>0</v>
      </c>
      <c r="AR96" s="83">
        <f>P109</f>
        <v>0</v>
      </c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</row>
    <row r="97" spans="1:55" s="66" customFormat="1" ht="15" thickBot="1" x14ac:dyDescent="0.35">
      <c r="A97" s="7"/>
      <c r="B97" s="194"/>
      <c r="C97" s="194"/>
      <c r="D97" s="63">
        <f t="shared" si="6"/>
        <v>0</v>
      </c>
      <c r="E97" s="158"/>
      <c r="F97" s="159"/>
      <c r="G97" s="159"/>
      <c r="H97" s="159"/>
      <c r="I97" s="159"/>
      <c r="J97" s="161"/>
      <c r="K97" s="185"/>
      <c r="L97" s="159"/>
      <c r="M97" s="159"/>
      <c r="N97" s="159"/>
      <c r="O97" s="159"/>
      <c r="P97" s="159"/>
      <c r="Q97" s="159"/>
      <c r="R97" s="159"/>
      <c r="S97" s="159"/>
      <c r="T97" s="159"/>
      <c r="U97" s="159"/>
      <c r="V97" s="159"/>
      <c r="W97" s="159"/>
      <c r="X97" s="159"/>
      <c r="Y97" s="159"/>
      <c r="Z97" s="160"/>
      <c r="AA97" s="158"/>
      <c r="AB97" s="161"/>
      <c r="AC97" s="198"/>
      <c r="AD97" s="80"/>
      <c r="AE97" s="88">
        <f>SUM(Q17:Q18)-Q39</f>
        <v>4</v>
      </c>
      <c r="AF97" s="88">
        <f>SUM(R17:R18)-R39</f>
        <v>4</v>
      </c>
      <c r="AG97" s="88">
        <f>SUM(S17:S18)-S39</f>
        <v>4</v>
      </c>
      <c r="AH97" s="88">
        <f>SUM(T17:T18)-T39</f>
        <v>4</v>
      </c>
      <c r="AI97" s="83"/>
      <c r="AJ97" s="83">
        <f>Q64</f>
        <v>157.18</v>
      </c>
      <c r="AK97" s="83">
        <f>R64</f>
        <v>157.18</v>
      </c>
      <c r="AL97" s="83">
        <f>S64</f>
        <v>157.18</v>
      </c>
      <c r="AM97" s="83">
        <f>T64</f>
        <v>157.18</v>
      </c>
      <c r="AN97" s="83"/>
      <c r="AO97" s="83">
        <f>Q109</f>
        <v>0</v>
      </c>
      <c r="AP97" s="83">
        <f>R109</f>
        <v>0</v>
      </c>
      <c r="AQ97" s="83">
        <f>S109</f>
        <v>0</v>
      </c>
      <c r="AR97" s="83">
        <f>T109</f>
        <v>0</v>
      </c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</row>
    <row r="98" spans="1:55" ht="15" thickBot="1" x14ac:dyDescent="0.35">
      <c r="A98" s="245"/>
      <c r="B98" s="210"/>
      <c r="C98" s="210"/>
      <c r="D98" s="105">
        <f t="shared" si="6"/>
        <v>0</v>
      </c>
      <c r="E98" s="106"/>
      <c r="F98" s="92"/>
      <c r="G98" s="92"/>
      <c r="H98" s="92"/>
      <c r="I98" s="92"/>
      <c r="J98" s="10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  <c r="AA98" s="106"/>
      <c r="AB98" s="107"/>
      <c r="AC98" s="224"/>
      <c r="AD98" s="83"/>
      <c r="AE98" s="88">
        <f>SUM(U17:U18)-U39</f>
        <v>4</v>
      </c>
      <c r="AF98" s="88">
        <f>SUM(V17:V18)-V39</f>
        <v>4</v>
      </c>
      <c r="AG98" s="88">
        <f>SUM(W17:W18)-W39</f>
        <v>4</v>
      </c>
      <c r="AH98" s="88">
        <f>SUM(X17:X18)-X39</f>
        <v>4</v>
      </c>
      <c r="AJ98" s="83">
        <f>U64</f>
        <v>157.18</v>
      </c>
      <c r="AK98" s="83">
        <f>V64</f>
        <v>157.18</v>
      </c>
      <c r="AL98" s="83">
        <f>W64</f>
        <v>157.18</v>
      </c>
      <c r="AM98" s="83">
        <f>X64</f>
        <v>157.18</v>
      </c>
      <c r="AO98" s="83">
        <f>U109</f>
        <v>0</v>
      </c>
      <c r="AP98" s="83">
        <f>V109</f>
        <v>0</v>
      </c>
      <c r="AQ98" s="83">
        <f>W109</f>
        <v>0</v>
      </c>
      <c r="AR98" s="83">
        <f>X109</f>
        <v>0</v>
      </c>
      <c r="AS98" s="83"/>
      <c r="AT98" s="83"/>
      <c r="AU98" s="83"/>
      <c r="AV98" s="83"/>
      <c r="AW98" s="83"/>
      <c r="AX98" s="83"/>
      <c r="AY98" s="83"/>
      <c r="AZ98" s="83"/>
      <c r="BA98" s="83"/>
      <c r="BB98" s="83"/>
      <c r="BC98" s="83"/>
    </row>
    <row r="99" spans="1:55" ht="15" thickBot="1" x14ac:dyDescent="0.35">
      <c r="A99" s="102" t="s">
        <v>36</v>
      </c>
      <c r="B99" s="103" t="s">
        <v>19</v>
      </c>
      <c r="C99" s="103" t="s">
        <v>15</v>
      </c>
      <c r="D99" s="100">
        <f t="shared" si="6"/>
        <v>-605.98052599999983</v>
      </c>
      <c r="E99" s="94">
        <f>E63+E86+E87+E88+E89+E90+E91+E92+E93+E94+E95+E96+E97-E64-E65-E66-E67-E68-E69-E70-E71-E72-E73-E74-E75-E76-E77-E78-E79-E80</f>
        <v>-36.272464000000014</v>
      </c>
      <c r="F99" s="98">
        <f t="shared" ref="F99:AB99" si="11">F63+F86+F87+F88+F89+F90+F91+F92+F93+F94+F95+F96+F97-F64-F65-F66-F67-F68-F69-F70-F71-F72-F73-F74-F75-F76-F77-F78-F79-F80</f>
        <v>-38.831290999999993</v>
      </c>
      <c r="G99" s="98">
        <f t="shared" si="11"/>
        <v>-39.395687000000009</v>
      </c>
      <c r="H99" s="98">
        <f t="shared" si="11"/>
        <v>-40.565517999999997</v>
      </c>
      <c r="I99" s="98">
        <f t="shared" si="11"/>
        <v>-41.448313000000013</v>
      </c>
      <c r="J99" s="99">
        <f t="shared" si="11"/>
        <v>-37.058178999999996</v>
      </c>
      <c r="K99" s="95">
        <f t="shared" si="11"/>
        <v>-31.580534000000014</v>
      </c>
      <c r="L99" s="98">
        <f t="shared" si="11"/>
        <v>-26.854995000000002</v>
      </c>
      <c r="M99" s="98">
        <f t="shared" si="11"/>
        <v>-22.059845999999993</v>
      </c>
      <c r="N99" s="98">
        <f t="shared" si="11"/>
        <v>-19.926074999999997</v>
      </c>
      <c r="O99" s="98">
        <f t="shared" si="11"/>
        <v>-17.194989000000021</v>
      </c>
      <c r="P99" s="98">
        <f t="shared" si="11"/>
        <v>-16.009560000000022</v>
      </c>
      <c r="Q99" s="98">
        <f t="shared" si="11"/>
        <v>-16.184866</v>
      </c>
      <c r="R99" s="98">
        <f t="shared" si="11"/>
        <v>-16.155782000000016</v>
      </c>
      <c r="S99" s="98">
        <f t="shared" si="11"/>
        <v>-18.015173000000004</v>
      </c>
      <c r="T99" s="98">
        <f t="shared" si="11"/>
        <v>-19.808985000000007</v>
      </c>
      <c r="U99" s="98">
        <f t="shared" si="11"/>
        <v>-18.719460000000026</v>
      </c>
      <c r="V99" s="98">
        <f t="shared" si="11"/>
        <v>-17.898519999999991</v>
      </c>
      <c r="W99" s="98">
        <f t="shared" si="11"/>
        <v>-16.650995999999992</v>
      </c>
      <c r="X99" s="98">
        <f t="shared" si="11"/>
        <v>-15.755110000000002</v>
      </c>
      <c r="Y99" s="98">
        <f t="shared" si="11"/>
        <v>-16.84069199999999</v>
      </c>
      <c r="Z99" s="216">
        <f t="shared" si="11"/>
        <v>-21.55837200000002</v>
      </c>
      <c r="AA99" s="94">
        <f t="shared" si="11"/>
        <v>-27.262104000000022</v>
      </c>
      <c r="AB99" s="99">
        <f t="shared" si="11"/>
        <v>-33.933015000000012</v>
      </c>
      <c r="AC99" s="104" t="s">
        <v>37</v>
      </c>
      <c r="AD99" s="83"/>
      <c r="AE99" s="88">
        <f>SUM(Y17:Y18)-Y39</f>
        <v>4</v>
      </c>
      <c r="AF99" s="88">
        <f>SUM(Z17:Z18)-Z39</f>
        <v>4</v>
      </c>
      <c r="AG99" s="88">
        <f>SUM(AA17:AA18)-AA39</f>
        <v>4</v>
      </c>
      <c r="AH99" s="88">
        <f>SUM(AB17:AB18)-AB39</f>
        <v>4</v>
      </c>
      <c r="AJ99" s="83">
        <f>Y64</f>
        <v>157.18</v>
      </c>
      <c r="AK99" s="83">
        <f>Z64</f>
        <v>157.18</v>
      </c>
      <c r="AL99" s="83">
        <f>AA64</f>
        <v>157.18</v>
      </c>
      <c r="AM99" s="83">
        <f>AB64</f>
        <v>157.18</v>
      </c>
      <c r="AO99" s="83">
        <f>Y109</f>
        <v>0</v>
      </c>
      <c r="AP99" s="83">
        <f>Z109</f>
        <v>0</v>
      </c>
      <c r="AQ99" s="83">
        <f>AA109</f>
        <v>0</v>
      </c>
      <c r="AR99" s="83">
        <f>AB109</f>
        <v>0</v>
      </c>
      <c r="AS99" s="83"/>
      <c r="AT99" s="83"/>
      <c r="AU99" s="83"/>
      <c r="AV99" s="83"/>
      <c r="AW99" s="83"/>
      <c r="AX99" s="83"/>
      <c r="AY99" s="83"/>
      <c r="AZ99" s="83"/>
      <c r="BA99" s="83"/>
      <c r="BB99" s="83"/>
      <c r="BC99" s="83"/>
    </row>
    <row r="100" spans="1:55" x14ac:dyDescent="0.3">
      <c r="A100" s="247"/>
      <c r="B100" s="212"/>
      <c r="C100" s="212"/>
      <c r="D100" s="101"/>
      <c r="E100" s="96"/>
      <c r="F100" s="93"/>
      <c r="G100" s="93"/>
      <c r="H100" s="93"/>
      <c r="I100" s="93"/>
      <c r="J100" s="97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  <c r="AA100" s="96"/>
      <c r="AB100" s="97"/>
      <c r="AC100" s="225"/>
      <c r="AD100" s="83"/>
      <c r="AS100" s="83"/>
      <c r="AT100" s="83"/>
      <c r="AU100" s="83"/>
      <c r="AV100" s="83"/>
      <c r="AW100" s="83"/>
      <c r="AX100" s="83"/>
      <c r="AY100" s="83"/>
      <c r="AZ100" s="83"/>
      <c r="BA100" s="83"/>
      <c r="BB100" s="83"/>
      <c r="BC100" s="83"/>
    </row>
    <row r="101" spans="1:55" ht="15" thickBot="1" x14ac:dyDescent="0.35">
      <c r="A101" s="247"/>
      <c r="B101" s="212"/>
      <c r="C101" s="212"/>
      <c r="D101" s="101"/>
      <c r="E101" s="41"/>
      <c r="F101" s="32"/>
      <c r="G101" s="32"/>
      <c r="H101" s="32"/>
      <c r="I101" s="32"/>
      <c r="J101" s="42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  <c r="AA101" s="41"/>
      <c r="AB101" s="42"/>
      <c r="AC101" s="225"/>
      <c r="AD101" s="83"/>
      <c r="AE101" s="91"/>
      <c r="AF101" s="91"/>
      <c r="AG101" s="91"/>
      <c r="AH101" s="91"/>
      <c r="AI101" s="91"/>
      <c r="AJ101" s="91"/>
      <c r="AK101" s="91"/>
      <c r="AL101" s="91"/>
      <c r="AM101" s="91"/>
      <c r="AN101" s="91"/>
      <c r="AO101" s="91"/>
      <c r="AP101" s="91"/>
      <c r="AQ101" s="91"/>
      <c r="AR101" s="91"/>
      <c r="AS101" s="83"/>
      <c r="AT101" s="83"/>
      <c r="AU101" s="83"/>
      <c r="AV101" s="83"/>
      <c r="AW101" s="83"/>
      <c r="AX101" s="83"/>
      <c r="AY101" s="83"/>
      <c r="AZ101" s="83"/>
      <c r="BA101" s="83"/>
      <c r="BB101" s="83"/>
      <c r="BC101" s="83"/>
    </row>
    <row r="102" spans="1:55" ht="15" thickTop="1" x14ac:dyDescent="0.3">
      <c r="A102" s="247"/>
      <c r="B102" s="212"/>
      <c r="C102" s="212"/>
      <c r="D102" s="101"/>
      <c r="E102" s="41"/>
      <c r="F102" s="32"/>
      <c r="G102" s="32"/>
      <c r="H102" s="32"/>
      <c r="I102" s="32"/>
      <c r="J102" s="42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  <c r="AA102" s="41"/>
      <c r="AB102" s="42"/>
      <c r="AC102" s="225"/>
      <c r="AD102" s="83"/>
      <c r="AS102" s="83"/>
      <c r="AT102" s="83"/>
      <c r="AU102" s="83"/>
      <c r="AV102" s="83"/>
      <c r="AW102" s="83"/>
      <c r="AX102" s="83"/>
      <c r="AY102" s="83"/>
      <c r="AZ102" s="83"/>
      <c r="BA102" s="83"/>
      <c r="BB102" s="83"/>
      <c r="BC102" s="83"/>
    </row>
    <row r="103" spans="1:55" ht="29.25" thickBot="1" x14ac:dyDescent="0.35">
      <c r="A103" s="246" t="s">
        <v>1</v>
      </c>
      <c r="B103" s="211" t="s">
        <v>39</v>
      </c>
      <c r="C103" s="211" t="s">
        <v>2</v>
      </c>
      <c r="D103" s="214" t="s">
        <v>3</v>
      </c>
      <c r="E103" s="50">
        <v>1</v>
      </c>
      <c r="F103" s="48">
        <v>2</v>
      </c>
      <c r="G103" s="48">
        <v>3</v>
      </c>
      <c r="H103" s="48">
        <v>4</v>
      </c>
      <c r="I103" s="48">
        <v>5</v>
      </c>
      <c r="J103" s="51">
        <v>6</v>
      </c>
      <c r="K103" s="219">
        <v>7</v>
      </c>
      <c r="L103" s="219">
        <v>8</v>
      </c>
      <c r="M103" s="219">
        <v>9</v>
      </c>
      <c r="N103" s="219">
        <v>10</v>
      </c>
      <c r="O103" s="219">
        <v>11</v>
      </c>
      <c r="P103" s="219">
        <v>12</v>
      </c>
      <c r="Q103" s="219">
        <v>13</v>
      </c>
      <c r="R103" s="219">
        <v>14</v>
      </c>
      <c r="S103" s="219">
        <v>15</v>
      </c>
      <c r="T103" s="219">
        <v>16</v>
      </c>
      <c r="U103" s="219">
        <v>17</v>
      </c>
      <c r="V103" s="219">
        <v>18</v>
      </c>
      <c r="W103" s="219">
        <v>19</v>
      </c>
      <c r="X103" s="219">
        <v>20</v>
      </c>
      <c r="Y103" s="219">
        <v>21</v>
      </c>
      <c r="Z103" s="219">
        <v>22</v>
      </c>
      <c r="AA103" s="50">
        <v>23</v>
      </c>
      <c r="AB103" s="51">
        <v>24</v>
      </c>
      <c r="AC103" s="226" t="s">
        <v>4</v>
      </c>
      <c r="AD103" s="83"/>
      <c r="AE103" s="83"/>
      <c r="AF103" s="83"/>
      <c r="AG103" s="83"/>
      <c r="AH103" s="83"/>
      <c r="AI103" s="83"/>
      <c r="AJ103" s="207" t="s">
        <v>19</v>
      </c>
      <c r="AK103" s="208" t="s">
        <v>80</v>
      </c>
      <c r="AL103" s="207"/>
      <c r="AM103" s="207"/>
      <c r="AN103" s="83"/>
      <c r="AO103" s="83"/>
      <c r="AP103" s="83"/>
      <c r="AQ103" s="83"/>
      <c r="AR103" s="83"/>
      <c r="AS103" s="83"/>
      <c r="AT103" s="83"/>
      <c r="AU103" s="83"/>
      <c r="AV103" s="83"/>
      <c r="AW103" s="83"/>
      <c r="AX103" s="83"/>
      <c r="AY103" s="83"/>
      <c r="AZ103" s="83"/>
      <c r="BA103" s="83"/>
      <c r="BB103" s="83"/>
      <c r="BC103" s="83"/>
    </row>
    <row r="104" spans="1:55" x14ac:dyDescent="0.3">
      <c r="A104" s="4" t="s">
        <v>26</v>
      </c>
      <c r="B104" s="19" t="s">
        <v>27</v>
      </c>
      <c r="C104" s="19" t="s">
        <v>7</v>
      </c>
      <c r="D104" s="20">
        <f t="shared" ref="D104:D130" si="12">SUM(E104:AB104)</f>
        <v>12.438193713399999</v>
      </c>
      <c r="E104" s="108">
        <v>0.49657438499999995</v>
      </c>
      <c r="F104" s="109">
        <v>0.48744544480000002</v>
      </c>
      <c r="G104" s="109">
        <v>0.48293108340000002</v>
      </c>
      <c r="H104" s="109">
        <v>0.48078948960000001</v>
      </c>
      <c r="I104" s="109">
        <v>0.48104860580000003</v>
      </c>
      <c r="J104" s="111">
        <v>0.48301062719999999</v>
      </c>
      <c r="K104" s="112">
        <v>0.4869152826</v>
      </c>
      <c r="L104" s="109">
        <v>0.49730559559999998</v>
      </c>
      <c r="M104" s="109">
        <v>0.50753499199999996</v>
      </c>
      <c r="N104" s="109">
        <v>0.5124892928</v>
      </c>
      <c r="O104" s="109">
        <v>0.52209058699999999</v>
      </c>
      <c r="P104" s="109">
        <v>0.52628287920000005</v>
      </c>
      <c r="Q104" s="109">
        <v>0.53008531119999991</v>
      </c>
      <c r="R104" s="109">
        <v>0.53525929259999994</v>
      </c>
      <c r="S104" s="109">
        <v>0.53627974480000007</v>
      </c>
      <c r="T104" s="109">
        <v>0.54083092219999995</v>
      </c>
      <c r="U104" s="109">
        <v>0.55358678119999993</v>
      </c>
      <c r="V104" s="109">
        <v>0.55757664439999999</v>
      </c>
      <c r="W104" s="109">
        <v>0.55308978880000004</v>
      </c>
      <c r="X104" s="109">
        <v>0.5486613078</v>
      </c>
      <c r="Y104" s="109">
        <v>0.54846435399999993</v>
      </c>
      <c r="Z104" s="110">
        <v>0.54301473639999998</v>
      </c>
      <c r="AA104" s="108">
        <v>0.52275738140000005</v>
      </c>
      <c r="AB104" s="111">
        <v>0.50416918359999996</v>
      </c>
      <c r="AC104" s="222" t="s">
        <v>8</v>
      </c>
      <c r="AD104" s="83"/>
      <c r="AE104" s="83"/>
      <c r="AF104" s="83"/>
      <c r="AG104" s="83"/>
      <c r="AH104" s="83"/>
      <c r="AI104" s="83"/>
      <c r="AJ104" s="83">
        <f>-E86</f>
        <v>-9</v>
      </c>
      <c r="AK104" s="83">
        <f>-F86</f>
        <v>-9</v>
      </c>
      <c r="AL104" s="83">
        <f>-G86</f>
        <v>-9</v>
      </c>
      <c r="AM104" s="83">
        <f>-H86</f>
        <v>-9</v>
      </c>
      <c r="AN104" s="83"/>
      <c r="AO104" s="83"/>
      <c r="AP104" s="83"/>
      <c r="AQ104" s="83"/>
      <c r="AR104" s="83"/>
      <c r="AS104" s="83"/>
      <c r="AT104" s="83"/>
      <c r="AU104" s="83"/>
      <c r="AV104" s="83"/>
      <c r="AW104" s="83"/>
      <c r="AX104" s="83"/>
      <c r="AY104" s="83"/>
      <c r="AZ104" s="83"/>
      <c r="BA104" s="83"/>
      <c r="BB104" s="83"/>
      <c r="BC104" s="83"/>
    </row>
    <row r="105" spans="1:55" ht="15" thickBot="1" x14ac:dyDescent="0.35">
      <c r="A105" s="5"/>
      <c r="B105" s="26" t="s">
        <v>27</v>
      </c>
      <c r="C105" s="26" t="s">
        <v>72</v>
      </c>
      <c r="D105" s="11">
        <f t="shared" si="12"/>
        <v>0</v>
      </c>
      <c r="E105" s="133">
        <v>0</v>
      </c>
      <c r="F105" s="134">
        <v>0</v>
      </c>
      <c r="G105" s="134">
        <v>0</v>
      </c>
      <c r="H105" s="134">
        <v>0</v>
      </c>
      <c r="I105" s="134">
        <v>0</v>
      </c>
      <c r="J105" s="136">
        <v>0</v>
      </c>
      <c r="K105" s="137">
        <v>0</v>
      </c>
      <c r="L105" s="134">
        <v>0</v>
      </c>
      <c r="M105" s="134">
        <v>0</v>
      </c>
      <c r="N105" s="134">
        <v>0</v>
      </c>
      <c r="O105" s="134">
        <v>0</v>
      </c>
      <c r="P105" s="134">
        <v>0</v>
      </c>
      <c r="Q105" s="134">
        <v>0</v>
      </c>
      <c r="R105" s="134">
        <v>0</v>
      </c>
      <c r="S105" s="134">
        <v>0</v>
      </c>
      <c r="T105" s="134">
        <v>0</v>
      </c>
      <c r="U105" s="134">
        <v>0</v>
      </c>
      <c r="V105" s="134">
        <v>0</v>
      </c>
      <c r="W105" s="134">
        <v>0</v>
      </c>
      <c r="X105" s="134">
        <v>0</v>
      </c>
      <c r="Y105" s="134">
        <v>0</v>
      </c>
      <c r="Z105" s="135">
        <v>0</v>
      </c>
      <c r="AA105" s="133">
        <v>0</v>
      </c>
      <c r="AB105" s="136">
        <v>0</v>
      </c>
      <c r="AC105" s="222" t="s">
        <v>10</v>
      </c>
      <c r="AD105" s="83"/>
      <c r="AE105" s="83"/>
      <c r="AF105" s="83"/>
      <c r="AG105" s="83"/>
      <c r="AH105" s="83"/>
      <c r="AI105" s="83"/>
      <c r="AJ105" s="83">
        <f>-I86</f>
        <v>-9</v>
      </c>
      <c r="AK105" s="83">
        <f>-J86</f>
        <v>-9</v>
      </c>
      <c r="AL105" s="83">
        <f>-K86</f>
        <v>-9</v>
      </c>
      <c r="AM105" s="83">
        <f>-L86</f>
        <v>-9</v>
      </c>
      <c r="AN105" s="83"/>
      <c r="AO105" s="83"/>
      <c r="AP105" s="83"/>
      <c r="AQ105" s="83"/>
      <c r="AR105" s="83"/>
      <c r="AS105" s="83"/>
      <c r="AT105" s="83"/>
      <c r="AU105" s="83"/>
      <c r="AV105" s="83"/>
      <c r="AW105" s="83"/>
      <c r="AX105" s="83"/>
      <c r="AY105" s="83"/>
      <c r="AZ105" s="83"/>
      <c r="BA105" s="83"/>
      <c r="BB105" s="83"/>
      <c r="BC105" s="83"/>
    </row>
    <row r="106" spans="1:55" ht="15" thickBot="1" x14ac:dyDescent="0.35">
      <c r="A106" s="1" t="s">
        <v>74</v>
      </c>
      <c r="B106" s="17" t="s">
        <v>28</v>
      </c>
      <c r="C106" s="17" t="s">
        <v>72</v>
      </c>
      <c r="D106" s="58">
        <f t="shared" si="12"/>
        <v>0</v>
      </c>
      <c r="E106" s="261">
        <f>E105</f>
        <v>0</v>
      </c>
      <c r="F106" s="241">
        <f t="shared" ref="F106:AB106" si="13">F105</f>
        <v>0</v>
      </c>
      <c r="G106" s="241">
        <f t="shared" si="13"/>
        <v>0</v>
      </c>
      <c r="H106" s="241">
        <f t="shared" si="13"/>
        <v>0</v>
      </c>
      <c r="I106" s="241">
        <f t="shared" si="13"/>
        <v>0</v>
      </c>
      <c r="J106" s="242">
        <f t="shared" si="13"/>
        <v>0</v>
      </c>
      <c r="K106" s="252">
        <f t="shared" si="13"/>
        <v>0</v>
      </c>
      <c r="L106" s="241">
        <f t="shared" si="13"/>
        <v>0</v>
      </c>
      <c r="M106" s="241">
        <f t="shared" si="13"/>
        <v>0</v>
      </c>
      <c r="N106" s="241">
        <f t="shared" si="13"/>
        <v>0</v>
      </c>
      <c r="O106" s="241">
        <f t="shared" si="13"/>
        <v>0</v>
      </c>
      <c r="P106" s="241">
        <f t="shared" si="13"/>
        <v>0</v>
      </c>
      <c r="Q106" s="241">
        <f t="shared" si="13"/>
        <v>0</v>
      </c>
      <c r="R106" s="241">
        <f t="shared" si="13"/>
        <v>0</v>
      </c>
      <c r="S106" s="241">
        <f t="shared" si="13"/>
        <v>0</v>
      </c>
      <c r="T106" s="241">
        <f t="shared" si="13"/>
        <v>0</v>
      </c>
      <c r="U106" s="241">
        <f t="shared" si="13"/>
        <v>0</v>
      </c>
      <c r="V106" s="241">
        <f t="shared" si="13"/>
        <v>0</v>
      </c>
      <c r="W106" s="241">
        <f t="shared" si="13"/>
        <v>0</v>
      </c>
      <c r="X106" s="241">
        <f t="shared" si="13"/>
        <v>0</v>
      </c>
      <c r="Y106" s="241">
        <f t="shared" si="13"/>
        <v>0</v>
      </c>
      <c r="Z106" s="270">
        <f t="shared" si="13"/>
        <v>0</v>
      </c>
      <c r="AA106" s="261">
        <f t="shared" si="13"/>
        <v>0</v>
      </c>
      <c r="AB106" s="242">
        <f t="shared" si="13"/>
        <v>0</v>
      </c>
      <c r="AC106" s="222" t="s">
        <v>13</v>
      </c>
      <c r="AD106" s="83"/>
      <c r="AE106" s="83"/>
      <c r="AF106" s="83"/>
      <c r="AG106" s="83"/>
      <c r="AH106" s="83"/>
      <c r="AI106" s="83"/>
      <c r="AJ106" s="83">
        <f>-M86</f>
        <v>-9</v>
      </c>
      <c r="AK106" s="83">
        <f>-N86</f>
        <v>-9</v>
      </c>
      <c r="AL106" s="83">
        <f>-O86</f>
        <v>-9</v>
      </c>
      <c r="AM106" s="83">
        <f>-P86</f>
        <v>-9</v>
      </c>
      <c r="AN106" s="83"/>
      <c r="AO106" s="83"/>
      <c r="AP106" s="83"/>
      <c r="AQ106" s="83"/>
      <c r="AR106" s="83"/>
      <c r="AS106" s="83"/>
      <c r="AT106" s="83"/>
      <c r="AU106" s="83"/>
      <c r="AV106" s="83"/>
      <c r="AW106" s="83"/>
      <c r="AX106" s="83"/>
      <c r="AY106" s="83"/>
      <c r="AZ106" s="83"/>
      <c r="BA106" s="83"/>
      <c r="BB106" s="83"/>
      <c r="BC106" s="83"/>
    </row>
    <row r="107" spans="1:55" ht="15" thickBot="1" x14ac:dyDescent="0.35">
      <c r="A107" s="2" t="s">
        <v>38</v>
      </c>
      <c r="B107" s="18" t="s">
        <v>28</v>
      </c>
      <c r="C107" s="18" t="s">
        <v>7</v>
      </c>
      <c r="D107" s="12">
        <f t="shared" si="12"/>
        <v>12.438193713399999</v>
      </c>
      <c r="E107" s="15">
        <f>E104</f>
        <v>0.49657438499999995</v>
      </c>
      <c r="F107" s="55">
        <f t="shared" ref="F107:AB107" si="14">F104</f>
        <v>0.48744544480000002</v>
      </c>
      <c r="G107" s="55">
        <f t="shared" si="14"/>
        <v>0.48293108340000002</v>
      </c>
      <c r="H107" s="55">
        <f t="shared" si="14"/>
        <v>0.48078948960000001</v>
      </c>
      <c r="I107" s="55">
        <f t="shared" si="14"/>
        <v>0.48104860580000003</v>
      </c>
      <c r="J107" s="57">
        <f t="shared" si="14"/>
        <v>0.48301062719999999</v>
      </c>
      <c r="K107" s="13">
        <f t="shared" si="14"/>
        <v>0.4869152826</v>
      </c>
      <c r="L107" s="55">
        <f t="shared" si="14"/>
        <v>0.49730559559999998</v>
      </c>
      <c r="M107" s="55">
        <f t="shared" si="14"/>
        <v>0.50753499199999996</v>
      </c>
      <c r="N107" s="55">
        <f t="shared" si="14"/>
        <v>0.5124892928</v>
      </c>
      <c r="O107" s="55">
        <f t="shared" si="14"/>
        <v>0.52209058699999999</v>
      </c>
      <c r="P107" s="55">
        <f t="shared" si="14"/>
        <v>0.52628287920000005</v>
      </c>
      <c r="Q107" s="55">
        <f t="shared" si="14"/>
        <v>0.53008531119999991</v>
      </c>
      <c r="R107" s="55">
        <f t="shared" si="14"/>
        <v>0.53525929259999994</v>
      </c>
      <c r="S107" s="55">
        <f t="shared" si="14"/>
        <v>0.53627974480000007</v>
      </c>
      <c r="T107" s="55">
        <f t="shared" si="14"/>
        <v>0.54083092219999995</v>
      </c>
      <c r="U107" s="55">
        <f t="shared" si="14"/>
        <v>0.55358678119999993</v>
      </c>
      <c r="V107" s="55">
        <f t="shared" si="14"/>
        <v>0.55757664439999999</v>
      </c>
      <c r="W107" s="55">
        <f t="shared" si="14"/>
        <v>0.55308978880000004</v>
      </c>
      <c r="X107" s="55">
        <f t="shared" si="14"/>
        <v>0.5486613078</v>
      </c>
      <c r="Y107" s="55">
        <f t="shared" si="14"/>
        <v>0.54846435399999993</v>
      </c>
      <c r="Z107" s="56">
        <f t="shared" si="14"/>
        <v>0.54301473639999998</v>
      </c>
      <c r="AA107" s="15">
        <f t="shared" si="14"/>
        <v>0.52275738140000005</v>
      </c>
      <c r="AB107" s="57">
        <f t="shared" si="14"/>
        <v>0.50416918359999996</v>
      </c>
      <c r="AC107" s="228"/>
      <c r="AD107" s="83"/>
      <c r="AE107" s="83"/>
      <c r="AF107" s="83"/>
      <c r="AG107" s="83"/>
      <c r="AH107" s="83"/>
      <c r="AI107" s="83"/>
      <c r="AJ107" s="83">
        <f>-Q86</f>
        <v>-9</v>
      </c>
      <c r="AK107" s="83">
        <f>-R86</f>
        <v>-9</v>
      </c>
      <c r="AL107" s="83">
        <f>-S86</f>
        <v>-9</v>
      </c>
      <c r="AM107" s="83">
        <f>-T86</f>
        <v>-9</v>
      </c>
      <c r="AN107" s="83"/>
      <c r="AO107" s="83"/>
      <c r="AP107" s="83"/>
      <c r="AQ107" s="83"/>
      <c r="AR107" s="83"/>
      <c r="AS107" s="83"/>
      <c r="AT107" s="83"/>
      <c r="AU107" s="83"/>
      <c r="AV107" s="83"/>
      <c r="AW107" s="83"/>
      <c r="AX107" s="83"/>
      <c r="AY107" s="83"/>
      <c r="AZ107" s="83"/>
      <c r="BA107" s="83"/>
      <c r="BB107" s="83"/>
      <c r="BC107" s="83"/>
    </row>
    <row r="108" spans="1:55" ht="15" thickBot="1" x14ac:dyDescent="0.35">
      <c r="A108" s="1" t="s">
        <v>33</v>
      </c>
      <c r="B108" s="16" t="s">
        <v>28</v>
      </c>
      <c r="C108" s="16" t="s">
        <v>73</v>
      </c>
      <c r="D108" s="255">
        <f t="shared" si="12"/>
        <v>12.438193713399999</v>
      </c>
      <c r="E108" s="262">
        <f>E106+E107</f>
        <v>0.49657438499999995</v>
      </c>
      <c r="F108" s="238">
        <f t="shared" ref="F108:AB108" si="15">F106+F107</f>
        <v>0.48744544480000002</v>
      </c>
      <c r="G108" s="238">
        <f t="shared" si="15"/>
        <v>0.48293108340000002</v>
      </c>
      <c r="H108" s="238">
        <f t="shared" si="15"/>
        <v>0.48078948960000001</v>
      </c>
      <c r="I108" s="238">
        <f t="shared" si="15"/>
        <v>0.48104860580000003</v>
      </c>
      <c r="J108" s="239">
        <f t="shared" si="15"/>
        <v>0.48301062719999999</v>
      </c>
      <c r="K108" s="250">
        <f t="shared" si="15"/>
        <v>0.4869152826</v>
      </c>
      <c r="L108" s="238">
        <f t="shared" si="15"/>
        <v>0.49730559559999998</v>
      </c>
      <c r="M108" s="238">
        <f t="shared" si="15"/>
        <v>0.50753499199999996</v>
      </c>
      <c r="N108" s="238">
        <f t="shared" si="15"/>
        <v>0.5124892928</v>
      </c>
      <c r="O108" s="238">
        <f t="shared" si="15"/>
        <v>0.52209058699999999</v>
      </c>
      <c r="P108" s="238">
        <f t="shared" si="15"/>
        <v>0.52628287920000005</v>
      </c>
      <c r="Q108" s="238">
        <f t="shared" si="15"/>
        <v>0.53008531119999991</v>
      </c>
      <c r="R108" s="238">
        <f t="shared" si="15"/>
        <v>0.53525929259999994</v>
      </c>
      <c r="S108" s="238">
        <f t="shared" si="15"/>
        <v>0.53627974480000007</v>
      </c>
      <c r="T108" s="238">
        <f t="shared" si="15"/>
        <v>0.54083092219999995</v>
      </c>
      <c r="U108" s="238">
        <f t="shared" si="15"/>
        <v>0.55358678119999993</v>
      </c>
      <c r="V108" s="238">
        <f t="shared" si="15"/>
        <v>0.55757664439999999</v>
      </c>
      <c r="W108" s="238">
        <f t="shared" si="15"/>
        <v>0.55308978880000004</v>
      </c>
      <c r="X108" s="238">
        <f t="shared" si="15"/>
        <v>0.5486613078</v>
      </c>
      <c r="Y108" s="238">
        <f t="shared" si="15"/>
        <v>0.54846435399999993</v>
      </c>
      <c r="Z108" s="271">
        <f t="shared" si="15"/>
        <v>0.54301473639999998</v>
      </c>
      <c r="AA108" s="262">
        <f t="shared" si="15"/>
        <v>0.52275738140000005</v>
      </c>
      <c r="AB108" s="239">
        <f t="shared" si="15"/>
        <v>0.50416918359999996</v>
      </c>
      <c r="AC108" s="223"/>
      <c r="AD108" s="83"/>
      <c r="AE108" s="83"/>
      <c r="AF108" s="83"/>
      <c r="AG108" s="83"/>
      <c r="AH108" s="83"/>
      <c r="AI108" s="83"/>
      <c r="AJ108" s="83">
        <f>-U86</f>
        <v>-9</v>
      </c>
      <c r="AK108" s="83">
        <f>-V86</f>
        <v>-9</v>
      </c>
      <c r="AL108" s="83">
        <f>-W86</f>
        <v>-9</v>
      </c>
      <c r="AM108" s="83">
        <f>-X86</f>
        <v>-9</v>
      </c>
      <c r="AN108" s="83"/>
      <c r="AO108" s="83"/>
      <c r="AP108" s="83"/>
      <c r="AQ108" s="83"/>
      <c r="AR108" s="83"/>
      <c r="AS108" s="83"/>
      <c r="AT108" s="83"/>
      <c r="AU108" s="83"/>
      <c r="AV108" s="83"/>
      <c r="AW108" s="83"/>
      <c r="AX108" s="83"/>
      <c r="AY108" s="83"/>
      <c r="AZ108" s="83"/>
      <c r="BA108" s="83"/>
      <c r="BB108" s="83"/>
      <c r="BC108" s="83"/>
    </row>
    <row r="109" spans="1:55" x14ac:dyDescent="0.3">
      <c r="A109" s="5"/>
      <c r="B109" s="188"/>
      <c r="C109" s="188"/>
      <c r="D109" s="256">
        <f t="shared" si="12"/>
        <v>0</v>
      </c>
      <c r="E109" s="263"/>
      <c r="F109" s="236"/>
      <c r="G109" s="236"/>
      <c r="H109" s="236"/>
      <c r="I109" s="236"/>
      <c r="J109" s="265"/>
      <c r="K109" s="235"/>
      <c r="L109" s="236"/>
      <c r="M109" s="236"/>
      <c r="N109" s="236"/>
      <c r="O109" s="236"/>
      <c r="P109" s="236"/>
      <c r="Q109" s="236"/>
      <c r="R109" s="236"/>
      <c r="S109" s="236"/>
      <c r="T109" s="236"/>
      <c r="U109" s="236"/>
      <c r="V109" s="236"/>
      <c r="W109" s="236"/>
      <c r="X109" s="236"/>
      <c r="Y109" s="236"/>
      <c r="Z109" s="237"/>
      <c r="AA109" s="263"/>
      <c r="AB109" s="265"/>
      <c r="AC109" s="198"/>
      <c r="AD109" s="83"/>
      <c r="AE109" s="83"/>
      <c r="AF109" s="83"/>
      <c r="AG109" s="83"/>
      <c r="AH109" s="83"/>
      <c r="AI109" s="83"/>
      <c r="AJ109" s="83">
        <f>-Y86</f>
        <v>-9</v>
      </c>
      <c r="AK109" s="83">
        <f>-Z86</f>
        <v>-9</v>
      </c>
      <c r="AL109" s="83">
        <f>-AA86</f>
        <v>-9</v>
      </c>
      <c r="AM109" s="83">
        <f>-AB86</f>
        <v>-9</v>
      </c>
      <c r="AN109" s="83"/>
      <c r="AO109" s="83"/>
      <c r="AP109" s="83"/>
      <c r="AQ109" s="83"/>
      <c r="AR109" s="83"/>
      <c r="AS109" s="83"/>
      <c r="AT109" s="83"/>
      <c r="AU109" s="83"/>
      <c r="AV109" s="83"/>
      <c r="AW109" s="83"/>
      <c r="AX109" s="83"/>
      <c r="AY109" s="83"/>
      <c r="AZ109" s="83"/>
      <c r="BA109" s="83"/>
      <c r="BB109" s="83"/>
      <c r="BC109" s="83"/>
    </row>
    <row r="110" spans="1:55" ht="15" thickBot="1" x14ac:dyDescent="0.35">
      <c r="A110" s="5"/>
      <c r="B110" s="189"/>
      <c r="C110" s="189"/>
      <c r="D110" s="6">
        <f t="shared" si="12"/>
        <v>0</v>
      </c>
      <c r="E110" s="142"/>
      <c r="F110" s="143"/>
      <c r="G110" s="143"/>
      <c r="H110" s="143"/>
      <c r="I110" s="143"/>
      <c r="J110" s="145"/>
      <c r="K110" s="181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4"/>
      <c r="AA110" s="142"/>
      <c r="AB110" s="145"/>
      <c r="AC110" s="198"/>
      <c r="AD110" s="83"/>
      <c r="AE110" s="83"/>
      <c r="AF110" s="83"/>
      <c r="AG110" s="83"/>
      <c r="AH110" s="83"/>
      <c r="AI110" s="83"/>
      <c r="AJ110" s="90"/>
      <c r="AK110" s="90"/>
      <c r="AL110" s="90"/>
      <c r="AM110" s="90"/>
      <c r="AN110" s="83"/>
      <c r="AO110" s="83"/>
      <c r="AP110" s="83"/>
      <c r="AQ110" s="83"/>
      <c r="AR110" s="83"/>
      <c r="AS110" s="83"/>
      <c r="AT110" s="83"/>
      <c r="AU110" s="83"/>
      <c r="AV110" s="83"/>
      <c r="AW110" s="83"/>
      <c r="AX110" s="83"/>
      <c r="AY110" s="83"/>
      <c r="AZ110" s="83"/>
      <c r="BA110" s="83"/>
      <c r="BB110" s="83"/>
      <c r="BC110" s="83"/>
    </row>
    <row r="111" spans="1:55" ht="15" thickTop="1" x14ac:dyDescent="0.3">
      <c r="A111" s="5"/>
      <c r="B111" s="189"/>
      <c r="C111" s="189"/>
      <c r="D111" s="6">
        <f t="shared" si="12"/>
        <v>0</v>
      </c>
      <c r="E111" s="142"/>
      <c r="F111" s="143"/>
      <c r="G111" s="143"/>
      <c r="H111" s="143"/>
      <c r="I111" s="143"/>
      <c r="J111" s="145"/>
      <c r="K111" s="181"/>
      <c r="L111" s="143"/>
      <c r="M111" s="143"/>
      <c r="N111" s="143"/>
      <c r="O111" s="143"/>
      <c r="P111" s="143"/>
      <c r="Q111" s="143"/>
      <c r="R111" s="143"/>
      <c r="S111" s="143"/>
      <c r="T111" s="143"/>
      <c r="U111" s="143"/>
      <c r="V111" s="143"/>
      <c r="W111" s="143"/>
      <c r="X111" s="143"/>
      <c r="Y111" s="143"/>
      <c r="Z111" s="144"/>
      <c r="AA111" s="142"/>
      <c r="AB111" s="145"/>
      <c r="AC111" s="198"/>
      <c r="AD111" s="83"/>
      <c r="AE111" s="83"/>
      <c r="AF111" s="83"/>
      <c r="AG111" s="83"/>
      <c r="AH111" s="83"/>
      <c r="AI111" s="83"/>
      <c r="AJ111" s="83"/>
      <c r="AK111" s="83"/>
      <c r="AL111" s="83"/>
      <c r="AM111" s="83"/>
      <c r="AN111" s="83"/>
      <c r="AO111" s="83"/>
      <c r="AP111" s="83"/>
      <c r="AQ111" s="83"/>
      <c r="AR111" s="83"/>
      <c r="AS111" s="83"/>
      <c r="AT111" s="83"/>
      <c r="AU111" s="83"/>
      <c r="AV111" s="83"/>
      <c r="AW111" s="83"/>
      <c r="AX111" s="83"/>
      <c r="AY111" s="83"/>
      <c r="AZ111" s="83"/>
      <c r="BA111" s="83"/>
      <c r="BB111" s="83"/>
      <c r="BC111" s="83"/>
    </row>
    <row r="112" spans="1:55" x14ac:dyDescent="0.3">
      <c r="A112" s="5" t="s">
        <v>29</v>
      </c>
      <c r="B112" s="189"/>
      <c r="C112" s="189"/>
      <c r="D112" s="6">
        <f t="shared" si="12"/>
        <v>0</v>
      </c>
      <c r="E112" s="142"/>
      <c r="F112" s="143"/>
      <c r="G112" s="143"/>
      <c r="H112" s="143"/>
      <c r="I112" s="143"/>
      <c r="J112" s="145"/>
      <c r="K112" s="181"/>
      <c r="L112" s="143"/>
      <c r="M112" s="143"/>
      <c r="N112" s="143"/>
      <c r="O112" s="143"/>
      <c r="P112" s="143"/>
      <c r="Q112" s="143"/>
      <c r="R112" s="143"/>
      <c r="S112" s="143"/>
      <c r="T112" s="143"/>
      <c r="U112" s="143"/>
      <c r="V112" s="143"/>
      <c r="W112" s="143"/>
      <c r="X112" s="143"/>
      <c r="Y112" s="143"/>
      <c r="Z112" s="144"/>
      <c r="AA112" s="142"/>
      <c r="AB112" s="145"/>
      <c r="AC112" s="198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</row>
    <row r="113" spans="1:55" x14ac:dyDescent="0.3">
      <c r="A113" s="5"/>
      <c r="B113" s="189"/>
      <c r="C113" s="189"/>
      <c r="D113" s="6">
        <f t="shared" si="12"/>
        <v>0</v>
      </c>
      <c r="E113" s="142"/>
      <c r="F113" s="143"/>
      <c r="G113" s="143"/>
      <c r="H113" s="143"/>
      <c r="I113" s="143"/>
      <c r="J113" s="145"/>
      <c r="K113" s="181"/>
      <c r="L113" s="143"/>
      <c r="M113" s="143"/>
      <c r="N113" s="143"/>
      <c r="O113" s="143"/>
      <c r="P113" s="143"/>
      <c r="Q113" s="143"/>
      <c r="R113" s="143"/>
      <c r="S113" s="143"/>
      <c r="T113" s="143"/>
      <c r="U113" s="143"/>
      <c r="V113" s="143"/>
      <c r="W113" s="143"/>
      <c r="X113" s="143"/>
      <c r="Y113" s="143"/>
      <c r="Z113" s="144"/>
      <c r="AA113" s="142"/>
      <c r="AB113" s="145"/>
      <c r="AC113" s="198"/>
      <c r="AD113" s="83"/>
      <c r="AE113" s="83"/>
      <c r="AF113" s="83"/>
      <c r="AG113" s="83"/>
      <c r="AH113" s="83"/>
      <c r="AI113" s="83"/>
      <c r="AJ113" s="83"/>
      <c r="AK113" s="83"/>
      <c r="AL113" s="83"/>
      <c r="AM113" s="83"/>
      <c r="AN113" s="83"/>
      <c r="AO113" s="83"/>
      <c r="AP113" s="83"/>
      <c r="AQ113" s="83"/>
      <c r="AR113" s="83"/>
      <c r="AS113" s="83"/>
      <c r="AT113" s="83"/>
      <c r="AU113" s="83"/>
      <c r="AV113" s="83"/>
      <c r="AW113" s="83"/>
      <c r="AX113" s="83"/>
      <c r="AY113" s="83"/>
      <c r="AZ113" s="83"/>
      <c r="BA113" s="83"/>
      <c r="BB113" s="83"/>
      <c r="BC113" s="83"/>
    </row>
    <row r="114" spans="1:55" x14ac:dyDescent="0.3">
      <c r="A114" s="5"/>
      <c r="B114" s="189"/>
      <c r="C114" s="189"/>
      <c r="D114" s="6">
        <f t="shared" si="12"/>
        <v>0</v>
      </c>
      <c r="E114" s="142"/>
      <c r="F114" s="143"/>
      <c r="G114" s="143"/>
      <c r="H114" s="143"/>
      <c r="I114" s="143"/>
      <c r="J114" s="145"/>
      <c r="K114" s="181"/>
      <c r="L114" s="143"/>
      <c r="M114" s="143"/>
      <c r="N114" s="143"/>
      <c r="O114" s="143"/>
      <c r="P114" s="143"/>
      <c r="Q114" s="143"/>
      <c r="R114" s="143"/>
      <c r="S114" s="143"/>
      <c r="T114" s="143"/>
      <c r="U114" s="143"/>
      <c r="V114" s="143"/>
      <c r="W114" s="143"/>
      <c r="X114" s="143"/>
      <c r="Y114" s="143"/>
      <c r="Z114" s="144"/>
      <c r="AA114" s="142"/>
      <c r="AB114" s="145"/>
      <c r="AC114" s="198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  <c r="AR114" s="83"/>
      <c r="AS114" s="83"/>
      <c r="AT114" s="83"/>
      <c r="AU114" s="83"/>
      <c r="AV114" s="83"/>
      <c r="AW114" s="83"/>
      <c r="AX114" s="83"/>
      <c r="AY114" s="83"/>
      <c r="AZ114" s="83"/>
      <c r="BA114" s="83"/>
      <c r="BB114" s="83"/>
      <c r="BC114" s="83"/>
    </row>
    <row r="115" spans="1:55" x14ac:dyDescent="0.3">
      <c r="A115" s="5"/>
      <c r="B115" s="189"/>
      <c r="C115" s="189"/>
      <c r="D115" s="6">
        <f t="shared" si="12"/>
        <v>0</v>
      </c>
      <c r="E115" s="142"/>
      <c r="F115" s="143"/>
      <c r="G115" s="143"/>
      <c r="H115" s="143"/>
      <c r="I115" s="143"/>
      <c r="J115" s="145"/>
      <c r="K115" s="181"/>
      <c r="L115" s="143"/>
      <c r="M115" s="143"/>
      <c r="N115" s="143"/>
      <c r="O115" s="143"/>
      <c r="P115" s="143"/>
      <c r="Q115" s="143"/>
      <c r="R115" s="143"/>
      <c r="S115" s="143"/>
      <c r="T115" s="143"/>
      <c r="U115" s="143"/>
      <c r="V115" s="143"/>
      <c r="W115" s="143"/>
      <c r="X115" s="143"/>
      <c r="Y115" s="143"/>
      <c r="Z115" s="144"/>
      <c r="AA115" s="142"/>
      <c r="AB115" s="145"/>
      <c r="AC115" s="198"/>
      <c r="AD115" s="83"/>
      <c r="AE115" s="83"/>
      <c r="AF115" s="83"/>
      <c r="AG115" s="83"/>
      <c r="AH115" s="83"/>
      <c r="AI115" s="83"/>
      <c r="AJ115" s="83"/>
      <c r="AK115" s="83"/>
      <c r="AL115" s="83"/>
      <c r="AM115" s="83"/>
      <c r="AN115" s="83"/>
      <c r="AO115" s="83"/>
      <c r="AP115" s="83"/>
      <c r="AQ115" s="83"/>
      <c r="AR115" s="83"/>
      <c r="AS115" s="83"/>
      <c r="AT115" s="83"/>
      <c r="AU115" s="83"/>
      <c r="AV115" s="83"/>
      <c r="AW115" s="83"/>
      <c r="AX115" s="83"/>
      <c r="AY115" s="83"/>
      <c r="AZ115" s="83"/>
      <c r="BA115" s="83"/>
      <c r="BB115" s="83"/>
      <c r="BC115" s="83"/>
    </row>
    <row r="116" spans="1:55" x14ac:dyDescent="0.3">
      <c r="A116" s="5"/>
      <c r="B116" s="189"/>
      <c r="C116" s="189"/>
      <c r="D116" s="6">
        <f t="shared" si="12"/>
        <v>0</v>
      </c>
      <c r="E116" s="142"/>
      <c r="F116" s="143"/>
      <c r="G116" s="143"/>
      <c r="H116" s="143"/>
      <c r="I116" s="143"/>
      <c r="J116" s="145"/>
      <c r="K116" s="181"/>
      <c r="L116" s="143"/>
      <c r="M116" s="143"/>
      <c r="N116" s="143"/>
      <c r="O116" s="143"/>
      <c r="P116" s="143"/>
      <c r="Q116" s="143"/>
      <c r="R116" s="143"/>
      <c r="S116" s="143"/>
      <c r="T116" s="143"/>
      <c r="U116" s="143"/>
      <c r="V116" s="143"/>
      <c r="W116" s="143"/>
      <c r="X116" s="143"/>
      <c r="Y116" s="143"/>
      <c r="Z116" s="144"/>
      <c r="AA116" s="142"/>
      <c r="AB116" s="145"/>
      <c r="AC116" s="198"/>
      <c r="AD116" s="83"/>
      <c r="AE116" s="83"/>
      <c r="AF116" s="83"/>
      <c r="AG116" s="83"/>
      <c r="AH116" s="83"/>
      <c r="AI116" s="83"/>
      <c r="AJ116" s="83"/>
      <c r="AK116" s="83"/>
      <c r="AL116" s="83"/>
      <c r="AM116" s="83"/>
      <c r="AN116" s="83"/>
      <c r="AO116" s="83"/>
      <c r="AP116" s="83"/>
      <c r="AQ116" s="83"/>
      <c r="AR116" s="83"/>
      <c r="AS116" s="83"/>
      <c r="AT116" s="83"/>
      <c r="AU116" s="83"/>
      <c r="AV116" s="83"/>
      <c r="AW116" s="83"/>
      <c r="AX116" s="83"/>
      <c r="AY116" s="83"/>
      <c r="AZ116" s="83"/>
      <c r="BA116" s="83"/>
      <c r="BB116" s="83"/>
      <c r="BC116" s="83"/>
    </row>
    <row r="117" spans="1:55" ht="15" thickBot="1" x14ac:dyDescent="0.35">
      <c r="A117" s="7"/>
      <c r="B117" s="197"/>
      <c r="C117" s="197"/>
      <c r="D117" s="257">
        <f t="shared" si="12"/>
        <v>0</v>
      </c>
      <c r="E117" s="146"/>
      <c r="F117" s="147"/>
      <c r="G117" s="147"/>
      <c r="H117" s="147"/>
      <c r="I117" s="147"/>
      <c r="J117" s="149"/>
      <c r="K117" s="182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8"/>
      <c r="AA117" s="146"/>
      <c r="AB117" s="149"/>
      <c r="AC117" s="198"/>
      <c r="AD117" s="83"/>
      <c r="AE117" s="83"/>
      <c r="AF117" s="83"/>
      <c r="AG117" s="83"/>
      <c r="AH117" s="83"/>
      <c r="AI117" s="83"/>
      <c r="AJ117" s="83"/>
      <c r="AK117" s="83"/>
      <c r="AL117" s="83"/>
      <c r="AM117" s="83"/>
      <c r="AN117" s="83"/>
      <c r="AO117" s="83"/>
      <c r="AP117" s="83"/>
      <c r="AQ117" s="83"/>
      <c r="AR117" s="83"/>
      <c r="AS117" s="83"/>
      <c r="AT117" s="83"/>
      <c r="AU117" s="83"/>
      <c r="AV117" s="83"/>
      <c r="AW117" s="83"/>
      <c r="AX117" s="83"/>
      <c r="AY117" s="83"/>
      <c r="AZ117" s="83"/>
      <c r="BA117" s="83"/>
      <c r="BB117" s="83"/>
      <c r="BC117" s="83"/>
    </row>
    <row r="118" spans="1:55" x14ac:dyDescent="0.3">
      <c r="A118" s="4"/>
      <c r="B118" s="195"/>
      <c r="C118" s="195"/>
      <c r="D118" s="8">
        <f t="shared" si="12"/>
        <v>0</v>
      </c>
      <c r="E118" s="138"/>
      <c r="F118" s="139"/>
      <c r="G118" s="139"/>
      <c r="H118" s="139"/>
      <c r="I118" s="139"/>
      <c r="J118" s="141"/>
      <c r="K118" s="186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40"/>
      <c r="AA118" s="138"/>
      <c r="AB118" s="141"/>
      <c r="AC118" s="198"/>
      <c r="AD118" s="83"/>
      <c r="AE118" s="83"/>
      <c r="AF118" s="83"/>
      <c r="AG118" s="83"/>
      <c r="AH118" s="83"/>
      <c r="AI118" s="83"/>
      <c r="AJ118" s="83"/>
      <c r="AK118" s="83"/>
      <c r="AL118" s="83"/>
      <c r="AM118" s="83"/>
      <c r="AN118" s="83"/>
      <c r="AO118" s="83"/>
      <c r="AP118" s="83"/>
      <c r="AQ118" s="83"/>
      <c r="AR118" s="83"/>
      <c r="AS118" s="83"/>
      <c r="AT118" s="83"/>
      <c r="AU118" s="83"/>
      <c r="AV118" s="83"/>
      <c r="AW118" s="83"/>
      <c r="AX118" s="83"/>
      <c r="AY118" s="83"/>
      <c r="AZ118" s="83"/>
      <c r="BA118" s="83"/>
      <c r="BB118" s="83"/>
      <c r="BC118" s="83"/>
    </row>
    <row r="119" spans="1:55" x14ac:dyDescent="0.3">
      <c r="A119" s="5" t="s">
        <v>30</v>
      </c>
      <c r="B119" s="189"/>
      <c r="C119" s="189"/>
      <c r="D119" s="6">
        <f t="shared" si="12"/>
        <v>0</v>
      </c>
      <c r="E119" s="142"/>
      <c r="F119" s="143"/>
      <c r="G119" s="143"/>
      <c r="H119" s="143"/>
      <c r="I119" s="143"/>
      <c r="J119" s="145"/>
      <c r="K119" s="181"/>
      <c r="L119" s="143"/>
      <c r="M119" s="143"/>
      <c r="N119" s="143"/>
      <c r="O119" s="143"/>
      <c r="P119" s="143"/>
      <c r="Q119" s="143"/>
      <c r="R119" s="143"/>
      <c r="S119" s="143"/>
      <c r="T119" s="143"/>
      <c r="U119" s="143"/>
      <c r="V119" s="143"/>
      <c r="W119" s="143"/>
      <c r="X119" s="143"/>
      <c r="Y119" s="143"/>
      <c r="Z119" s="144"/>
      <c r="AA119" s="142"/>
      <c r="AB119" s="145"/>
      <c r="AC119" s="198"/>
      <c r="AD119" s="83"/>
      <c r="AE119" s="83"/>
      <c r="AF119" s="83"/>
      <c r="AG119" s="83"/>
      <c r="AH119" s="83"/>
      <c r="AI119" s="83"/>
      <c r="AJ119" s="83"/>
      <c r="AK119" s="83"/>
      <c r="AL119" s="83"/>
      <c r="AM119" s="83"/>
      <c r="AN119" s="83"/>
      <c r="AO119" s="83"/>
      <c r="AP119" s="83"/>
      <c r="AQ119" s="83"/>
      <c r="AR119" s="83"/>
      <c r="AS119" s="83"/>
      <c r="AT119" s="83"/>
      <c r="AU119" s="83"/>
      <c r="AV119" s="83"/>
      <c r="AW119" s="83"/>
      <c r="AX119" s="83"/>
      <c r="AY119" s="83"/>
      <c r="AZ119" s="83"/>
      <c r="BA119" s="83"/>
      <c r="BB119" s="83"/>
      <c r="BC119" s="83"/>
    </row>
    <row r="120" spans="1:55" ht="15" thickBot="1" x14ac:dyDescent="0.35">
      <c r="A120" s="7"/>
      <c r="B120" s="190"/>
      <c r="C120" s="190"/>
      <c r="D120" s="9">
        <f t="shared" si="12"/>
        <v>0</v>
      </c>
      <c r="E120" s="177"/>
      <c r="F120" s="178"/>
      <c r="G120" s="178"/>
      <c r="H120" s="178"/>
      <c r="I120" s="178"/>
      <c r="J120" s="180"/>
      <c r="K120" s="187"/>
      <c r="L120" s="178"/>
      <c r="M120" s="178"/>
      <c r="N120" s="178"/>
      <c r="O120" s="178"/>
      <c r="P120" s="178"/>
      <c r="Q120" s="178"/>
      <c r="R120" s="178"/>
      <c r="S120" s="178"/>
      <c r="T120" s="178"/>
      <c r="U120" s="178"/>
      <c r="V120" s="178"/>
      <c r="W120" s="178"/>
      <c r="X120" s="178"/>
      <c r="Y120" s="178"/>
      <c r="Z120" s="179"/>
      <c r="AA120" s="177"/>
      <c r="AB120" s="180"/>
      <c r="AC120" s="198"/>
      <c r="AD120" s="83"/>
      <c r="AE120" s="83"/>
      <c r="AF120" s="83"/>
      <c r="AG120" s="83"/>
      <c r="AH120" s="83"/>
      <c r="AI120" s="83"/>
      <c r="AJ120" s="83"/>
      <c r="AK120" s="83"/>
      <c r="AL120" s="83"/>
      <c r="AM120" s="83"/>
      <c r="AN120" s="83"/>
      <c r="AO120" s="83"/>
      <c r="AP120" s="83"/>
      <c r="AQ120" s="83"/>
      <c r="AR120" s="83"/>
      <c r="AS120" s="83"/>
      <c r="AT120" s="83"/>
      <c r="AU120" s="83"/>
      <c r="AV120" s="83"/>
      <c r="AW120" s="83"/>
      <c r="AX120" s="83"/>
      <c r="AY120" s="83"/>
      <c r="AZ120" s="83"/>
      <c r="BA120" s="83"/>
      <c r="BB120" s="83"/>
      <c r="BC120" s="83"/>
    </row>
    <row r="121" spans="1:55" x14ac:dyDescent="0.3">
      <c r="A121" s="4"/>
      <c r="B121" s="196"/>
      <c r="C121" s="196"/>
      <c r="D121" s="64">
        <f t="shared" si="12"/>
        <v>0</v>
      </c>
      <c r="E121" s="202"/>
      <c r="F121" s="200"/>
      <c r="G121" s="200"/>
      <c r="H121" s="200"/>
      <c r="I121" s="200"/>
      <c r="J121" s="203"/>
      <c r="K121" s="199"/>
      <c r="L121" s="200"/>
      <c r="M121" s="200"/>
      <c r="N121" s="200"/>
      <c r="O121" s="200"/>
      <c r="P121" s="200"/>
      <c r="Q121" s="200"/>
      <c r="R121" s="200"/>
      <c r="S121" s="200"/>
      <c r="T121" s="200"/>
      <c r="U121" s="200"/>
      <c r="V121" s="200"/>
      <c r="W121" s="200"/>
      <c r="X121" s="200"/>
      <c r="Y121" s="200"/>
      <c r="Z121" s="201"/>
      <c r="AA121" s="202"/>
      <c r="AB121" s="203"/>
      <c r="AC121" s="198"/>
      <c r="AD121" s="83"/>
      <c r="AE121" s="83"/>
      <c r="AF121" s="83"/>
      <c r="AG121" s="83"/>
      <c r="AH121" s="83"/>
      <c r="AI121" s="83"/>
      <c r="AJ121" s="83"/>
      <c r="AK121" s="83"/>
      <c r="AL121" s="83"/>
      <c r="AM121" s="83"/>
      <c r="AN121" s="83"/>
      <c r="AO121" s="83"/>
      <c r="AP121" s="83"/>
      <c r="AQ121" s="83"/>
      <c r="AR121" s="83"/>
      <c r="AS121" s="83"/>
      <c r="AT121" s="83"/>
      <c r="AU121" s="83"/>
      <c r="AV121" s="83"/>
      <c r="AW121" s="83"/>
      <c r="AX121" s="83"/>
      <c r="AY121" s="83"/>
      <c r="AZ121" s="83"/>
      <c r="BA121" s="83"/>
      <c r="BB121" s="83"/>
      <c r="BC121" s="83"/>
    </row>
    <row r="122" spans="1:55" x14ac:dyDescent="0.3">
      <c r="A122" s="5"/>
      <c r="B122" s="192"/>
      <c r="C122" s="192"/>
      <c r="D122" s="62">
        <f t="shared" si="12"/>
        <v>0</v>
      </c>
      <c r="E122" s="154"/>
      <c r="F122" s="155"/>
      <c r="G122" s="155"/>
      <c r="H122" s="155"/>
      <c r="I122" s="155"/>
      <c r="J122" s="157"/>
      <c r="K122" s="184"/>
      <c r="L122" s="155"/>
      <c r="M122" s="155"/>
      <c r="N122" s="155"/>
      <c r="O122" s="155"/>
      <c r="P122" s="155"/>
      <c r="Q122" s="155"/>
      <c r="R122" s="155"/>
      <c r="S122" s="155"/>
      <c r="T122" s="155"/>
      <c r="U122" s="155"/>
      <c r="V122" s="155"/>
      <c r="W122" s="155"/>
      <c r="X122" s="155"/>
      <c r="Y122" s="155"/>
      <c r="Z122" s="156"/>
      <c r="AA122" s="154"/>
      <c r="AB122" s="157"/>
      <c r="AC122" s="198"/>
      <c r="AD122" s="83"/>
      <c r="AE122" s="83"/>
      <c r="AF122" s="83"/>
      <c r="AG122" s="83"/>
      <c r="AH122" s="83"/>
      <c r="AI122" s="83"/>
      <c r="AJ122" s="83"/>
      <c r="AK122" s="83"/>
      <c r="AL122" s="83"/>
      <c r="AM122" s="83"/>
      <c r="AN122" s="83"/>
      <c r="AO122" s="83"/>
      <c r="AP122" s="83"/>
      <c r="AQ122" s="83"/>
      <c r="AR122" s="83"/>
      <c r="AS122" s="83"/>
      <c r="AT122" s="83"/>
      <c r="AU122" s="83"/>
      <c r="AV122" s="83"/>
      <c r="AW122" s="83"/>
      <c r="AX122" s="83"/>
      <c r="AY122" s="83"/>
      <c r="AZ122" s="83"/>
      <c r="BA122" s="83"/>
      <c r="BB122" s="83"/>
      <c r="BC122" s="83"/>
    </row>
    <row r="123" spans="1:55" x14ac:dyDescent="0.3">
      <c r="A123" s="5" t="s">
        <v>31</v>
      </c>
      <c r="B123" s="192"/>
      <c r="C123" s="192"/>
      <c r="D123" s="62">
        <f t="shared" si="12"/>
        <v>0</v>
      </c>
      <c r="E123" s="154"/>
      <c r="F123" s="155"/>
      <c r="G123" s="155"/>
      <c r="H123" s="155"/>
      <c r="I123" s="155"/>
      <c r="J123" s="157"/>
      <c r="K123" s="184"/>
      <c r="L123" s="155"/>
      <c r="M123" s="155"/>
      <c r="N123" s="155"/>
      <c r="O123" s="155"/>
      <c r="P123" s="155"/>
      <c r="Q123" s="155"/>
      <c r="R123" s="155"/>
      <c r="S123" s="155"/>
      <c r="T123" s="155"/>
      <c r="U123" s="155"/>
      <c r="V123" s="155"/>
      <c r="W123" s="155"/>
      <c r="X123" s="155"/>
      <c r="Y123" s="155"/>
      <c r="Z123" s="156"/>
      <c r="AA123" s="154"/>
      <c r="AB123" s="157"/>
      <c r="AC123" s="198"/>
      <c r="AD123" s="83"/>
      <c r="AE123" s="83"/>
      <c r="AF123" s="83"/>
      <c r="AG123" s="83"/>
      <c r="AH123" s="83"/>
      <c r="AI123" s="83"/>
      <c r="AJ123" s="83"/>
      <c r="AK123" s="83"/>
      <c r="AL123" s="83"/>
      <c r="AM123" s="83"/>
      <c r="AN123" s="83"/>
      <c r="AO123" s="83"/>
      <c r="AP123" s="83"/>
      <c r="AQ123" s="83"/>
      <c r="AR123" s="83"/>
      <c r="AS123" s="83"/>
      <c r="AT123" s="83"/>
      <c r="AU123" s="83"/>
      <c r="AV123" s="83"/>
      <c r="AW123" s="83"/>
      <c r="AX123" s="83"/>
      <c r="AY123" s="83"/>
      <c r="AZ123" s="83"/>
      <c r="BA123" s="83"/>
      <c r="BB123" s="83"/>
      <c r="BC123" s="83"/>
    </row>
    <row r="124" spans="1:55" x14ac:dyDescent="0.3">
      <c r="A124" s="5"/>
      <c r="B124" s="192"/>
      <c r="C124" s="192"/>
      <c r="D124" s="62">
        <f t="shared" si="12"/>
        <v>0</v>
      </c>
      <c r="E124" s="154"/>
      <c r="F124" s="155"/>
      <c r="G124" s="155"/>
      <c r="H124" s="155"/>
      <c r="I124" s="155"/>
      <c r="J124" s="157"/>
      <c r="K124" s="184"/>
      <c r="L124" s="155"/>
      <c r="M124" s="155"/>
      <c r="N124" s="155"/>
      <c r="O124" s="155"/>
      <c r="P124" s="155"/>
      <c r="Q124" s="155"/>
      <c r="R124" s="155"/>
      <c r="S124" s="155"/>
      <c r="T124" s="155"/>
      <c r="U124" s="155"/>
      <c r="V124" s="155"/>
      <c r="W124" s="155"/>
      <c r="X124" s="155"/>
      <c r="Y124" s="155"/>
      <c r="Z124" s="156"/>
      <c r="AA124" s="154"/>
      <c r="AB124" s="157"/>
      <c r="AC124" s="198"/>
      <c r="AD124" s="83"/>
      <c r="AE124" s="83"/>
      <c r="AF124" s="83"/>
      <c r="AG124" s="83"/>
      <c r="AH124" s="83"/>
      <c r="AI124" s="83"/>
      <c r="AJ124" s="83"/>
      <c r="AK124" s="83"/>
      <c r="AL124" s="83"/>
      <c r="AM124" s="83"/>
      <c r="AN124" s="83"/>
      <c r="AO124" s="83"/>
      <c r="AP124" s="83"/>
      <c r="AQ124" s="83"/>
      <c r="AR124" s="83"/>
      <c r="AS124" s="83"/>
      <c r="AT124" s="83"/>
      <c r="AU124" s="83"/>
      <c r="AV124" s="83"/>
      <c r="AW124" s="83"/>
      <c r="AX124" s="83"/>
      <c r="AY124" s="83"/>
      <c r="AZ124" s="83"/>
      <c r="BA124" s="83"/>
      <c r="BB124" s="83"/>
      <c r="BC124" s="83"/>
    </row>
    <row r="125" spans="1:55" ht="15" thickBot="1" x14ac:dyDescent="0.35">
      <c r="A125" s="5"/>
      <c r="B125" s="193"/>
      <c r="C125" s="193"/>
      <c r="D125" s="253">
        <f t="shared" si="12"/>
        <v>0</v>
      </c>
      <c r="E125" s="258"/>
      <c r="F125" s="240"/>
      <c r="G125" s="240"/>
      <c r="H125" s="240"/>
      <c r="I125" s="240"/>
      <c r="J125" s="259"/>
      <c r="K125" s="251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69"/>
      <c r="AA125" s="258"/>
      <c r="AB125" s="259"/>
      <c r="AC125" s="198"/>
      <c r="AD125" s="83"/>
      <c r="AE125" s="83"/>
      <c r="AF125" s="83"/>
      <c r="AG125" s="83"/>
      <c r="AH125" s="83"/>
      <c r="AI125" s="83"/>
      <c r="AJ125" s="83"/>
      <c r="AK125" s="83"/>
      <c r="AL125" s="83"/>
      <c r="AM125" s="83"/>
      <c r="AN125" s="83"/>
      <c r="AO125" s="83"/>
      <c r="AP125" s="83"/>
      <c r="AQ125" s="83"/>
      <c r="AR125" s="83"/>
      <c r="AS125" s="83"/>
      <c r="AT125" s="83"/>
      <c r="AU125" s="83"/>
      <c r="AV125" s="83"/>
      <c r="AW125" s="83"/>
      <c r="AX125" s="83"/>
      <c r="AY125" s="83"/>
      <c r="AZ125" s="83"/>
      <c r="BA125" s="83"/>
      <c r="BB125" s="83"/>
      <c r="BC125" s="83"/>
    </row>
    <row r="126" spans="1:55" x14ac:dyDescent="0.3">
      <c r="A126" s="4"/>
      <c r="B126" s="191"/>
      <c r="C126" s="191"/>
      <c r="D126" s="61">
        <f t="shared" si="12"/>
        <v>0</v>
      </c>
      <c r="E126" s="150"/>
      <c r="F126" s="151"/>
      <c r="G126" s="151"/>
      <c r="H126" s="151"/>
      <c r="I126" s="151"/>
      <c r="J126" s="153"/>
      <c r="K126" s="183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2"/>
      <c r="AA126" s="150"/>
      <c r="AB126" s="153"/>
      <c r="AC126" s="198"/>
      <c r="AD126" s="83"/>
      <c r="AE126" s="83"/>
      <c r="AF126" s="83"/>
      <c r="AG126" s="83"/>
      <c r="AH126" s="83"/>
      <c r="AI126" s="83"/>
      <c r="AJ126" s="83"/>
      <c r="AK126" s="83"/>
      <c r="AL126" s="83"/>
      <c r="AM126" s="83"/>
      <c r="AN126" s="83"/>
      <c r="AO126" s="83"/>
      <c r="AP126" s="83"/>
      <c r="AQ126" s="83"/>
      <c r="AR126" s="83"/>
      <c r="AS126" s="83"/>
      <c r="AT126" s="83"/>
      <c r="AU126" s="83"/>
      <c r="AV126" s="83"/>
      <c r="AW126" s="83"/>
      <c r="AX126" s="83"/>
      <c r="AY126" s="83"/>
      <c r="AZ126" s="83"/>
      <c r="BA126" s="83"/>
      <c r="BB126" s="83"/>
      <c r="BC126" s="83"/>
    </row>
    <row r="127" spans="1:55" x14ac:dyDescent="0.3">
      <c r="A127" s="5" t="s">
        <v>32</v>
      </c>
      <c r="B127" s="192"/>
      <c r="C127" s="192"/>
      <c r="D127" s="62">
        <f t="shared" si="12"/>
        <v>0</v>
      </c>
      <c r="E127" s="154"/>
      <c r="F127" s="155"/>
      <c r="G127" s="155"/>
      <c r="H127" s="155"/>
      <c r="I127" s="155"/>
      <c r="J127" s="157"/>
      <c r="K127" s="184"/>
      <c r="L127" s="155"/>
      <c r="M127" s="155"/>
      <c r="N127" s="155"/>
      <c r="O127" s="155"/>
      <c r="P127" s="155"/>
      <c r="Q127" s="155"/>
      <c r="R127" s="155"/>
      <c r="S127" s="155"/>
      <c r="T127" s="155"/>
      <c r="U127" s="155"/>
      <c r="V127" s="155"/>
      <c r="W127" s="155"/>
      <c r="X127" s="155"/>
      <c r="Y127" s="155"/>
      <c r="Z127" s="156"/>
      <c r="AA127" s="154"/>
      <c r="AB127" s="157"/>
      <c r="AC127" s="198"/>
      <c r="AD127" s="83"/>
      <c r="AE127" s="83"/>
      <c r="AF127" s="83"/>
      <c r="AG127" s="83"/>
      <c r="AH127" s="83"/>
      <c r="AI127" s="83"/>
      <c r="AJ127" s="83"/>
      <c r="AK127" s="83"/>
      <c r="AL127" s="83"/>
      <c r="AM127" s="83"/>
      <c r="AN127" s="83"/>
      <c r="AO127" s="83"/>
      <c r="AP127" s="83"/>
      <c r="AQ127" s="83"/>
      <c r="AR127" s="83"/>
      <c r="AS127" s="83"/>
      <c r="AT127" s="83"/>
      <c r="AU127" s="83"/>
      <c r="AV127" s="83"/>
      <c r="AW127" s="83"/>
      <c r="AX127" s="83"/>
      <c r="AY127" s="83"/>
      <c r="AZ127" s="83"/>
      <c r="BA127" s="83"/>
      <c r="BB127" s="83"/>
      <c r="BC127" s="83"/>
    </row>
    <row r="128" spans="1:55" ht="15" thickBot="1" x14ac:dyDescent="0.35">
      <c r="A128" s="7"/>
      <c r="B128" s="194"/>
      <c r="C128" s="194"/>
      <c r="D128" s="63">
        <f t="shared" si="12"/>
        <v>0</v>
      </c>
      <c r="E128" s="158"/>
      <c r="F128" s="159"/>
      <c r="G128" s="159"/>
      <c r="H128" s="159"/>
      <c r="I128" s="159"/>
      <c r="J128" s="161"/>
      <c r="K128" s="185"/>
      <c r="L128" s="159"/>
      <c r="M128" s="159"/>
      <c r="N128" s="159"/>
      <c r="O128" s="159"/>
      <c r="P128" s="159"/>
      <c r="Q128" s="159"/>
      <c r="R128" s="159"/>
      <c r="S128" s="159"/>
      <c r="T128" s="159"/>
      <c r="U128" s="159"/>
      <c r="V128" s="159"/>
      <c r="W128" s="159"/>
      <c r="X128" s="159"/>
      <c r="Y128" s="159"/>
      <c r="Z128" s="160"/>
      <c r="AA128" s="158"/>
      <c r="AB128" s="161"/>
      <c r="AC128" s="198"/>
      <c r="AD128" s="83"/>
      <c r="AE128" s="83"/>
      <c r="AF128" s="83"/>
      <c r="AG128" s="83"/>
      <c r="AH128" s="83"/>
      <c r="AI128" s="83"/>
      <c r="AJ128" s="83"/>
      <c r="AK128" s="83"/>
      <c r="AL128" s="83"/>
      <c r="AM128" s="83"/>
      <c r="AN128" s="83"/>
      <c r="AO128" s="83"/>
      <c r="AP128" s="83"/>
      <c r="AQ128" s="83"/>
      <c r="AR128" s="83"/>
      <c r="AS128" s="83"/>
      <c r="AT128" s="83"/>
      <c r="AU128" s="83"/>
      <c r="AV128" s="83"/>
      <c r="AW128" s="83"/>
      <c r="AX128" s="83"/>
      <c r="AY128" s="83"/>
      <c r="AZ128" s="83"/>
      <c r="BA128" s="83"/>
      <c r="BB128" s="83"/>
      <c r="BC128" s="83"/>
    </row>
    <row r="129" spans="1:55" ht="15" thickBot="1" x14ac:dyDescent="0.35">
      <c r="A129" s="245"/>
      <c r="B129" s="210"/>
      <c r="C129" s="210"/>
      <c r="D129" s="105">
        <f t="shared" si="12"/>
        <v>0</v>
      </c>
      <c r="E129" s="106"/>
      <c r="F129" s="92"/>
      <c r="G129" s="92"/>
      <c r="H129" s="92"/>
      <c r="I129" s="92"/>
      <c r="J129" s="10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  <c r="AA129" s="106"/>
      <c r="AB129" s="107"/>
      <c r="AC129" s="224"/>
      <c r="AD129" s="83"/>
      <c r="AE129" s="83"/>
      <c r="AF129" s="83"/>
      <c r="AG129" s="83"/>
      <c r="AH129" s="83"/>
      <c r="AI129" s="83"/>
      <c r="AJ129" s="83"/>
      <c r="AK129" s="83"/>
      <c r="AL129" s="83"/>
      <c r="AM129" s="83"/>
      <c r="AN129" s="83"/>
      <c r="AO129" s="83"/>
      <c r="AP129" s="83"/>
      <c r="AQ129" s="83"/>
      <c r="AR129" s="83"/>
      <c r="AS129" s="83"/>
      <c r="AT129" s="83"/>
      <c r="AU129" s="83"/>
      <c r="AV129" s="83"/>
      <c r="AW129" s="83"/>
      <c r="AX129" s="83"/>
      <c r="AY129" s="83"/>
      <c r="AZ129" s="83"/>
      <c r="BA129" s="83"/>
      <c r="BB129" s="83"/>
      <c r="BC129" s="83"/>
    </row>
    <row r="130" spans="1:55" ht="15" thickBot="1" x14ac:dyDescent="0.35">
      <c r="A130" s="102" t="s">
        <v>36</v>
      </c>
      <c r="B130" s="103" t="s">
        <v>28</v>
      </c>
      <c r="C130" s="103" t="s">
        <v>15</v>
      </c>
      <c r="D130" s="100">
        <f t="shared" si="12"/>
        <v>12.438193713399999</v>
      </c>
      <c r="E130" s="94">
        <f>E108+E121+E122+E123+E124+E125+E126+E127+E128-E109-E110-E111-E112-E113-E114-E115-E116-E117-E118-E119-E120</f>
        <v>0.49657438499999995</v>
      </c>
      <c r="F130" s="98">
        <f t="shared" ref="F130:AB130" si="16">F108+F121+F122+F123+F124+F125+F126+F127+F128-F109-F110-F111-F112-F113-F114-F115-F116-F117-F118-F119-F120</f>
        <v>0.48744544480000002</v>
      </c>
      <c r="G130" s="98">
        <f t="shared" si="16"/>
        <v>0.48293108340000002</v>
      </c>
      <c r="H130" s="98">
        <f t="shared" si="16"/>
        <v>0.48078948960000001</v>
      </c>
      <c r="I130" s="98">
        <f t="shared" si="16"/>
        <v>0.48104860580000003</v>
      </c>
      <c r="J130" s="99">
        <f t="shared" si="16"/>
        <v>0.48301062719999999</v>
      </c>
      <c r="K130" s="95">
        <f t="shared" si="16"/>
        <v>0.4869152826</v>
      </c>
      <c r="L130" s="98">
        <f t="shared" si="16"/>
        <v>0.49730559559999998</v>
      </c>
      <c r="M130" s="98">
        <f t="shared" si="16"/>
        <v>0.50753499199999996</v>
      </c>
      <c r="N130" s="98">
        <f t="shared" si="16"/>
        <v>0.5124892928</v>
      </c>
      <c r="O130" s="98">
        <f t="shared" si="16"/>
        <v>0.52209058699999999</v>
      </c>
      <c r="P130" s="98">
        <f t="shared" si="16"/>
        <v>0.52628287920000005</v>
      </c>
      <c r="Q130" s="98">
        <f t="shared" si="16"/>
        <v>0.53008531119999991</v>
      </c>
      <c r="R130" s="98">
        <f t="shared" si="16"/>
        <v>0.53525929259999994</v>
      </c>
      <c r="S130" s="98">
        <f t="shared" si="16"/>
        <v>0.53627974480000007</v>
      </c>
      <c r="T130" s="98">
        <f t="shared" si="16"/>
        <v>0.54083092219999995</v>
      </c>
      <c r="U130" s="98">
        <f t="shared" si="16"/>
        <v>0.55358678119999993</v>
      </c>
      <c r="V130" s="98">
        <f t="shared" si="16"/>
        <v>0.55757664439999999</v>
      </c>
      <c r="W130" s="98">
        <f t="shared" si="16"/>
        <v>0.55308978880000004</v>
      </c>
      <c r="X130" s="98">
        <f t="shared" si="16"/>
        <v>0.5486613078</v>
      </c>
      <c r="Y130" s="98">
        <f t="shared" si="16"/>
        <v>0.54846435399999993</v>
      </c>
      <c r="Z130" s="216">
        <f t="shared" si="16"/>
        <v>0.54301473639999998</v>
      </c>
      <c r="AA130" s="94">
        <f t="shared" si="16"/>
        <v>0.52275738140000005</v>
      </c>
      <c r="AB130" s="99">
        <f t="shared" si="16"/>
        <v>0.50416918359999996</v>
      </c>
      <c r="AC130" s="104" t="s">
        <v>37</v>
      </c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  <c r="AR130" s="83"/>
      <c r="AS130" s="83"/>
      <c r="AT130" s="83"/>
      <c r="AU130" s="83"/>
      <c r="AV130" s="83"/>
      <c r="AW130" s="83"/>
      <c r="AX130" s="83"/>
      <c r="AY130" s="83"/>
      <c r="AZ130" s="83"/>
      <c r="BA130" s="83"/>
      <c r="BB130" s="83"/>
      <c r="BC130" s="83"/>
    </row>
    <row r="131" spans="1:55" ht="15" thickBot="1" x14ac:dyDescent="0.35">
      <c r="A131" s="248"/>
      <c r="B131" s="213"/>
      <c r="C131" s="213"/>
      <c r="D131" s="215"/>
      <c r="E131" s="266"/>
      <c r="F131" s="267"/>
      <c r="G131" s="267"/>
      <c r="H131" s="267"/>
      <c r="I131" s="267"/>
      <c r="J131" s="268"/>
      <c r="K131" s="220"/>
      <c r="L131" s="220"/>
      <c r="M131" s="220"/>
      <c r="N131" s="220"/>
      <c r="O131" s="220"/>
      <c r="P131" s="220"/>
      <c r="Q131" s="220"/>
      <c r="R131" s="220"/>
      <c r="S131" s="220"/>
      <c r="T131" s="220"/>
      <c r="U131" s="220"/>
      <c r="V131" s="220"/>
      <c r="W131" s="220"/>
      <c r="X131" s="220"/>
      <c r="Y131" s="220"/>
      <c r="Z131" s="220"/>
      <c r="AA131" s="266"/>
      <c r="AB131" s="268"/>
      <c r="AC131" s="229"/>
      <c r="AD131" s="83"/>
      <c r="AE131" s="83"/>
      <c r="AF131" s="83"/>
      <c r="AG131" s="83"/>
      <c r="AH131" s="83"/>
      <c r="AI131" s="83"/>
      <c r="AJ131" s="83"/>
      <c r="AK131" s="83"/>
      <c r="AL131" s="83"/>
      <c r="AM131" s="83"/>
      <c r="AN131" s="83"/>
      <c r="AO131" s="83"/>
      <c r="AP131" s="83"/>
      <c r="AQ131" s="83"/>
      <c r="AR131" s="83"/>
      <c r="AS131" s="83"/>
      <c r="AT131" s="83"/>
      <c r="AU131" s="83"/>
      <c r="AV131" s="83"/>
      <c r="AW131" s="83"/>
      <c r="AX131" s="83"/>
      <c r="AY131" s="83"/>
      <c r="AZ131" s="83"/>
      <c r="BA131" s="83"/>
      <c r="BB131" s="83"/>
      <c r="BC131" s="83"/>
    </row>
  </sheetData>
  <pageMargins left="0.75" right="0.75" top="1" bottom="1" header="0.5" footer="0.5"/>
  <pageSetup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 </vt:lpstr>
      <vt:lpstr>3  Sunday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dcterms:created xsi:type="dcterms:W3CDTF">2000-03-28T20:25:47Z</dcterms:created>
  <dcterms:modified xsi:type="dcterms:W3CDTF">2023-09-13T10:11:17Z</dcterms:modified>
</cp:coreProperties>
</file>