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5DA274-E42B-41E2-A267-2CADFD1C4AFC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4" i="1" l="1"/>
  <c r="G4" i="1"/>
  <c r="I4" i="1"/>
  <c r="J4" i="1"/>
  <c r="L4" i="1"/>
  <c r="M4" i="1"/>
  <c r="F5" i="1"/>
  <c r="G5" i="1"/>
  <c r="I5" i="1"/>
  <c r="J5" i="1"/>
  <c r="L5" i="1"/>
  <c r="M5" i="1"/>
  <c r="F6" i="1"/>
  <c r="G6" i="1"/>
  <c r="I6" i="1"/>
  <c r="J6" i="1"/>
  <c r="L6" i="1"/>
  <c r="M6" i="1"/>
  <c r="F7" i="1"/>
  <c r="G7" i="1"/>
  <c r="I7" i="1"/>
  <c r="J7" i="1"/>
  <c r="L7" i="1"/>
  <c r="M7" i="1"/>
  <c r="F8" i="1"/>
  <c r="G8" i="1"/>
  <c r="I8" i="1"/>
  <c r="J8" i="1"/>
  <c r="L8" i="1"/>
  <c r="M8" i="1"/>
  <c r="F9" i="1"/>
  <c r="G9" i="1"/>
  <c r="I9" i="1"/>
  <c r="J9" i="1"/>
  <c r="L9" i="1"/>
  <c r="M9" i="1"/>
  <c r="F10" i="1"/>
  <c r="G10" i="1"/>
  <c r="I10" i="1"/>
  <c r="J10" i="1"/>
  <c r="L10" i="1"/>
  <c r="M10" i="1"/>
  <c r="F11" i="1"/>
  <c r="G11" i="1"/>
  <c r="I11" i="1"/>
  <c r="J11" i="1"/>
  <c r="L11" i="1"/>
  <c r="M11" i="1"/>
  <c r="F12" i="1"/>
  <c r="G12" i="1"/>
  <c r="I12" i="1"/>
  <c r="J12" i="1"/>
  <c r="L12" i="1"/>
  <c r="M12" i="1"/>
  <c r="F13" i="1"/>
  <c r="G13" i="1"/>
  <c r="I13" i="1"/>
  <c r="J13" i="1"/>
  <c r="L13" i="1"/>
  <c r="M13" i="1"/>
  <c r="F14" i="1"/>
  <c r="G14" i="1"/>
  <c r="I14" i="1"/>
  <c r="J14" i="1"/>
  <c r="L14" i="1"/>
  <c r="M14" i="1"/>
  <c r="F15" i="1"/>
  <c r="G15" i="1"/>
  <c r="I15" i="1"/>
  <c r="J15" i="1"/>
  <c r="L15" i="1"/>
  <c r="M15" i="1"/>
  <c r="F16" i="1"/>
  <c r="G16" i="1"/>
  <c r="I16" i="1"/>
  <c r="J16" i="1"/>
  <c r="L16" i="1"/>
  <c r="M16" i="1"/>
  <c r="F17" i="1"/>
  <c r="G17" i="1"/>
  <c r="I17" i="1"/>
  <c r="J17" i="1"/>
  <c r="L17" i="1"/>
  <c r="M17" i="1"/>
  <c r="F18" i="1"/>
  <c r="G18" i="1"/>
  <c r="I18" i="1"/>
  <c r="J18" i="1"/>
  <c r="L18" i="1"/>
  <c r="M18" i="1"/>
  <c r="F19" i="1"/>
  <c r="G19" i="1"/>
  <c r="I19" i="1"/>
  <c r="J19" i="1"/>
  <c r="L19" i="1"/>
  <c r="M19" i="1"/>
  <c r="F20" i="1"/>
  <c r="G20" i="1"/>
  <c r="I20" i="1"/>
  <c r="J20" i="1"/>
  <c r="L20" i="1"/>
  <c r="M20" i="1"/>
  <c r="F21" i="1"/>
  <c r="G21" i="1"/>
  <c r="I21" i="1"/>
  <c r="J21" i="1"/>
  <c r="L21" i="1"/>
  <c r="M21" i="1"/>
  <c r="F22" i="1"/>
  <c r="G22" i="1"/>
  <c r="I22" i="1"/>
  <c r="J22" i="1"/>
  <c r="L22" i="1"/>
  <c r="M22" i="1"/>
  <c r="F23" i="1"/>
  <c r="G23" i="1"/>
  <c r="I23" i="1"/>
  <c r="J23" i="1"/>
  <c r="L23" i="1"/>
  <c r="M23" i="1"/>
  <c r="F24" i="1"/>
  <c r="G24" i="1"/>
  <c r="I24" i="1"/>
  <c r="J24" i="1"/>
  <c r="L24" i="1"/>
  <c r="M24" i="1"/>
  <c r="F25" i="1"/>
  <c r="G25" i="1"/>
  <c r="I25" i="1"/>
  <c r="J25" i="1"/>
  <c r="L25" i="1"/>
  <c r="M25" i="1"/>
  <c r="F26" i="1"/>
  <c r="G26" i="1"/>
  <c r="I26" i="1"/>
  <c r="J26" i="1"/>
  <c r="L26" i="1"/>
  <c r="M26" i="1"/>
  <c r="F27" i="1"/>
  <c r="G27" i="1"/>
  <c r="I27" i="1"/>
  <c r="J27" i="1"/>
  <c r="L27" i="1"/>
  <c r="M27" i="1"/>
  <c r="F28" i="1"/>
  <c r="G28" i="1"/>
  <c r="I28" i="1"/>
  <c r="J28" i="1"/>
  <c r="L28" i="1"/>
  <c r="M28" i="1"/>
  <c r="F29" i="1"/>
  <c r="G29" i="1"/>
  <c r="I29" i="1"/>
  <c r="J29" i="1"/>
  <c r="L29" i="1"/>
  <c r="M29" i="1"/>
  <c r="F30" i="1"/>
  <c r="G30" i="1"/>
  <c r="I30" i="1"/>
  <c r="J30" i="1"/>
  <c r="L30" i="1"/>
  <c r="M30" i="1"/>
  <c r="F31" i="1"/>
  <c r="G31" i="1"/>
  <c r="I31" i="1"/>
  <c r="J31" i="1"/>
  <c r="L31" i="1"/>
  <c r="M31" i="1"/>
  <c r="F32" i="1"/>
  <c r="G32" i="1"/>
  <c r="I32" i="1"/>
  <c r="J32" i="1"/>
  <c r="L32" i="1"/>
  <c r="M32" i="1"/>
  <c r="F33" i="1"/>
  <c r="G33" i="1"/>
  <c r="I33" i="1"/>
  <c r="J33" i="1"/>
  <c r="L33" i="1"/>
  <c r="M33" i="1"/>
  <c r="F34" i="1"/>
  <c r="G34" i="1"/>
  <c r="I34" i="1"/>
  <c r="J34" i="1"/>
  <c r="L34" i="1"/>
  <c r="M34" i="1"/>
  <c r="F35" i="1"/>
  <c r="G35" i="1"/>
  <c r="I35" i="1"/>
  <c r="J35" i="1"/>
  <c r="L35" i="1"/>
  <c r="M35" i="1"/>
  <c r="F36" i="1"/>
  <c r="G36" i="1"/>
  <c r="I36" i="1"/>
  <c r="J36" i="1"/>
  <c r="L36" i="1"/>
  <c r="M36" i="1"/>
  <c r="F37" i="1"/>
  <c r="G37" i="1"/>
  <c r="I37" i="1"/>
  <c r="J37" i="1"/>
  <c r="L37" i="1"/>
  <c r="M37" i="1"/>
  <c r="F38" i="1"/>
  <c r="G38" i="1"/>
  <c r="I38" i="1"/>
  <c r="J38" i="1"/>
  <c r="L38" i="1"/>
  <c r="M38" i="1"/>
  <c r="F39" i="1"/>
  <c r="G39" i="1"/>
  <c r="I39" i="1"/>
  <c r="J39" i="1"/>
  <c r="L39" i="1"/>
  <c r="M39" i="1"/>
  <c r="F40" i="1"/>
  <c r="G40" i="1"/>
  <c r="I40" i="1"/>
  <c r="J40" i="1"/>
  <c r="L40" i="1"/>
  <c r="M40" i="1"/>
  <c r="F41" i="1"/>
  <c r="G41" i="1"/>
  <c r="I41" i="1"/>
  <c r="J41" i="1"/>
  <c r="L41" i="1"/>
  <c r="M41" i="1"/>
  <c r="F42" i="1"/>
  <c r="G42" i="1"/>
  <c r="I42" i="1"/>
  <c r="J42" i="1"/>
  <c r="L42" i="1"/>
  <c r="M42" i="1"/>
  <c r="F43" i="1"/>
  <c r="G43" i="1"/>
  <c r="I43" i="1"/>
  <c r="J43" i="1"/>
  <c r="L43" i="1"/>
  <c r="M43" i="1"/>
  <c r="F44" i="1"/>
  <c r="G44" i="1"/>
  <c r="I44" i="1"/>
  <c r="J44" i="1"/>
  <c r="L44" i="1"/>
  <c r="M44" i="1"/>
  <c r="F45" i="1"/>
  <c r="G45" i="1"/>
  <c r="I45" i="1"/>
  <c r="J45" i="1"/>
  <c r="L45" i="1"/>
  <c r="M45" i="1"/>
  <c r="F46" i="1"/>
  <c r="G46" i="1"/>
  <c r="I46" i="1"/>
  <c r="J46" i="1"/>
  <c r="L46" i="1"/>
  <c r="M46" i="1"/>
  <c r="F47" i="1"/>
  <c r="G47" i="1"/>
  <c r="I47" i="1"/>
  <c r="J47" i="1"/>
  <c r="L47" i="1"/>
  <c r="M47" i="1"/>
  <c r="F48" i="1"/>
  <c r="G48" i="1"/>
  <c r="I48" i="1"/>
  <c r="J48" i="1"/>
  <c r="L48" i="1"/>
  <c r="M48" i="1"/>
  <c r="C49" i="1"/>
  <c r="D49" i="1"/>
  <c r="F49" i="1"/>
  <c r="G49" i="1"/>
  <c r="L49" i="1"/>
</calcChain>
</file>

<file path=xl/sharedStrings.xml><?xml version="1.0" encoding="utf-8"?>
<sst xmlns="http://schemas.openxmlformats.org/spreadsheetml/2006/main" count="24" uniqueCount="20">
  <si>
    <t>Combined Books</t>
  </si>
  <si>
    <t>Estimate As of 7/5/01</t>
  </si>
  <si>
    <t>Total Equiv.AvgMW</t>
  </si>
  <si>
    <t>Cumulative Avg.MW</t>
  </si>
  <si>
    <t>Total California Load</t>
  </si>
  <si>
    <t>SP15</t>
  </si>
  <si>
    <t>NP15</t>
  </si>
  <si>
    <t xml:space="preserve">MW </t>
  </si>
  <si>
    <t>Cum.MW</t>
  </si>
  <si>
    <t>Effective Date</t>
  </si>
  <si>
    <t>Load Returns</t>
  </si>
  <si>
    <t>Return Loads Total (MWh)</t>
  </si>
  <si>
    <t>These projections will be updated as newer data is received from utilities &amp; CSC.</t>
  </si>
  <si>
    <t>PLEASE NOTE THESE PROJECTIONS ARE PRELIMINARY</t>
  </si>
  <si>
    <t>accounts DASRd as of 7/3 (EESO) and 7/5 (EEMC). They rely upon numerous assumptions</t>
  </si>
  <si>
    <t xml:space="preserve">regarding growth and timing of starts, e.g., adjustment for weekends. </t>
  </si>
  <si>
    <t>1. Estimated load projections pictured below and detailed at left include only those customer</t>
  </si>
  <si>
    <t>2. Note that since all DASRs have not yet been approved, final loads added could well exceed</t>
  </si>
  <si>
    <t xml:space="preserve">those shown somewhat.  In addition, these incremental loads of returning customers specifically </t>
  </si>
  <si>
    <t>exclude loads associated with California customers which are completely new to EES'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</si>
</sst>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" fontId="0" fillId="0" borderId="0" xfId="0" applyNumberFormat="1"/>
    <xf numFmtId="164" fontId="4" fillId="0" borderId="0" xfId="0" applyNumberFormat="1" applyFont="1"/>
    <xf numFmtId="0" fontId="7" fillId="0" borderId="0" xfId="0" applyFont="1"/>
    <xf numFmtId="165" fontId="0" fillId="0" borderId="0" xfId="0" applyNumberFormat="1"/>
    <xf numFmtId="166" fontId="1" fillId="0" borderId="0" xfId="1" applyNumberFormat="1"/>
    <xf numFmtId="166" fontId="7" fillId="0" borderId="0" xfId="1" applyNumberFormat="1" applyFont="1"/>
    <xf numFmtId="166" fontId="0" fillId="0" borderId="0" xfId="0" applyNumberFormat="1"/>
    <xf numFmtId="2" fontId="5" fillId="0" borderId="0" xfId="0" applyNumberFormat="1" applyFont="1"/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California Returns 
Est. Avg. MW Loads</a:t>
            </a:r>
          </a:p>
        </c:rich>
      </c:tx>
      <c:layout>
        <c:manualLayout>
          <c:xMode val="edge"/>
          <c:yMode val="edge"/>
          <c:x val="0.2966252220248668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7211367673181"/>
          <c:y val="0.25853658536585367"/>
          <c:w val="0.80817051509769089"/>
          <c:h val="0.4195121951219512"/>
        </c:manualLayout>
      </c:layout>
      <c:lineChart>
        <c:grouping val="standard"/>
        <c:varyColors val="0"/>
        <c:ser>
          <c:idx val="0"/>
          <c:order val="0"/>
          <c:tx>
            <c:v>SP15 est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Summary!$A$4:$A$48</c:f>
              <c:numCache>
                <c:formatCode>m/d/yyyy</c:formatCode>
                <c:ptCount val="45"/>
                <c:pt idx="0">
                  <c:v>37070</c:v>
                </c:pt>
                <c:pt idx="1">
                  <c:v>37071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37077</c:v>
                </c:pt>
                <c:pt idx="6">
                  <c:v>37078</c:v>
                </c:pt>
                <c:pt idx="7">
                  <c:v>37081</c:v>
                </c:pt>
                <c:pt idx="8">
                  <c:v>37082</c:v>
                </c:pt>
                <c:pt idx="9">
                  <c:v>37083</c:v>
                </c:pt>
                <c:pt idx="10">
                  <c:v>37084</c:v>
                </c:pt>
                <c:pt idx="11">
                  <c:v>37085</c:v>
                </c:pt>
                <c:pt idx="12">
                  <c:v>37088</c:v>
                </c:pt>
                <c:pt idx="13">
                  <c:v>37089</c:v>
                </c:pt>
                <c:pt idx="14">
                  <c:v>37090</c:v>
                </c:pt>
                <c:pt idx="15">
                  <c:v>37091</c:v>
                </c:pt>
                <c:pt idx="16">
                  <c:v>37092</c:v>
                </c:pt>
                <c:pt idx="17">
                  <c:v>37094</c:v>
                </c:pt>
                <c:pt idx="18">
                  <c:v>37094.958333333336</c:v>
                </c:pt>
                <c:pt idx="19">
                  <c:v>37095</c:v>
                </c:pt>
                <c:pt idx="20">
                  <c:v>37096</c:v>
                </c:pt>
                <c:pt idx="21">
                  <c:v>37097</c:v>
                </c:pt>
                <c:pt idx="22">
                  <c:v>37098</c:v>
                </c:pt>
                <c:pt idx="23">
                  <c:v>37099</c:v>
                </c:pt>
                <c:pt idx="24">
                  <c:v>37100</c:v>
                </c:pt>
                <c:pt idx="25">
                  <c:v>37101</c:v>
                </c:pt>
                <c:pt idx="26">
                  <c:v>37102</c:v>
                </c:pt>
                <c:pt idx="27">
                  <c:v>37103</c:v>
                </c:pt>
                <c:pt idx="28">
                  <c:v>37104</c:v>
                </c:pt>
                <c:pt idx="29">
                  <c:v>37105</c:v>
                </c:pt>
                <c:pt idx="30">
                  <c:v>37106</c:v>
                </c:pt>
                <c:pt idx="31">
                  <c:v>37108</c:v>
                </c:pt>
                <c:pt idx="32">
                  <c:v>37109</c:v>
                </c:pt>
                <c:pt idx="33">
                  <c:v>37110</c:v>
                </c:pt>
                <c:pt idx="34">
                  <c:v>37111</c:v>
                </c:pt>
                <c:pt idx="35">
                  <c:v>37112</c:v>
                </c:pt>
                <c:pt idx="36">
                  <c:v>37113</c:v>
                </c:pt>
                <c:pt idx="37">
                  <c:v>37114</c:v>
                </c:pt>
                <c:pt idx="38">
                  <c:v>37115</c:v>
                </c:pt>
                <c:pt idx="39">
                  <c:v>37116</c:v>
                </c:pt>
                <c:pt idx="40">
                  <c:v>37119</c:v>
                </c:pt>
                <c:pt idx="41">
                  <c:v>37120</c:v>
                </c:pt>
                <c:pt idx="42">
                  <c:v>37121</c:v>
                </c:pt>
                <c:pt idx="43">
                  <c:v>37122</c:v>
                </c:pt>
                <c:pt idx="44">
                  <c:v>37123</c:v>
                </c:pt>
              </c:numCache>
            </c:numRef>
          </c:cat>
          <c:val>
            <c:numRef>
              <c:f>Summary!$I$4:$I$48</c:f>
              <c:numCache>
                <c:formatCode>0.0</c:formatCode>
                <c:ptCount val="45"/>
                <c:pt idx="0">
                  <c:v>1.5529975698630134</c:v>
                </c:pt>
                <c:pt idx="1">
                  <c:v>2.2935412616438353</c:v>
                </c:pt>
                <c:pt idx="2">
                  <c:v>2.2982993123287669</c:v>
                </c:pt>
                <c:pt idx="3">
                  <c:v>11.013836949315069</c:v>
                </c:pt>
                <c:pt idx="4">
                  <c:v>13.935695669863014</c:v>
                </c:pt>
                <c:pt idx="5">
                  <c:v>19.236582579452055</c:v>
                </c:pt>
                <c:pt idx="6">
                  <c:v>22.957083594520547</c:v>
                </c:pt>
                <c:pt idx="7">
                  <c:v>25.17238673287671</c:v>
                </c:pt>
                <c:pt idx="8">
                  <c:v>31.735457958904107</c:v>
                </c:pt>
                <c:pt idx="9">
                  <c:v>37.91414046027397</c:v>
                </c:pt>
                <c:pt idx="10">
                  <c:v>41.179656258904103</c:v>
                </c:pt>
                <c:pt idx="11">
                  <c:v>45.430585276712321</c:v>
                </c:pt>
                <c:pt idx="12">
                  <c:v>63.536646189041086</c:v>
                </c:pt>
                <c:pt idx="13">
                  <c:v>71.902672765753408</c:v>
                </c:pt>
                <c:pt idx="14">
                  <c:v>81.995256880821898</c:v>
                </c:pt>
                <c:pt idx="15">
                  <c:v>90.203610226027379</c:v>
                </c:pt>
                <c:pt idx="16">
                  <c:v>130.60605320958902</c:v>
                </c:pt>
                <c:pt idx="17">
                  <c:v>135.81611728630136</c:v>
                </c:pt>
                <c:pt idx="18">
                  <c:v>135.81611728630136</c:v>
                </c:pt>
                <c:pt idx="19">
                  <c:v>144.77685180684932</c:v>
                </c:pt>
                <c:pt idx="20">
                  <c:v>146.86299870547947</c:v>
                </c:pt>
                <c:pt idx="21">
                  <c:v>150.03257068219179</c:v>
                </c:pt>
                <c:pt idx="22">
                  <c:v>158.0851665410959</c:v>
                </c:pt>
                <c:pt idx="23">
                  <c:v>184.52167041506851</c:v>
                </c:pt>
                <c:pt idx="24">
                  <c:v>191.0697956972603</c:v>
                </c:pt>
                <c:pt idx="25">
                  <c:v>198.04690273013702</c:v>
                </c:pt>
                <c:pt idx="26">
                  <c:v>206.89635465753429</c:v>
                </c:pt>
                <c:pt idx="27">
                  <c:v>208.76924894109592</c:v>
                </c:pt>
                <c:pt idx="28">
                  <c:v>210.53941743698633</c:v>
                </c:pt>
                <c:pt idx="29">
                  <c:v>221.74205634246579</c:v>
                </c:pt>
                <c:pt idx="30">
                  <c:v>231.34464521095893</c:v>
                </c:pt>
                <c:pt idx="31">
                  <c:v>241.95501284109591</c:v>
                </c:pt>
                <c:pt idx="32">
                  <c:v>248.74616164657536</c:v>
                </c:pt>
                <c:pt idx="33">
                  <c:v>248.74616164657536</c:v>
                </c:pt>
                <c:pt idx="34">
                  <c:v>248.74616164657536</c:v>
                </c:pt>
                <c:pt idx="35">
                  <c:v>254.22455103150688</c:v>
                </c:pt>
                <c:pt idx="36">
                  <c:v>258.71630174657537</c:v>
                </c:pt>
                <c:pt idx="37">
                  <c:v>265.50040670136991</c:v>
                </c:pt>
                <c:pt idx="38">
                  <c:v>272.41495312465759</c:v>
                </c:pt>
                <c:pt idx="39">
                  <c:v>278.74216138767127</c:v>
                </c:pt>
                <c:pt idx="40">
                  <c:v>278.74216138767127</c:v>
                </c:pt>
                <c:pt idx="41">
                  <c:v>278.77618792602743</c:v>
                </c:pt>
                <c:pt idx="42">
                  <c:v>278.85383965479457</c:v>
                </c:pt>
                <c:pt idx="43">
                  <c:v>278.85383965479457</c:v>
                </c:pt>
                <c:pt idx="44">
                  <c:v>280.5372317246576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C-42F0-AC76-656F775DF643}"/>
            </c:ext>
          </c:extLst>
        </c:ser>
        <c:ser>
          <c:idx val="1"/>
          <c:order val="1"/>
          <c:tx>
            <c:v>NP15 est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Summary!$A$4:$A$48</c:f>
              <c:numCache>
                <c:formatCode>m/d/yyyy</c:formatCode>
                <c:ptCount val="45"/>
                <c:pt idx="0">
                  <c:v>37070</c:v>
                </c:pt>
                <c:pt idx="1">
                  <c:v>37071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37077</c:v>
                </c:pt>
                <c:pt idx="6">
                  <c:v>37078</c:v>
                </c:pt>
                <c:pt idx="7">
                  <c:v>37081</c:v>
                </c:pt>
                <c:pt idx="8">
                  <c:v>37082</c:v>
                </c:pt>
                <c:pt idx="9">
                  <c:v>37083</c:v>
                </c:pt>
                <c:pt idx="10">
                  <c:v>37084</c:v>
                </c:pt>
                <c:pt idx="11">
                  <c:v>37085</c:v>
                </c:pt>
                <c:pt idx="12">
                  <c:v>37088</c:v>
                </c:pt>
                <c:pt idx="13">
                  <c:v>37089</c:v>
                </c:pt>
                <c:pt idx="14">
                  <c:v>37090</c:v>
                </c:pt>
                <c:pt idx="15">
                  <c:v>37091</c:v>
                </c:pt>
                <c:pt idx="16">
                  <c:v>37092</c:v>
                </c:pt>
                <c:pt idx="17">
                  <c:v>37094</c:v>
                </c:pt>
                <c:pt idx="18">
                  <c:v>37094.958333333336</c:v>
                </c:pt>
                <c:pt idx="19">
                  <c:v>37095</c:v>
                </c:pt>
                <c:pt idx="20">
                  <c:v>37096</c:v>
                </c:pt>
                <c:pt idx="21">
                  <c:v>37097</c:v>
                </c:pt>
                <c:pt idx="22">
                  <c:v>37098</c:v>
                </c:pt>
                <c:pt idx="23">
                  <c:v>37099</c:v>
                </c:pt>
                <c:pt idx="24">
                  <c:v>37100</c:v>
                </c:pt>
                <c:pt idx="25">
                  <c:v>37101</c:v>
                </c:pt>
                <c:pt idx="26">
                  <c:v>37102</c:v>
                </c:pt>
                <c:pt idx="27">
                  <c:v>37103</c:v>
                </c:pt>
                <c:pt idx="28">
                  <c:v>37104</c:v>
                </c:pt>
                <c:pt idx="29">
                  <c:v>37105</c:v>
                </c:pt>
                <c:pt idx="30">
                  <c:v>37106</c:v>
                </c:pt>
                <c:pt idx="31">
                  <c:v>37108</c:v>
                </c:pt>
                <c:pt idx="32">
                  <c:v>37109</c:v>
                </c:pt>
                <c:pt idx="33">
                  <c:v>37110</c:v>
                </c:pt>
                <c:pt idx="34">
                  <c:v>37111</c:v>
                </c:pt>
                <c:pt idx="35">
                  <c:v>37112</c:v>
                </c:pt>
                <c:pt idx="36">
                  <c:v>37113</c:v>
                </c:pt>
                <c:pt idx="37">
                  <c:v>37114</c:v>
                </c:pt>
                <c:pt idx="38">
                  <c:v>37115</c:v>
                </c:pt>
                <c:pt idx="39">
                  <c:v>37116</c:v>
                </c:pt>
                <c:pt idx="40">
                  <c:v>37119</c:v>
                </c:pt>
                <c:pt idx="41">
                  <c:v>37120</c:v>
                </c:pt>
                <c:pt idx="42">
                  <c:v>37121</c:v>
                </c:pt>
                <c:pt idx="43">
                  <c:v>37122</c:v>
                </c:pt>
                <c:pt idx="44">
                  <c:v>37123</c:v>
                </c:pt>
              </c:numCache>
            </c:numRef>
          </c:cat>
          <c:val>
            <c:numRef>
              <c:f>Summary!$J$4:$J$48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0.40553124657534245</c:v>
                </c:pt>
                <c:pt idx="8">
                  <c:v>1.0525729315068495</c:v>
                </c:pt>
                <c:pt idx="9">
                  <c:v>1.488766882191781</c:v>
                </c:pt>
                <c:pt idx="10">
                  <c:v>2.0101885150684935</c:v>
                </c:pt>
                <c:pt idx="11">
                  <c:v>2.9473569616438358</c:v>
                </c:pt>
                <c:pt idx="12">
                  <c:v>4.1327599068493157</c:v>
                </c:pt>
                <c:pt idx="13">
                  <c:v>5.2575924821917814</c:v>
                </c:pt>
                <c:pt idx="14">
                  <c:v>5.9647317287671235</c:v>
                </c:pt>
                <c:pt idx="15">
                  <c:v>7.0465038410958911</c:v>
                </c:pt>
                <c:pt idx="16">
                  <c:v>7.9062350301369868</c:v>
                </c:pt>
                <c:pt idx="17">
                  <c:v>34.233129197260276</c:v>
                </c:pt>
                <c:pt idx="18">
                  <c:v>35.048412049315068</c:v>
                </c:pt>
                <c:pt idx="19">
                  <c:v>53.411163090410966</c:v>
                </c:pt>
                <c:pt idx="20">
                  <c:v>54.266249120547954</c:v>
                </c:pt>
                <c:pt idx="21">
                  <c:v>55.135788534246586</c:v>
                </c:pt>
                <c:pt idx="22">
                  <c:v>72.561736282191788</c:v>
                </c:pt>
                <c:pt idx="23">
                  <c:v>92.61846461095891</c:v>
                </c:pt>
                <c:pt idx="24">
                  <c:v>127.50933696164384</c:v>
                </c:pt>
                <c:pt idx="25">
                  <c:v>157.07434332328768</c:v>
                </c:pt>
                <c:pt idx="26">
                  <c:v>198.20388230136987</c:v>
                </c:pt>
                <c:pt idx="27">
                  <c:v>199.46747754246576</c:v>
                </c:pt>
                <c:pt idx="28">
                  <c:v>201.22995964931508</c:v>
                </c:pt>
                <c:pt idx="29">
                  <c:v>249.94975374246576</c:v>
                </c:pt>
                <c:pt idx="30">
                  <c:v>334.76913912328769</c:v>
                </c:pt>
                <c:pt idx="31">
                  <c:v>346.25285208493153</c:v>
                </c:pt>
                <c:pt idx="32">
                  <c:v>359.64584173972605</c:v>
                </c:pt>
                <c:pt idx="33">
                  <c:v>360.60411634520551</c:v>
                </c:pt>
                <c:pt idx="34">
                  <c:v>360.9725314191781</c:v>
                </c:pt>
                <c:pt idx="35">
                  <c:v>377.94563072876713</c:v>
                </c:pt>
                <c:pt idx="36">
                  <c:v>398.42598067397262</c:v>
                </c:pt>
                <c:pt idx="37">
                  <c:v>408.39358243561645</c:v>
                </c:pt>
                <c:pt idx="38">
                  <c:v>431.65336095616442</c:v>
                </c:pt>
                <c:pt idx="39">
                  <c:v>466.77900804657537</c:v>
                </c:pt>
                <c:pt idx="40">
                  <c:v>477.72370509041099</c:v>
                </c:pt>
                <c:pt idx="41">
                  <c:v>491.14291159726031</c:v>
                </c:pt>
                <c:pt idx="42">
                  <c:v>496.21808593972605</c:v>
                </c:pt>
                <c:pt idx="43">
                  <c:v>510.12339312328771</c:v>
                </c:pt>
                <c:pt idx="44">
                  <c:v>531.16880126301373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C-42F0-AC76-656F775D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48080"/>
        <c:axId val="1"/>
      </c:lineChart>
      <c:dateAx>
        <c:axId val="856448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44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34458259325042"/>
          <c:y val="0.91707317073170735"/>
          <c:w val="0.37122557726465366"/>
          <c:h val="6.5853658536585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8</xdr:row>
      <xdr:rowOff>114300</xdr:rowOff>
    </xdr:from>
    <xdr:to>
      <xdr:col>22</xdr:col>
      <xdr:colOff>523875</xdr:colOff>
      <xdr:row>32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2F10A0A-EF60-7E38-E246-87A3B28B0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K1" workbookViewId="0">
      <selection activeCell="X13" sqref="X13"/>
    </sheetView>
  </sheetViews>
  <sheetFormatPr defaultRowHeight="12.75" x14ac:dyDescent="0.2"/>
  <cols>
    <col min="1" max="1" width="12" customWidth="1"/>
    <col min="2" max="2" width="2.85546875" customWidth="1"/>
    <col min="3" max="4" width="12" customWidth="1"/>
    <col min="5" max="5" width="2.85546875" customWidth="1"/>
    <col min="8" max="8" width="3.5703125" customWidth="1"/>
    <col min="10" max="10" width="9.7109375" customWidth="1"/>
  </cols>
  <sheetData>
    <row r="1" spans="1:16" ht="15.75" x14ac:dyDescent="0.25">
      <c r="F1" s="2" t="s">
        <v>0</v>
      </c>
      <c r="L1" s="3" t="s">
        <v>1</v>
      </c>
      <c r="P1" s="4" t="s">
        <v>13</v>
      </c>
    </row>
    <row r="2" spans="1:16" x14ac:dyDescent="0.2">
      <c r="A2" t="s">
        <v>9</v>
      </c>
      <c r="C2" t="s">
        <v>11</v>
      </c>
      <c r="F2" t="s">
        <v>2</v>
      </c>
      <c r="I2" s="4" t="s">
        <v>3</v>
      </c>
      <c r="J2" s="4"/>
      <c r="L2" s="4" t="s">
        <v>4</v>
      </c>
      <c r="M2" s="4"/>
      <c r="O2" s="3" t="s">
        <v>16</v>
      </c>
    </row>
    <row r="3" spans="1:16" x14ac:dyDescent="0.2">
      <c r="A3" t="s">
        <v>10</v>
      </c>
      <c r="C3" s="5" t="s">
        <v>5</v>
      </c>
      <c r="D3" s="5" t="s">
        <v>6</v>
      </c>
      <c r="F3" s="5" t="s">
        <v>5</v>
      </c>
      <c r="G3" s="5" t="s">
        <v>6</v>
      </c>
      <c r="I3" s="6" t="s">
        <v>5</v>
      </c>
      <c r="J3" s="6" t="s">
        <v>6</v>
      </c>
      <c r="L3" s="7" t="s">
        <v>7</v>
      </c>
      <c r="M3" s="8" t="s">
        <v>8</v>
      </c>
      <c r="O3" s="3" t="s">
        <v>14</v>
      </c>
    </row>
    <row r="4" spans="1:16" x14ac:dyDescent="0.2">
      <c r="A4" s="1">
        <v>37070</v>
      </c>
      <c r="C4" s="13">
        <v>1133688.2259999998</v>
      </c>
      <c r="D4" s="13">
        <v>0</v>
      </c>
      <c r="F4" s="9">
        <f>C4/730/1000</f>
        <v>1.5529975698630134</v>
      </c>
      <c r="G4" s="9">
        <f>D4/730/1000</f>
        <v>0</v>
      </c>
      <c r="I4" s="10">
        <f>F4</f>
        <v>1.5529975698630134</v>
      </c>
      <c r="J4" s="10">
        <f>G4</f>
        <v>0</v>
      </c>
      <c r="L4" s="10">
        <f>F4+G4</f>
        <v>1.5529975698630134</v>
      </c>
      <c r="M4" s="10">
        <f>L4</f>
        <v>1.5529975698630134</v>
      </c>
      <c r="O4" s="3" t="s">
        <v>15</v>
      </c>
    </row>
    <row r="5" spans="1:16" x14ac:dyDescent="0.2">
      <c r="A5" s="1">
        <v>37071</v>
      </c>
      <c r="C5" s="13">
        <v>540596.89500000002</v>
      </c>
      <c r="D5" s="13">
        <v>0</v>
      </c>
      <c r="F5" s="9">
        <f t="shared" ref="F5:F48" si="0">C5/730/1000</f>
        <v>0.74054369178082202</v>
      </c>
      <c r="G5" s="9">
        <f t="shared" ref="G5:G48" si="1">D5/730/1000</f>
        <v>0</v>
      </c>
      <c r="I5" s="10">
        <f>F5+I4</f>
        <v>2.2935412616438353</v>
      </c>
      <c r="J5" s="10">
        <f>G5+J4</f>
        <v>0</v>
      </c>
      <c r="L5" s="10">
        <f t="shared" ref="L5:L48" si="2">F5+G5</f>
        <v>0.74054369178082202</v>
      </c>
      <c r="M5" s="10">
        <f>L5+M4</f>
        <v>2.2935412616438353</v>
      </c>
      <c r="O5" s="3" t="s">
        <v>17</v>
      </c>
    </row>
    <row r="6" spans="1:16" x14ac:dyDescent="0.2">
      <c r="A6" s="1">
        <v>37073</v>
      </c>
      <c r="C6" s="13">
        <v>3473.3769999999995</v>
      </c>
      <c r="D6" s="13">
        <v>0</v>
      </c>
      <c r="F6" s="9">
        <f t="shared" si="0"/>
        <v>4.7580506849315063E-3</v>
      </c>
      <c r="G6" s="9">
        <f t="shared" si="1"/>
        <v>0</v>
      </c>
      <c r="I6" s="10">
        <f t="shared" ref="I6:I48" si="3">F6+I5</f>
        <v>2.2982993123287669</v>
      </c>
      <c r="J6" s="10">
        <f t="shared" ref="J6:J48" si="4">G6+J5</f>
        <v>0</v>
      </c>
      <c r="L6" s="10">
        <f t="shared" si="2"/>
        <v>4.7580506849315063E-3</v>
      </c>
      <c r="M6" s="10">
        <f t="shared" ref="M6:M48" si="5">L6+M5</f>
        <v>2.2982993123287669</v>
      </c>
      <c r="O6" s="3" t="s">
        <v>18</v>
      </c>
    </row>
    <row r="7" spans="1:16" x14ac:dyDescent="0.2">
      <c r="A7" s="1">
        <v>37074</v>
      </c>
      <c r="C7" s="13">
        <v>6362342.4749999996</v>
      </c>
      <c r="D7" s="13">
        <v>0</v>
      </c>
      <c r="F7" s="9">
        <f t="shared" si="0"/>
        <v>8.7155376369863014</v>
      </c>
      <c r="G7" s="9">
        <f t="shared" si="1"/>
        <v>0</v>
      </c>
      <c r="I7" s="10">
        <f t="shared" si="3"/>
        <v>11.013836949315069</v>
      </c>
      <c r="J7" s="10">
        <f t="shared" si="4"/>
        <v>0</v>
      </c>
      <c r="L7" s="10">
        <f t="shared" si="2"/>
        <v>8.7155376369863014</v>
      </c>
      <c r="M7" s="10">
        <f t="shared" si="5"/>
        <v>11.013836949315069</v>
      </c>
      <c r="O7" s="3" t="s">
        <v>19</v>
      </c>
    </row>
    <row r="8" spans="1:16" x14ac:dyDescent="0.2">
      <c r="A8" s="1">
        <v>37075</v>
      </c>
      <c r="C8" s="13">
        <v>2132956.8659999999</v>
      </c>
      <c r="D8" s="13">
        <v>0</v>
      </c>
      <c r="F8" s="9">
        <f t="shared" si="0"/>
        <v>2.9218587205479452</v>
      </c>
      <c r="G8" s="9">
        <f t="shared" si="1"/>
        <v>0</v>
      </c>
      <c r="I8" s="10">
        <f t="shared" si="3"/>
        <v>13.935695669863014</v>
      </c>
      <c r="J8" s="10">
        <f t="shared" si="4"/>
        <v>0</v>
      </c>
      <c r="L8" s="10">
        <f t="shared" si="2"/>
        <v>2.9218587205479452</v>
      </c>
      <c r="M8" s="10">
        <f t="shared" si="5"/>
        <v>13.935695669863014</v>
      </c>
      <c r="O8" s="4" t="s">
        <v>12</v>
      </c>
    </row>
    <row r="9" spans="1:16" x14ac:dyDescent="0.2">
      <c r="A9" s="1">
        <v>37077</v>
      </c>
      <c r="C9" s="13">
        <v>3869647.4439999997</v>
      </c>
      <c r="D9" s="13">
        <v>0</v>
      </c>
      <c r="F9" s="9">
        <f t="shared" si="0"/>
        <v>5.3008869095890407</v>
      </c>
      <c r="G9" s="9">
        <f t="shared" si="1"/>
        <v>0</v>
      </c>
      <c r="I9" s="10">
        <f t="shared" si="3"/>
        <v>19.236582579452055</v>
      </c>
      <c r="J9" s="10">
        <f t="shared" si="4"/>
        <v>0</v>
      </c>
      <c r="L9" s="10">
        <f t="shared" si="2"/>
        <v>5.3008869095890407</v>
      </c>
      <c r="M9" s="10">
        <f t="shared" si="5"/>
        <v>19.236582579452055</v>
      </c>
    </row>
    <row r="10" spans="1:16" x14ac:dyDescent="0.2">
      <c r="A10" s="1">
        <v>37078</v>
      </c>
      <c r="C10" s="13">
        <v>2715965.7409999999</v>
      </c>
      <c r="D10" s="13">
        <v>0</v>
      </c>
      <c r="F10" s="9">
        <f t="shared" si="0"/>
        <v>3.7205010150684932</v>
      </c>
      <c r="G10" s="9">
        <f t="shared" si="1"/>
        <v>0</v>
      </c>
      <c r="I10" s="10">
        <f t="shared" si="3"/>
        <v>22.957083594520547</v>
      </c>
      <c r="J10" s="10">
        <f t="shared" si="4"/>
        <v>0</v>
      </c>
      <c r="L10" s="10">
        <f t="shared" si="2"/>
        <v>3.7205010150684932</v>
      </c>
      <c r="M10" s="10">
        <f t="shared" si="5"/>
        <v>22.957083594520547</v>
      </c>
    </row>
    <row r="11" spans="1:16" x14ac:dyDescent="0.2">
      <c r="A11" s="1">
        <v>37081</v>
      </c>
      <c r="C11" s="13">
        <v>1617171.2909999997</v>
      </c>
      <c r="D11" s="13">
        <v>296037.81</v>
      </c>
      <c r="F11" s="9">
        <f t="shared" si="0"/>
        <v>2.2153031383561639</v>
      </c>
      <c r="G11" s="9">
        <f t="shared" si="1"/>
        <v>0.40553124657534245</v>
      </c>
      <c r="I11" s="10">
        <f t="shared" si="3"/>
        <v>25.17238673287671</v>
      </c>
      <c r="J11" s="10">
        <f t="shared" si="4"/>
        <v>0.40553124657534245</v>
      </c>
      <c r="L11" s="10">
        <f t="shared" si="2"/>
        <v>2.6208343849315066</v>
      </c>
      <c r="M11" s="10">
        <f t="shared" si="5"/>
        <v>25.577917979452053</v>
      </c>
    </row>
    <row r="12" spans="1:16" x14ac:dyDescent="0.2">
      <c r="A12" s="1">
        <v>37082</v>
      </c>
      <c r="C12" s="13">
        <v>4791041.9949999992</v>
      </c>
      <c r="D12" s="13">
        <v>472340.43</v>
      </c>
      <c r="F12" s="9">
        <f t="shared" si="0"/>
        <v>6.5630712260273958</v>
      </c>
      <c r="G12" s="9">
        <f t="shared" si="1"/>
        <v>0.64704168493150693</v>
      </c>
      <c r="I12" s="10">
        <f t="shared" si="3"/>
        <v>31.735457958904107</v>
      </c>
      <c r="J12" s="10">
        <f t="shared" si="4"/>
        <v>1.0525729315068495</v>
      </c>
      <c r="L12" s="10">
        <f t="shared" si="2"/>
        <v>7.2101129109589026</v>
      </c>
      <c r="M12" s="10">
        <f t="shared" si="5"/>
        <v>32.788030890410958</v>
      </c>
    </row>
    <row r="13" spans="1:16" x14ac:dyDescent="0.2">
      <c r="A13" s="1">
        <v>37083</v>
      </c>
      <c r="C13" s="13">
        <v>4510438.2259999989</v>
      </c>
      <c r="D13" s="13">
        <v>318421.58400000003</v>
      </c>
      <c r="F13" s="9">
        <f t="shared" si="0"/>
        <v>6.1786825013698614</v>
      </c>
      <c r="G13" s="9">
        <f t="shared" si="1"/>
        <v>0.43619395068493155</v>
      </c>
      <c r="I13" s="10">
        <f t="shared" si="3"/>
        <v>37.91414046027397</v>
      </c>
      <c r="J13" s="10">
        <f t="shared" si="4"/>
        <v>1.488766882191781</v>
      </c>
      <c r="L13" s="10">
        <f t="shared" si="2"/>
        <v>6.6148764520547934</v>
      </c>
      <c r="M13" s="10">
        <f t="shared" si="5"/>
        <v>39.402907342465753</v>
      </c>
    </row>
    <row r="14" spans="1:16" x14ac:dyDescent="0.2">
      <c r="A14" s="1">
        <v>37084</v>
      </c>
      <c r="C14" s="13">
        <v>2383826.5329999998</v>
      </c>
      <c r="D14" s="13">
        <v>380637.79200000002</v>
      </c>
      <c r="F14" s="9">
        <f t="shared" si="0"/>
        <v>3.2655157986301369</v>
      </c>
      <c r="G14" s="9">
        <f t="shared" si="1"/>
        <v>0.52142163287671239</v>
      </c>
      <c r="I14" s="10">
        <f t="shared" si="3"/>
        <v>41.179656258904103</v>
      </c>
      <c r="J14" s="10">
        <f t="shared" si="4"/>
        <v>2.0101885150684935</v>
      </c>
      <c r="L14" s="10">
        <f t="shared" si="2"/>
        <v>3.7869374315068494</v>
      </c>
      <c r="M14" s="10">
        <f t="shared" si="5"/>
        <v>43.189844773972602</v>
      </c>
    </row>
    <row r="15" spans="1:16" x14ac:dyDescent="0.2">
      <c r="A15" s="1">
        <v>37085</v>
      </c>
      <c r="C15" s="13">
        <v>3103178.1829999997</v>
      </c>
      <c r="D15" s="13">
        <v>684132.96600000001</v>
      </c>
      <c r="F15" s="9">
        <f t="shared" si="0"/>
        <v>4.2509290178082191</v>
      </c>
      <c r="G15" s="9">
        <f t="shared" si="1"/>
        <v>0.93716844657534248</v>
      </c>
      <c r="I15" s="10">
        <f t="shared" si="3"/>
        <v>45.430585276712321</v>
      </c>
      <c r="J15" s="10">
        <f t="shared" si="4"/>
        <v>2.9473569616438358</v>
      </c>
      <c r="L15" s="10">
        <f t="shared" si="2"/>
        <v>5.1880974643835618</v>
      </c>
      <c r="M15" s="10">
        <f t="shared" si="5"/>
        <v>48.377942238356162</v>
      </c>
    </row>
    <row r="16" spans="1:16" x14ac:dyDescent="0.2">
      <c r="A16" s="1">
        <v>37088</v>
      </c>
      <c r="C16" s="13">
        <v>13217424.465999998</v>
      </c>
      <c r="D16" s="13">
        <v>865344.15</v>
      </c>
      <c r="F16" s="9">
        <f t="shared" si="0"/>
        <v>18.106060912328765</v>
      </c>
      <c r="G16" s="9">
        <f t="shared" si="1"/>
        <v>1.1854029452054795</v>
      </c>
      <c r="I16" s="10">
        <f t="shared" si="3"/>
        <v>63.536646189041086</v>
      </c>
      <c r="J16" s="10">
        <f t="shared" si="4"/>
        <v>4.1327599068493157</v>
      </c>
      <c r="L16" s="10">
        <f t="shared" si="2"/>
        <v>19.291463857534243</v>
      </c>
      <c r="M16" s="10">
        <f t="shared" si="5"/>
        <v>67.669406095890409</v>
      </c>
    </row>
    <row r="17" spans="1:13" x14ac:dyDescent="0.2">
      <c r="A17" s="1">
        <v>37089</v>
      </c>
      <c r="C17" s="13">
        <v>6107199.4009999996</v>
      </c>
      <c r="D17" s="13">
        <v>821127.78</v>
      </c>
      <c r="F17" s="9">
        <f t="shared" si="0"/>
        <v>8.3660265767123274</v>
      </c>
      <c r="G17" s="9">
        <f t="shared" si="1"/>
        <v>1.1248325753424657</v>
      </c>
      <c r="I17" s="10">
        <f t="shared" si="3"/>
        <v>71.902672765753408</v>
      </c>
      <c r="J17" s="10">
        <f t="shared" si="4"/>
        <v>5.2575924821917814</v>
      </c>
      <c r="L17" s="10">
        <f t="shared" si="2"/>
        <v>9.4908591520547922</v>
      </c>
      <c r="M17" s="10">
        <f t="shared" si="5"/>
        <v>77.160265247945205</v>
      </c>
    </row>
    <row r="18" spans="1:13" x14ac:dyDescent="0.2">
      <c r="A18" s="1">
        <v>37090</v>
      </c>
      <c r="C18" s="13">
        <v>7367586.4039999992</v>
      </c>
      <c r="D18" s="13">
        <v>516211.65</v>
      </c>
      <c r="F18" s="9">
        <f t="shared" si="0"/>
        <v>10.092584115068492</v>
      </c>
      <c r="G18" s="9">
        <f t="shared" si="1"/>
        <v>0.70713924657534255</v>
      </c>
      <c r="I18" s="10">
        <f t="shared" si="3"/>
        <v>81.995256880821898</v>
      </c>
      <c r="J18" s="10">
        <f t="shared" si="4"/>
        <v>5.9647317287671235</v>
      </c>
      <c r="L18" s="10">
        <f t="shared" si="2"/>
        <v>10.799723361643835</v>
      </c>
      <c r="M18" s="10">
        <f t="shared" si="5"/>
        <v>87.959988609589033</v>
      </c>
    </row>
    <row r="19" spans="1:13" x14ac:dyDescent="0.2">
      <c r="A19" s="1">
        <v>37091</v>
      </c>
      <c r="C19" s="13">
        <v>5992097.9419999998</v>
      </c>
      <c r="D19" s="13">
        <v>789693.64199999999</v>
      </c>
      <c r="F19" s="9">
        <f t="shared" si="0"/>
        <v>8.2083533452054791</v>
      </c>
      <c r="G19" s="9">
        <f t="shared" si="1"/>
        <v>1.0817721123287671</v>
      </c>
      <c r="I19" s="10">
        <f t="shared" si="3"/>
        <v>90.203610226027379</v>
      </c>
      <c r="J19" s="10">
        <f t="shared" si="4"/>
        <v>7.0465038410958911</v>
      </c>
      <c r="L19" s="10">
        <f t="shared" si="2"/>
        <v>9.2901254575342467</v>
      </c>
      <c r="M19" s="10">
        <f t="shared" si="5"/>
        <v>97.250114067123278</v>
      </c>
    </row>
    <row r="20" spans="1:13" x14ac:dyDescent="0.2">
      <c r="A20" s="1">
        <v>37092</v>
      </c>
      <c r="C20" s="13">
        <v>29493783.377999999</v>
      </c>
      <c r="D20" s="13">
        <v>627603.76800000004</v>
      </c>
      <c r="F20" s="9">
        <f t="shared" si="0"/>
        <v>40.402442983561642</v>
      </c>
      <c r="G20" s="9">
        <f t="shared" si="1"/>
        <v>0.85973118904109591</v>
      </c>
      <c r="I20" s="10">
        <f t="shared" si="3"/>
        <v>130.60605320958902</v>
      </c>
      <c r="J20" s="10">
        <f t="shared" si="4"/>
        <v>7.9062350301369868</v>
      </c>
      <c r="L20" s="10">
        <f t="shared" si="2"/>
        <v>41.262174172602741</v>
      </c>
      <c r="M20" s="10">
        <f t="shared" si="5"/>
        <v>138.51228823972602</v>
      </c>
    </row>
    <row r="21" spans="1:13" x14ac:dyDescent="0.2">
      <c r="A21" s="1">
        <v>37094</v>
      </c>
      <c r="C21" s="13">
        <v>3803346.7759999996</v>
      </c>
      <c r="D21" s="13">
        <v>19218632.742000002</v>
      </c>
      <c r="F21" s="9">
        <f t="shared" si="0"/>
        <v>5.210064076712329</v>
      </c>
      <c r="G21" s="9">
        <f t="shared" si="1"/>
        <v>26.326894167123289</v>
      </c>
      <c r="I21" s="10">
        <f t="shared" si="3"/>
        <v>135.81611728630136</v>
      </c>
      <c r="J21" s="10">
        <f t="shared" si="4"/>
        <v>34.233129197260276</v>
      </c>
      <c r="L21" s="10">
        <f t="shared" si="2"/>
        <v>31.536958243835617</v>
      </c>
      <c r="M21" s="10">
        <f t="shared" si="5"/>
        <v>170.04924648356163</v>
      </c>
    </row>
    <row r="22" spans="1:13" x14ac:dyDescent="0.2">
      <c r="A22" s="1">
        <v>37094.958333333336</v>
      </c>
      <c r="C22" s="13">
        <v>0</v>
      </c>
      <c r="D22" s="13">
        <v>595156.48200000008</v>
      </c>
      <c r="F22" s="9">
        <f t="shared" si="0"/>
        <v>0</v>
      </c>
      <c r="G22" s="9">
        <f t="shared" si="1"/>
        <v>0.81528285205479456</v>
      </c>
      <c r="I22" s="10">
        <f t="shared" si="3"/>
        <v>135.81611728630136</v>
      </c>
      <c r="J22" s="10">
        <f t="shared" si="4"/>
        <v>35.048412049315068</v>
      </c>
      <c r="L22" s="10">
        <f t="shared" si="2"/>
        <v>0.81528285205479456</v>
      </c>
      <c r="M22" s="10">
        <f t="shared" si="5"/>
        <v>170.86452933561642</v>
      </c>
    </row>
    <row r="23" spans="1:13" x14ac:dyDescent="0.2">
      <c r="A23" s="1">
        <v>37095</v>
      </c>
      <c r="C23" s="13">
        <v>6541336.1999999993</v>
      </c>
      <c r="D23" s="13">
        <v>13404808.260000002</v>
      </c>
      <c r="F23" s="9">
        <f t="shared" si="0"/>
        <v>8.9607345205479447</v>
      </c>
      <c r="G23" s="9">
        <f t="shared" si="1"/>
        <v>18.362751041095894</v>
      </c>
      <c r="I23" s="10">
        <f t="shared" si="3"/>
        <v>144.77685180684932</v>
      </c>
      <c r="J23" s="10">
        <f t="shared" si="4"/>
        <v>53.411163090410966</v>
      </c>
      <c r="L23" s="10">
        <f t="shared" si="2"/>
        <v>27.323485561643839</v>
      </c>
      <c r="M23" s="10">
        <f t="shared" si="5"/>
        <v>198.18801489726027</v>
      </c>
    </row>
    <row r="24" spans="1:13" x14ac:dyDescent="0.2">
      <c r="A24" s="1">
        <v>37096</v>
      </c>
      <c r="C24" s="13">
        <v>1522887.2359999998</v>
      </c>
      <c r="D24" s="13">
        <v>624212.80200000003</v>
      </c>
      <c r="F24" s="9">
        <f t="shared" si="0"/>
        <v>2.0861468986301364</v>
      </c>
      <c r="G24" s="9">
        <f t="shared" si="1"/>
        <v>0.85508603013698636</v>
      </c>
      <c r="I24" s="10">
        <f t="shared" si="3"/>
        <v>146.86299870547947</v>
      </c>
      <c r="J24" s="10">
        <f t="shared" si="4"/>
        <v>54.266249120547954</v>
      </c>
      <c r="L24" s="10">
        <f t="shared" si="2"/>
        <v>2.9412329287671226</v>
      </c>
      <c r="M24" s="10">
        <f t="shared" si="5"/>
        <v>201.12924782602741</v>
      </c>
    </row>
    <row r="25" spans="1:13" x14ac:dyDescent="0.2">
      <c r="A25" s="1">
        <v>37097</v>
      </c>
      <c r="C25" s="13">
        <v>2313787.5430000001</v>
      </c>
      <c r="D25" s="13">
        <v>634763.77200000011</v>
      </c>
      <c r="F25" s="9">
        <f t="shared" si="0"/>
        <v>3.1695719767123287</v>
      </c>
      <c r="G25" s="9">
        <f t="shared" si="1"/>
        <v>0.8695394136986303</v>
      </c>
      <c r="I25" s="10">
        <f t="shared" si="3"/>
        <v>150.03257068219179</v>
      </c>
      <c r="J25" s="10">
        <f t="shared" si="4"/>
        <v>55.135788534246586</v>
      </c>
      <c r="L25" s="10">
        <f t="shared" si="2"/>
        <v>4.0391113904109588</v>
      </c>
      <c r="M25" s="10">
        <f t="shared" si="5"/>
        <v>205.16835921643838</v>
      </c>
    </row>
    <row r="26" spans="1:13" x14ac:dyDescent="0.2">
      <c r="A26" s="1">
        <v>37098</v>
      </c>
      <c r="C26" s="13">
        <v>5878394.977</v>
      </c>
      <c r="D26" s="13">
        <v>12720941.856000001</v>
      </c>
      <c r="F26" s="9">
        <f t="shared" si="0"/>
        <v>8.0525958589041089</v>
      </c>
      <c r="G26" s="9">
        <f t="shared" si="1"/>
        <v>17.425947747945209</v>
      </c>
      <c r="I26" s="10">
        <f t="shared" si="3"/>
        <v>158.0851665410959</v>
      </c>
      <c r="J26" s="10">
        <f t="shared" si="4"/>
        <v>72.561736282191788</v>
      </c>
      <c r="L26" s="10">
        <f t="shared" si="2"/>
        <v>25.478543606849318</v>
      </c>
      <c r="M26" s="10">
        <f t="shared" si="5"/>
        <v>230.64690282328769</v>
      </c>
    </row>
    <row r="27" spans="1:13" x14ac:dyDescent="0.2">
      <c r="A27" s="1">
        <v>37099</v>
      </c>
      <c r="C27" s="13">
        <v>19298647.827999998</v>
      </c>
      <c r="D27" s="13">
        <v>14641411.680000002</v>
      </c>
      <c r="F27" s="9">
        <f t="shared" si="0"/>
        <v>26.436503873972601</v>
      </c>
      <c r="G27" s="9">
        <f t="shared" si="1"/>
        <v>20.056728328767129</v>
      </c>
      <c r="I27" s="10">
        <f t="shared" si="3"/>
        <v>184.52167041506851</v>
      </c>
      <c r="J27" s="10">
        <f t="shared" si="4"/>
        <v>92.61846461095891</v>
      </c>
      <c r="L27" s="10">
        <f t="shared" si="2"/>
        <v>46.493232202739733</v>
      </c>
      <c r="M27" s="10">
        <f t="shared" si="5"/>
        <v>277.14013502602745</v>
      </c>
    </row>
    <row r="28" spans="1:13" x14ac:dyDescent="0.2">
      <c r="A28" s="1">
        <v>37100</v>
      </c>
      <c r="C28" s="13">
        <v>4780131.4559999993</v>
      </c>
      <c r="D28" s="13">
        <v>25470336.816</v>
      </c>
      <c r="F28" s="9">
        <f t="shared" si="0"/>
        <v>6.5481252821917799</v>
      </c>
      <c r="G28" s="9">
        <f t="shared" si="1"/>
        <v>34.890872350684937</v>
      </c>
      <c r="I28" s="10">
        <f t="shared" si="3"/>
        <v>191.0697956972603</v>
      </c>
      <c r="J28" s="10">
        <f t="shared" si="4"/>
        <v>127.50933696164384</v>
      </c>
      <c r="L28" s="10">
        <f t="shared" si="2"/>
        <v>41.43899763287672</v>
      </c>
      <c r="M28" s="10">
        <f t="shared" si="5"/>
        <v>318.5791326589042</v>
      </c>
    </row>
    <row r="29" spans="1:13" x14ac:dyDescent="0.2">
      <c r="A29" s="1">
        <v>37101</v>
      </c>
      <c r="C29" s="13">
        <v>5093288.1339999996</v>
      </c>
      <c r="D29" s="13">
        <v>21582454.644000001</v>
      </c>
      <c r="F29" s="9">
        <f t="shared" si="0"/>
        <v>6.9771070328767122</v>
      </c>
      <c r="G29" s="9">
        <f t="shared" si="1"/>
        <v>29.565006361643839</v>
      </c>
      <c r="I29" s="10">
        <f t="shared" si="3"/>
        <v>198.04690273013702</v>
      </c>
      <c r="J29" s="10">
        <f t="shared" si="4"/>
        <v>157.07434332328768</v>
      </c>
      <c r="L29" s="10">
        <f t="shared" si="2"/>
        <v>36.542113394520548</v>
      </c>
      <c r="M29" s="10">
        <f t="shared" si="5"/>
        <v>355.12124605342473</v>
      </c>
    </row>
    <row r="30" spans="1:13" x14ac:dyDescent="0.2">
      <c r="A30" s="1">
        <v>37102</v>
      </c>
      <c r="C30" s="13">
        <v>6460099.9069999987</v>
      </c>
      <c r="D30" s="13">
        <v>30024563.454000004</v>
      </c>
      <c r="F30" s="9">
        <f t="shared" si="0"/>
        <v>8.8494519273972578</v>
      </c>
      <c r="G30" s="9">
        <f t="shared" si="1"/>
        <v>41.129538978082195</v>
      </c>
      <c r="I30" s="10">
        <f t="shared" si="3"/>
        <v>206.89635465753429</v>
      </c>
      <c r="J30" s="10">
        <f t="shared" si="4"/>
        <v>198.20388230136987</v>
      </c>
      <c r="L30" s="10">
        <f t="shared" si="2"/>
        <v>49.978990905479449</v>
      </c>
      <c r="M30" s="10">
        <f t="shared" si="5"/>
        <v>405.10023695890419</v>
      </c>
    </row>
    <row r="31" spans="1:13" x14ac:dyDescent="0.2">
      <c r="A31" s="1">
        <v>37103</v>
      </c>
      <c r="C31" s="13">
        <v>1367212.8269999998</v>
      </c>
      <c r="D31" s="13">
        <v>922424.52600000007</v>
      </c>
      <c r="F31" s="9">
        <f t="shared" si="0"/>
        <v>1.8728942835616436</v>
      </c>
      <c r="G31" s="9">
        <f t="shared" si="1"/>
        <v>1.2635952410958906</v>
      </c>
      <c r="I31" s="10">
        <f t="shared" si="3"/>
        <v>208.76924894109592</v>
      </c>
      <c r="J31" s="10">
        <f t="shared" si="4"/>
        <v>199.46747754246576</v>
      </c>
      <c r="L31" s="10">
        <f t="shared" si="2"/>
        <v>3.1364895246575344</v>
      </c>
      <c r="M31" s="10">
        <f t="shared" si="5"/>
        <v>408.23672648356171</v>
      </c>
    </row>
    <row r="32" spans="1:13" x14ac:dyDescent="0.2">
      <c r="A32" s="1">
        <v>37104</v>
      </c>
      <c r="C32" s="13">
        <v>1292223.0019999999</v>
      </c>
      <c r="D32" s="13">
        <v>1286611.9380000001</v>
      </c>
      <c r="F32" s="9">
        <f t="shared" si="0"/>
        <v>1.7701684958904107</v>
      </c>
      <c r="G32" s="9">
        <f t="shared" si="1"/>
        <v>1.7624821068493153</v>
      </c>
      <c r="I32" s="10">
        <f t="shared" si="3"/>
        <v>210.53941743698633</v>
      </c>
      <c r="J32" s="10">
        <f t="shared" si="4"/>
        <v>201.22995964931508</v>
      </c>
      <c r="L32" s="10">
        <f t="shared" si="2"/>
        <v>3.532650602739726</v>
      </c>
      <c r="M32" s="10">
        <f t="shared" si="5"/>
        <v>411.76937708630146</v>
      </c>
    </row>
    <row r="33" spans="1:13" x14ac:dyDescent="0.2">
      <c r="A33" s="1">
        <v>37105</v>
      </c>
      <c r="C33" s="13">
        <v>8177926.4009999987</v>
      </c>
      <c r="D33" s="13">
        <v>35565449.688000001</v>
      </c>
      <c r="F33" s="9">
        <f t="shared" si="0"/>
        <v>11.20263890547945</v>
      </c>
      <c r="G33" s="9">
        <f t="shared" si="1"/>
        <v>48.719794093150689</v>
      </c>
      <c r="I33" s="10">
        <f t="shared" si="3"/>
        <v>221.74205634246579</v>
      </c>
      <c r="J33" s="10">
        <f t="shared" si="4"/>
        <v>249.94975374246576</v>
      </c>
      <c r="L33" s="10">
        <f t="shared" si="2"/>
        <v>59.922432998630143</v>
      </c>
      <c r="M33" s="10">
        <f t="shared" si="5"/>
        <v>471.6918100849316</v>
      </c>
    </row>
    <row r="34" spans="1:13" x14ac:dyDescent="0.2">
      <c r="A34" s="1">
        <v>37106</v>
      </c>
      <c r="C34" s="13">
        <v>7009889.8739999998</v>
      </c>
      <c r="D34" s="13">
        <v>61918151.328000002</v>
      </c>
      <c r="F34" s="9">
        <f t="shared" si="0"/>
        <v>9.6025888684931502</v>
      </c>
      <c r="G34" s="9">
        <f t="shared" si="1"/>
        <v>84.819385380821913</v>
      </c>
      <c r="I34" s="10">
        <f t="shared" si="3"/>
        <v>231.34464521095893</v>
      </c>
      <c r="J34" s="10">
        <f t="shared" si="4"/>
        <v>334.76913912328769</v>
      </c>
      <c r="L34" s="10">
        <f t="shared" si="2"/>
        <v>94.42197424931507</v>
      </c>
      <c r="M34" s="10">
        <f t="shared" si="5"/>
        <v>566.1137843342467</v>
      </c>
    </row>
    <row r="35" spans="1:13" x14ac:dyDescent="0.2">
      <c r="A35" s="1">
        <v>37108</v>
      </c>
      <c r="C35" s="13">
        <v>7745568.3699999992</v>
      </c>
      <c r="D35" s="13">
        <v>8383110.4620000003</v>
      </c>
      <c r="F35" s="9">
        <f t="shared" si="0"/>
        <v>10.610367630136984</v>
      </c>
      <c r="G35" s="9">
        <f t="shared" si="1"/>
        <v>11.483712961643835</v>
      </c>
      <c r="I35" s="10">
        <f t="shared" si="3"/>
        <v>241.95501284109591</v>
      </c>
      <c r="J35" s="10">
        <f t="shared" si="4"/>
        <v>346.25285208493153</v>
      </c>
      <c r="L35" s="10">
        <f t="shared" si="2"/>
        <v>22.09408059178082</v>
      </c>
      <c r="M35" s="10">
        <f t="shared" si="5"/>
        <v>588.20786492602747</v>
      </c>
    </row>
    <row r="36" spans="1:13" x14ac:dyDescent="0.2">
      <c r="A36" s="1">
        <v>37109</v>
      </c>
      <c r="C36" s="13">
        <v>4957538.6279999996</v>
      </c>
      <c r="D36" s="13">
        <v>9776882.4480000008</v>
      </c>
      <c r="F36" s="9">
        <f t="shared" si="0"/>
        <v>6.7911488054794518</v>
      </c>
      <c r="G36" s="9">
        <f t="shared" si="1"/>
        <v>13.392989654794521</v>
      </c>
      <c r="I36" s="10">
        <f t="shared" si="3"/>
        <v>248.74616164657536</v>
      </c>
      <c r="J36" s="10">
        <f t="shared" si="4"/>
        <v>359.64584173972605</v>
      </c>
      <c r="L36" s="10">
        <f t="shared" si="2"/>
        <v>20.184138460273971</v>
      </c>
      <c r="M36" s="10">
        <f t="shared" si="5"/>
        <v>608.39200338630144</v>
      </c>
    </row>
    <row r="37" spans="1:13" x14ac:dyDescent="0.2">
      <c r="A37" s="1">
        <v>37110</v>
      </c>
      <c r="C37" s="13">
        <v>0</v>
      </c>
      <c r="D37" s="13">
        <v>699540.46200000006</v>
      </c>
      <c r="F37" s="9">
        <f t="shared" si="0"/>
        <v>0</v>
      </c>
      <c r="G37" s="9">
        <f t="shared" si="1"/>
        <v>0.95827460547945209</v>
      </c>
      <c r="I37" s="10">
        <f t="shared" si="3"/>
        <v>248.74616164657536</v>
      </c>
      <c r="J37" s="10">
        <f t="shared" si="4"/>
        <v>360.60411634520551</v>
      </c>
      <c r="L37" s="10">
        <f t="shared" si="2"/>
        <v>0.95827460547945209</v>
      </c>
      <c r="M37" s="10">
        <f t="shared" si="5"/>
        <v>609.3502779917809</v>
      </c>
    </row>
    <row r="38" spans="1:13" x14ac:dyDescent="0.2">
      <c r="A38" s="1">
        <v>37111</v>
      </c>
      <c r="C38" s="13">
        <v>0</v>
      </c>
      <c r="D38" s="13">
        <v>268943.00400000002</v>
      </c>
      <c r="F38" s="9">
        <f t="shared" si="0"/>
        <v>0</v>
      </c>
      <c r="G38" s="9">
        <f t="shared" si="1"/>
        <v>0.36841507397260276</v>
      </c>
      <c r="I38" s="10">
        <f t="shared" si="3"/>
        <v>248.74616164657536</v>
      </c>
      <c r="J38" s="10">
        <f t="shared" si="4"/>
        <v>360.9725314191781</v>
      </c>
      <c r="L38" s="10">
        <f t="shared" si="2"/>
        <v>0.36841507397260276</v>
      </c>
      <c r="M38" s="10">
        <f t="shared" si="5"/>
        <v>609.71869306575354</v>
      </c>
    </row>
    <row r="39" spans="1:13" x14ac:dyDescent="0.2">
      <c r="A39" s="1">
        <v>37112</v>
      </c>
      <c r="C39" s="13">
        <v>3999224.2509999997</v>
      </c>
      <c r="D39" s="13">
        <v>12390362.495999999</v>
      </c>
      <c r="F39" s="9">
        <f t="shared" si="0"/>
        <v>5.4783893849315062</v>
      </c>
      <c r="G39" s="9">
        <f t="shared" si="1"/>
        <v>16.973099309589042</v>
      </c>
      <c r="I39" s="10">
        <f t="shared" si="3"/>
        <v>254.22455103150688</v>
      </c>
      <c r="J39" s="10">
        <f t="shared" si="4"/>
        <v>377.94563072876713</v>
      </c>
      <c r="L39" s="10">
        <f t="shared" si="2"/>
        <v>22.451488694520549</v>
      </c>
      <c r="M39" s="10">
        <f t="shared" si="5"/>
        <v>632.17018176027409</v>
      </c>
    </row>
    <row r="40" spans="1:13" x14ac:dyDescent="0.2">
      <c r="A40" s="1">
        <v>37113</v>
      </c>
      <c r="C40" s="13">
        <v>3278978.0219999999</v>
      </c>
      <c r="D40" s="13">
        <v>14950655.460000001</v>
      </c>
      <c r="F40" s="9">
        <f t="shared" si="0"/>
        <v>4.491750715068493</v>
      </c>
      <c r="G40" s="9">
        <f t="shared" si="1"/>
        <v>20.480349945205482</v>
      </c>
      <c r="I40" s="10">
        <f t="shared" si="3"/>
        <v>258.71630174657537</v>
      </c>
      <c r="J40" s="10">
        <f t="shared" si="4"/>
        <v>398.42598067397262</v>
      </c>
      <c r="L40" s="10">
        <f t="shared" si="2"/>
        <v>24.972100660273973</v>
      </c>
      <c r="M40" s="10">
        <f t="shared" si="5"/>
        <v>657.1422824205481</v>
      </c>
    </row>
    <row r="41" spans="1:13" x14ac:dyDescent="0.2">
      <c r="A41" s="1">
        <v>37114</v>
      </c>
      <c r="C41" s="13">
        <v>4952396.6169999996</v>
      </c>
      <c r="D41" s="13">
        <v>7276349.2860000003</v>
      </c>
      <c r="F41" s="9">
        <f t="shared" si="0"/>
        <v>6.78410495479452</v>
      </c>
      <c r="G41" s="9">
        <f t="shared" si="1"/>
        <v>9.9676017616438362</v>
      </c>
      <c r="I41" s="10">
        <f t="shared" si="3"/>
        <v>265.50040670136991</v>
      </c>
      <c r="J41" s="10">
        <f t="shared" si="4"/>
        <v>408.39358243561645</v>
      </c>
      <c r="L41" s="10">
        <f t="shared" si="2"/>
        <v>16.751706716438356</v>
      </c>
      <c r="M41" s="10">
        <f t="shared" si="5"/>
        <v>673.89398913698642</v>
      </c>
    </row>
    <row r="42" spans="1:13" x14ac:dyDescent="0.2">
      <c r="A42" s="1">
        <v>37115</v>
      </c>
      <c r="C42" s="13">
        <v>5047618.8889999995</v>
      </c>
      <c r="D42" s="13">
        <v>16979638.32</v>
      </c>
      <c r="F42" s="9">
        <f t="shared" si="0"/>
        <v>6.9145464232876703</v>
      </c>
      <c r="G42" s="9">
        <f t="shared" si="1"/>
        <v>23.259778520547943</v>
      </c>
      <c r="I42" s="10">
        <f t="shared" si="3"/>
        <v>272.41495312465759</v>
      </c>
      <c r="J42" s="10">
        <f t="shared" si="4"/>
        <v>431.65336095616442</v>
      </c>
      <c r="L42" s="10">
        <f t="shared" si="2"/>
        <v>30.174324943835614</v>
      </c>
      <c r="M42" s="10">
        <f t="shared" si="5"/>
        <v>704.06831408082201</v>
      </c>
    </row>
    <row r="43" spans="1:13" x14ac:dyDescent="0.2">
      <c r="A43" s="1">
        <v>37116</v>
      </c>
      <c r="C43" s="13">
        <v>4618862.0319999997</v>
      </c>
      <c r="D43" s="13">
        <v>25641722.376000002</v>
      </c>
      <c r="F43" s="9">
        <f t="shared" si="0"/>
        <v>6.3272082630136985</v>
      </c>
      <c r="G43" s="9">
        <f t="shared" si="1"/>
        <v>35.125647090410958</v>
      </c>
      <c r="I43" s="10">
        <f t="shared" si="3"/>
        <v>278.74216138767127</v>
      </c>
      <c r="J43" s="10">
        <f t="shared" si="4"/>
        <v>466.77900804657537</v>
      </c>
      <c r="L43" s="10">
        <f t="shared" si="2"/>
        <v>41.452855353424653</v>
      </c>
      <c r="M43" s="10">
        <f t="shared" si="5"/>
        <v>745.52116943424664</v>
      </c>
    </row>
    <row r="44" spans="1:13" x14ac:dyDescent="0.2">
      <c r="A44" s="1">
        <v>37119</v>
      </c>
      <c r="C44" s="13">
        <v>0</v>
      </c>
      <c r="D44" s="13">
        <v>7989628.8420000002</v>
      </c>
      <c r="F44" s="9">
        <f t="shared" si="0"/>
        <v>0</v>
      </c>
      <c r="G44" s="9">
        <f t="shared" si="1"/>
        <v>10.944697043835616</v>
      </c>
      <c r="I44" s="10">
        <f t="shared" si="3"/>
        <v>278.74216138767127</v>
      </c>
      <c r="J44" s="10">
        <f t="shared" si="4"/>
        <v>477.72370509041099</v>
      </c>
      <c r="L44" s="10">
        <f t="shared" si="2"/>
        <v>10.944697043835616</v>
      </c>
      <c r="M44" s="10">
        <f t="shared" si="5"/>
        <v>756.46586647808226</v>
      </c>
    </row>
    <row r="45" spans="1:13" x14ac:dyDescent="0.2">
      <c r="A45" s="1">
        <v>37120</v>
      </c>
      <c r="C45" s="13">
        <v>24839.373</v>
      </c>
      <c r="D45" s="13">
        <v>9796020.75</v>
      </c>
      <c r="F45" s="9">
        <f t="shared" si="0"/>
        <v>3.4026538356164378E-2</v>
      </c>
      <c r="G45" s="9">
        <f t="shared" si="1"/>
        <v>13.419206506849315</v>
      </c>
      <c r="I45" s="10">
        <f t="shared" si="3"/>
        <v>278.77618792602743</v>
      </c>
      <c r="J45" s="10">
        <f t="shared" si="4"/>
        <v>491.14291159726031</v>
      </c>
      <c r="L45" s="10">
        <f t="shared" si="2"/>
        <v>13.453233045205479</v>
      </c>
      <c r="M45" s="10">
        <f t="shared" si="5"/>
        <v>769.91909952328774</v>
      </c>
    </row>
    <row r="46" spans="1:13" x14ac:dyDescent="0.2">
      <c r="A46" s="1">
        <v>37121</v>
      </c>
      <c r="C46" s="13">
        <v>56685.761999999995</v>
      </c>
      <c r="D46" s="13">
        <v>3704877.27</v>
      </c>
      <c r="F46" s="9">
        <f t="shared" si="0"/>
        <v>7.7651728767123285E-2</v>
      </c>
      <c r="G46" s="9">
        <f t="shared" si="1"/>
        <v>5.0751743424657532</v>
      </c>
      <c r="I46" s="10">
        <f t="shared" si="3"/>
        <v>278.85383965479457</v>
      </c>
      <c r="J46" s="10">
        <f t="shared" si="4"/>
        <v>496.21808593972605</v>
      </c>
      <c r="L46" s="10">
        <f t="shared" si="2"/>
        <v>5.1528260712328766</v>
      </c>
      <c r="M46" s="10">
        <f t="shared" si="5"/>
        <v>775.07192559452062</v>
      </c>
    </row>
    <row r="47" spans="1:13" x14ac:dyDescent="0.2">
      <c r="A47" s="1">
        <v>37122</v>
      </c>
      <c r="C47" s="13">
        <v>0</v>
      </c>
      <c r="D47" s="13">
        <v>10150874.244000001</v>
      </c>
      <c r="F47" s="9">
        <f t="shared" si="0"/>
        <v>0</v>
      </c>
      <c r="G47" s="9">
        <f t="shared" si="1"/>
        <v>13.905307183561645</v>
      </c>
      <c r="I47" s="10">
        <f t="shared" si="3"/>
        <v>278.85383965479457</v>
      </c>
      <c r="J47" s="10">
        <f t="shared" si="4"/>
        <v>510.12339312328771</v>
      </c>
      <c r="L47" s="10">
        <f t="shared" si="2"/>
        <v>13.905307183561645</v>
      </c>
      <c r="M47" s="10">
        <f t="shared" si="5"/>
        <v>788.97723277808223</v>
      </c>
    </row>
    <row r="48" spans="1:13" ht="15" x14ac:dyDescent="0.35">
      <c r="A48" s="1">
        <v>37123</v>
      </c>
      <c r="C48" s="14">
        <v>1228876.2109999999</v>
      </c>
      <c r="D48" s="14">
        <v>15363147.942</v>
      </c>
      <c r="F48" s="16">
        <f t="shared" si="0"/>
        <v>1.6833920698630136</v>
      </c>
      <c r="G48" s="16">
        <f t="shared" si="1"/>
        <v>21.045408139726028</v>
      </c>
      <c r="H48" s="11"/>
      <c r="I48" s="10">
        <f t="shared" si="3"/>
        <v>280.5372317246576</v>
      </c>
      <c r="J48" s="10">
        <f t="shared" si="4"/>
        <v>531.16880126301373</v>
      </c>
      <c r="L48" s="10">
        <f t="shared" si="2"/>
        <v>22.728800209589043</v>
      </c>
      <c r="M48" s="10">
        <f t="shared" si="5"/>
        <v>811.70603298767128</v>
      </c>
    </row>
    <row r="49" spans="3:12" x14ac:dyDescent="0.2">
      <c r="C49" s="15">
        <f>SUM(C4:C48)</f>
        <v>204792179.15899998</v>
      </c>
      <c r="D49" s="15">
        <f>SUM(D4:D48)</f>
        <v>387753224.92199999</v>
      </c>
      <c r="F49" s="12">
        <f>SUM(F4:F48)</f>
        <v>280.5372317246576</v>
      </c>
      <c r="G49" s="12">
        <f>SUM(G4:G48)</f>
        <v>531.16880126301373</v>
      </c>
      <c r="L49" s="17">
        <f>SUM(L4:L48)</f>
        <v>811.70603298767128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Company>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mfrazier</dc:creator>
  <cp:lastModifiedBy>Jan Havlíček</cp:lastModifiedBy>
  <dcterms:created xsi:type="dcterms:W3CDTF">2001-07-06T02:17:06Z</dcterms:created>
  <dcterms:modified xsi:type="dcterms:W3CDTF">2023-09-13T10:11:28Z</dcterms:modified>
</cp:coreProperties>
</file>