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736196-78EF-4F52-8930-35187E2B27C1}" xr6:coauthVersionLast="47" xr6:coauthVersionMax="47" xr10:uidLastSave="{00000000-0000-0000-0000-000000000000}"/>
  <bookViews>
    <workbookView xWindow="-120" yWindow="-120" windowWidth="23280" windowHeight="12480" activeTab="2"/>
  </bookViews>
  <sheets>
    <sheet name="Enron Sale to SCL" sheetId="1" r:id="rId1"/>
    <sheet name="Sale 3-31 data" sheetId="2" r:id="rId2"/>
    <sheet name="Sheet3" sheetId="3" r:id="rId3"/>
  </sheets>
  <calcPr calcId="92512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I6" i="1"/>
  <c r="I7" i="1"/>
  <c r="G8" i="1"/>
  <c r="I8" i="1"/>
  <c r="I9" i="1"/>
  <c r="G10" i="1"/>
  <c r="I10" i="1"/>
  <c r="I11" i="1"/>
  <c r="G12" i="1"/>
  <c r="I12" i="1"/>
  <c r="I13" i="1"/>
  <c r="G14" i="1"/>
  <c r="I14" i="1"/>
  <c r="I15" i="1"/>
  <c r="G16" i="1"/>
  <c r="I16" i="1"/>
  <c r="I17" i="1"/>
  <c r="G18" i="1"/>
  <c r="I18" i="1"/>
  <c r="I19" i="1"/>
  <c r="G20" i="1"/>
  <c r="I20" i="1"/>
  <c r="I21" i="1"/>
  <c r="G22" i="1"/>
  <c r="I22" i="1"/>
  <c r="I23" i="1"/>
  <c r="G24" i="1"/>
  <c r="I24" i="1"/>
  <c r="I25" i="1"/>
  <c r="G26" i="1"/>
  <c r="I26" i="1"/>
  <c r="I27" i="1"/>
  <c r="G28" i="1"/>
  <c r="I28" i="1"/>
  <c r="I29" i="1"/>
  <c r="G30" i="1"/>
  <c r="I30" i="1"/>
  <c r="I31" i="1"/>
  <c r="G32" i="1"/>
  <c r="I32" i="1"/>
  <c r="I33" i="1"/>
  <c r="G34" i="1"/>
  <c r="I34" i="1"/>
  <c r="I35" i="1"/>
  <c r="G36" i="1"/>
  <c r="I36" i="1"/>
  <c r="I37" i="1"/>
  <c r="G38" i="1"/>
  <c r="I38" i="1"/>
  <c r="I39" i="1"/>
  <c r="E40" i="1"/>
  <c r="G40" i="1"/>
  <c r="I40" i="1"/>
  <c r="I41" i="1"/>
  <c r="G42" i="1"/>
  <c r="I42" i="1"/>
  <c r="I43" i="1"/>
  <c r="G44" i="1"/>
  <c r="I44" i="1"/>
  <c r="I45" i="1"/>
  <c r="G46" i="1"/>
  <c r="I46" i="1"/>
  <c r="I47" i="1"/>
  <c r="G48" i="1"/>
  <c r="I48" i="1"/>
  <c r="I49" i="1"/>
  <c r="G50" i="1"/>
  <c r="I50" i="1"/>
  <c r="I51" i="1"/>
  <c r="G52" i="1"/>
  <c r="I52" i="1"/>
  <c r="I53" i="1"/>
  <c r="G54" i="1"/>
  <c r="I54" i="1"/>
  <c r="I55" i="1"/>
  <c r="G56" i="1"/>
  <c r="I56" i="1"/>
  <c r="I57" i="1"/>
  <c r="G58" i="1"/>
  <c r="I58" i="1"/>
  <c r="I59" i="1"/>
  <c r="G60" i="1"/>
  <c r="I60" i="1"/>
  <c r="I61" i="1"/>
  <c r="G62" i="1"/>
  <c r="I62" i="1"/>
  <c r="I63" i="1"/>
  <c r="G64" i="1"/>
  <c r="I64" i="1"/>
  <c r="I65" i="1"/>
  <c r="G66" i="1"/>
  <c r="I66" i="1"/>
  <c r="I67" i="1"/>
  <c r="E68" i="1"/>
  <c r="G68" i="1"/>
  <c r="H68" i="1"/>
  <c r="I68" i="1"/>
  <c r="E69" i="1"/>
  <c r="H69" i="1"/>
  <c r="I69" i="1"/>
  <c r="U4" i="2"/>
  <c r="U5" i="2"/>
  <c r="U6" i="2"/>
  <c r="U7" i="2"/>
  <c r="U8" i="2"/>
  <c r="U9" i="2"/>
  <c r="U10" i="2"/>
  <c r="U11" i="2"/>
  <c r="U12" i="2"/>
  <c r="U13" i="2"/>
  <c r="U14" i="2"/>
  <c r="U15" i="2"/>
  <c r="O16" i="2"/>
  <c r="Q16" i="2"/>
  <c r="S16" i="2"/>
  <c r="U16" i="2"/>
  <c r="W16" i="2"/>
  <c r="Y16" i="2"/>
  <c r="U18" i="2"/>
  <c r="U19" i="2"/>
  <c r="U20" i="2"/>
  <c r="S21" i="2"/>
  <c r="U21" i="2"/>
  <c r="S23" i="2"/>
  <c r="U23" i="2"/>
</calcChain>
</file>

<file path=xl/sharedStrings.xml><?xml version="1.0" encoding="utf-8"?>
<sst xmlns="http://schemas.openxmlformats.org/spreadsheetml/2006/main" count="228" uniqueCount="67">
  <si>
    <t>SCL MW Data</t>
  </si>
  <si>
    <t>These MW Number</t>
  </si>
  <si>
    <t xml:space="preserve">Differences </t>
  </si>
  <si>
    <t>March  Data</t>
  </si>
  <si>
    <t xml:space="preserve">Includes </t>
  </si>
  <si>
    <t>are SCL</t>
  </si>
  <si>
    <t>Enron Sale Data</t>
  </si>
  <si>
    <t xml:space="preserve">Basis Trade/BO </t>
  </si>
  <si>
    <t>Basis Trade/BO</t>
  </si>
  <si>
    <t>Act Date</t>
  </si>
  <si>
    <t>Data</t>
  </si>
  <si>
    <t>Total</t>
  </si>
  <si>
    <t>Sum of Gross MW</t>
  </si>
  <si>
    <t>Sum of Total Amt</t>
  </si>
  <si>
    <t>price corrections made</t>
  </si>
  <si>
    <t>Total Sum of Gross MW</t>
  </si>
  <si>
    <t>Total Sum of Total Amt</t>
  </si>
  <si>
    <t>EPMI #</t>
  </si>
  <si>
    <t>Max #</t>
  </si>
  <si>
    <t>BO's</t>
  </si>
  <si>
    <t>Differences</t>
  </si>
  <si>
    <t>SCL Data</t>
  </si>
  <si>
    <t xml:space="preserve">Comments, Enron/PWS Trader, Time etc. </t>
  </si>
  <si>
    <t>Counterparty</t>
  </si>
  <si>
    <t xml:space="preserve"> Type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</si>
  <si>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</si>
  <si>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</si>
  <si>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</si>
  <si>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</si>
  <si>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</si>
  <si>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</si>
  <si>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</si>
  <si>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</si>
  <si>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</si>
  <si>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Region</t>
  </si>
  <si>
    <t>Delivery Point</t>
  </si>
  <si>
    <t>Gross MW</t>
  </si>
  <si>
    <t>Price</t>
  </si>
  <si>
    <t>Total Amt</t>
  </si>
  <si>
    <t>SEATTLECITLIG</t>
  </si>
  <si>
    <t>S</t>
  </si>
  <si>
    <t>317868.11</t>
  </si>
  <si>
    <t>EPMI-LT-WESTMGM</t>
  </si>
  <si>
    <t>95001154-4</t>
  </si>
  <si>
    <t>R11-SP15</t>
  </si>
  <si>
    <t>SP-15</t>
  </si>
  <si>
    <t>516182.1</t>
  </si>
  <si>
    <t>EPMI-ST-CA</t>
  </si>
  <si>
    <t>R9-MID-COLUMBIA</t>
  </si>
  <si>
    <t>MID COLUMBIA</t>
  </si>
  <si>
    <t>494041.1</t>
  </si>
  <si>
    <t>EPMI-LT-NW</t>
  </si>
  <si>
    <t>566542.1</t>
  </si>
  <si>
    <t>EPMI-ST-WHOURLY</t>
  </si>
  <si>
    <t>Pacificorp System Border</t>
  </si>
  <si>
    <t>516610.1</t>
  </si>
  <si>
    <t>493262.1</t>
  </si>
  <si>
    <t>556897.1</t>
  </si>
  <si>
    <t>EPMI-ST-NW</t>
  </si>
  <si>
    <t>Hot Springs</t>
  </si>
  <si>
    <t>Log entries</t>
  </si>
  <si>
    <t>HE 20:  Bought EPMI/Ryan 15@ 290.00 MPCO/HS to SCL on SCL</t>
  </si>
  <si>
    <t>HE 21:  Bought EPMI/Ryan 15@ 290.00 MPCO/HS to SCL on SCL</t>
  </si>
  <si>
    <t>HE 22:  Bought EPMI/Ryan 35@ 250.00 MPCO/HS to SCL on SCL</t>
  </si>
  <si>
    <t xml:space="preserve">Enron has the 65 MW as part of the basis MW (see Table for Sales </t>
  </si>
  <si>
    <t>where the Basis MW are 1265) they are actually part of the three</t>
  </si>
  <si>
    <t xml:space="preserve"> real time transactions listed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</si>
</sst>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43" fontId="0" fillId="0" borderId="0" xfId="1" applyNumberFormat="1" applyFont="1"/>
    <xf numFmtId="43" fontId="2" fillId="2" borderId="0" xfId="1" applyFont="1" applyFill="1" applyAlignment="1">
      <alignment horizontal="center"/>
    </xf>
    <xf numFmtId="43" fontId="0" fillId="0" borderId="0" xfId="1" applyFont="1" applyFill="1" applyBorder="1"/>
    <xf numFmtId="0" fontId="2" fillId="2" borderId="0" xfId="0" applyFont="1" applyFill="1" applyAlignment="1">
      <alignment horizontal="center"/>
    </xf>
    <xf numFmtId="0" fontId="0" fillId="0" borderId="0" xfId="0" applyFill="1" applyBorder="1"/>
    <xf numFmtId="43" fontId="2" fillId="3" borderId="0" xfId="1" applyFont="1" applyFill="1" applyAlignment="1">
      <alignment horizontal="center"/>
    </xf>
    <xf numFmtId="0" fontId="2" fillId="0" borderId="0" xfId="0" applyFont="1"/>
    <xf numFmtId="43" fontId="2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" xfId="0" applyBorder="1"/>
    <xf numFmtId="43" fontId="0" fillId="0" borderId="3" xfId="1" applyNumberFormat="1" applyFont="1" applyBorder="1"/>
    <xf numFmtId="43" fontId="0" fillId="0" borderId="4" xfId="1" applyFont="1" applyBorder="1"/>
    <xf numFmtId="43" fontId="0" fillId="0" borderId="5" xfId="1" applyFont="1" applyFill="1" applyBorder="1"/>
    <xf numFmtId="0" fontId="0" fillId="0" borderId="5" xfId="0" applyBorder="1"/>
    <xf numFmtId="0" fontId="0" fillId="0" borderId="0" xfId="0" applyFill="1" applyAlignment="1">
      <alignment horizontal="center"/>
    </xf>
    <xf numFmtId="164" fontId="0" fillId="0" borderId="2" xfId="0" applyNumberFormat="1" applyBorder="1"/>
    <xf numFmtId="43" fontId="0" fillId="0" borderId="6" xfId="1" applyFont="1" applyFill="1" applyBorder="1"/>
    <xf numFmtId="43" fontId="3" fillId="0" borderId="7" xfId="0" applyNumberFormat="1" applyFont="1" applyFill="1" applyBorder="1"/>
    <xf numFmtId="43" fontId="2" fillId="0" borderId="0" xfId="0" applyNumberFormat="1" applyFont="1" applyFill="1" applyBorder="1"/>
    <xf numFmtId="43" fontId="2" fillId="0" borderId="7" xfId="0" applyNumberFormat="1" applyFont="1" applyFill="1" applyBorder="1"/>
    <xf numFmtId="43" fontId="0" fillId="0" borderId="0" xfId="0" applyNumberFormat="1" applyFill="1"/>
    <xf numFmtId="0" fontId="0" fillId="0" borderId="0" xfId="0" applyFill="1"/>
    <xf numFmtId="0" fontId="0" fillId="0" borderId="8" xfId="0" applyBorder="1"/>
    <xf numFmtId="0" fontId="0" fillId="0" borderId="9" xfId="0" applyBorder="1"/>
    <xf numFmtId="43" fontId="0" fillId="0" borderId="10" xfId="1" applyNumberFormat="1" applyFont="1" applyBorder="1"/>
    <xf numFmtId="43" fontId="0" fillId="0" borderId="11" xfId="1" applyFont="1" applyFill="1" applyBorder="1"/>
    <xf numFmtId="43" fontId="3" fillId="0" borderId="11" xfId="0" applyNumberFormat="1" applyFont="1" applyFill="1" applyBorder="1"/>
    <xf numFmtId="43" fontId="2" fillId="0" borderId="6" xfId="0" applyNumberFormat="1" applyFont="1" applyFill="1" applyBorder="1"/>
    <xf numFmtId="11" fontId="0" fillId="0" borderId="0" xfId="0" applyNumberFormat="1"/>
    <xf numFmtId="43" fontId="0" fillId="0" borderId="7" xfId="1" applyFont="1" applyFill="1" applyBorder="1"/>
    <xf numFmtId="43" fontId="3" fillId="0" borderId="6" xfId="0" applyNumberFormat="1" applyFont="1" applyFill="1" applyBorder="1"/>
    <xf numFmtId="43" fontId="0" fillId="0" borderId="10" xfId="1" applyNumberFormat="1" applyFont="1" applyFill="1" applyBorder="1"/>
    <xf numFmtId="43" fontId="2" fillId="0" borderId="11" xfId="0" applyNumberFormat="1" applyFont="1" applyFill="1" applyBorder="1"/>
    <xf numFmtId="11" fontId="0" fillId="0" borderId="0" xfId="0" applyNumberFormat="1" applyFill="1"/>
    <xf numFmtId="0" fontId="0" fillId="0" borderId="0" xfId="0" quotePrefix="1" applyFill="1"/>
    <xf numFmtId="43" fontId="0" fillId="0" borderId="0" xfId="0" applyNumberFormat="1"/>
    <xf numFmtId="43" fontId="3" fillId="2" borderId="7" xfId="0" applyNumberFormat="1" applyFont="1" applyFill="1" applyBorder="1"/>
    <xf numFmtId="43" fontId="0" fillId="0" borderId="11" xfId="1" applyFont="1" applyBorder="1"/>
    <xf numFmtId="43" fontId="2" fillId="4" borderId="6" xfId="0" applyNumberFormat="1" applyFont="1" applyFill="1" applyBorder="1"/>
    <xf numFmtId="0" fontId="4" fillId="0" borderId="0" xfId="0" applyFont="1" applyFill="1"/>
    <xf numFmtId="0" fontId="0" fillId="0" borderId="12" xfId="0" applyBorder="1"/>
    <xf numFmtId="43" fontId="0" fillId="5" borderId="6" xfId="1" applyFont="1" applyFill="1" applyBorder="1"/>
    <xf numFmtId="43" fontId="3" fillId="0" borderId="13" xfId="1" applyFont="1" applyFill="1" applyBorder="1"/>
    <xf numFmtId="43" fontId="0" fillId="5" borderId="13" xfId="1" applyFont="1" applyFill="1" applyBorder="1"/>
    <xf numFmtId="164" fontId="0" fillId="0" borderId="14" xfId="0" applyNumberFormat="1" applyBorder="1"/>
    <xf numFmtId="0" fontId="0" fillId="0" borderId="15" xfId="0" applyBorder="1"/>
    <xf numFmtId="43" fontId="0" fillId="0" borderId="16" xfId="1" applyNumberFormat="1" applyFont="1" applyBorder="1"/>
    <xf numFmtId="43" fontId="0" fillId="0" borderId="0" xfId="1" applyFont="1"/>
    <xf numFmtId="0" fontId="0" fillId="0" borderId="2" xfId="0" pivotButton="1" applyBorder="1"/>
    <xf numFmtId="0" fontId="5" fillId="0" borderId="18" xfId="0" applyFont="1" applyFill="1" applyBorder="1" applyAlignment="1">
      <alignment horizontal="center"/>
    </xf>
    <xf numFmtId="43" fontId="5" fillId="0" borderId="18" xfId="1" applyFont="1" applyFill="1" applyBorder="1" applyAlignment="1">
      <alignment horizontal="center"/>
    </xf>
    <xf numFmtId="165" fontId="5" fillId="0" borderId="19" xfId="1" applyNumberFormat="1" applyFont="1" applyFill="1" applyBorder="1" applyAlignment="1">
      <alignment horizontal="center"/>
    </xf>
    <xf numFmtId="43" fontId="5" fillId="0" borderId="20" xfId="1" applyFont="1" applyFill="1" applyBorder="1" applyAlignment="1">
      <alignment horizontal="center"/>
    </xf>
    <xf numFmtId="43" fontId="5" fillId="0" borderId="21" xfId="1" applyFont="1" applyFill="1" applyBorder="1" applyAlignment="1">
      <alignment horizontal="center"/>
    </xf>
    <xf numFmtId="165" fontId="5" fillId="0" borderId="22" xfId="1" applyNumberFormat="1" applyFont="1" applyFill="1" applyBorder="1" applyAlignment="1">
      <alignment horizontal="center"/>
    </xf>
    <xf numFmtId="43" fontId="5" fillId="0" borderId="22" xfId="1" applyFont="1" applyFill="1" applyBorder="1" applyAlignment="1">
      <alignment horizontal="center"/>
    </xf>
    <xf numFmtId="0" fontId="0" fillId="0" borderId="23" xfId="0" applyFill="1" applyBorder="1" applyAlignment="1"/>
    <xf numFmtId="14" fontId="0" fillId="0" borderId="23" xfId="0" applyNumberFormat="1" applyFill="1" applyBorder="1" applyAlignment="1"/>
    <xf numFmtId="43" fontId="0" fillId="0" borderId="23" xfId="1" applyFont="1" applyFill="1" applyBorder="1" applyAlignment="1"/>
    <xf numFmtId="43" fontId="0" fillId="0" borderId="24" xfId="1" applyFont="1" applyFill="1" applyBorder="1" applyAlignment="1"/>
    <xf numFmtId="43" fontId="0" fillId="0" borderId="25" xfId="1" applyFont="1" applyFill="1" applyBorder="1" applyAlignment="1"/>
    <xf numFmtId="0" fontId="0" fillId="0" borderId="19" xfId="0" applyBorder="1"/>
    <xf numFmtId="0" fontId="0" fillId="0" borderId="20" xfId="0" applyBorder="1"/>
    <xf numFmtId="0" fontId="0" fillId="0" borderId="21" xfId="0" applyBorder="1"/>
    <xf numFmtId="43" fontId="0" fillId="0" borderId="26" xfId="1" applyFont="1" applyFill="1" applyBorder="1" applyAlignment="1"/>
    <xf numFmtId="0" fontId="0" fillId="0" borderId="27" xfId="0" applyBorder="1"/>
    <xf numFmtId="0" fontId="0" fillId="0" borderId="0" xfId="0" applyBorder="1"/>
    <xf numFmtId="0" fontId="0" fillId="0" borderId="28" xfId="0" applyBorder="1"/>
    <xf numFmtId="43" fontId="0" fillId="0" borderId="29" xfId="1" applyFont="1" applyFill="1" applyBorder="1" applyAlignment="1"/>
    <xf numFmtId="0" fontId="0" fillId="0" borderId="30" xfId="0" applyFill="1" applyBorder="1" applyAlignment="1"/>
    <xf numFmtId="14" fontId="0" fillId="0" borderId="30" xfId="0" applyNumberFormat="1" applyFill="1" applyBorder="1" applyAlignment="1"/>
    <xf numFmtId="43" fontId="0" fillId="0" borderId="30" xfId="1" applyFont="1" applyFill="1" applyBorder="1" applyAlignment="1"/>
    <xf numFmtId="43" fontId="0" fillId="0" borderId="31" xfId="1" applyFont="1" applyFill="1" applyBorder="1" applyAlignment="1"/>
    <xf numFmtId="43" fontId="0" fillId="0" borderId="32" xfId="1" applyFont="1" applyFill="1" applyBorder="1" applyAlignment="1"/>
    <xf numFmtId="43" fontId="0" fillId="0" borderId="33" xfId="1" applyFont="1" applyFill="1" applyBorder="1" applyAlignme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4" fillId="0" borderId="0" xfId="0" applyFont="1"/>
    <xf numFmtId="43" fontId="0" fillId="2" borderId="37" xfId="1" applyFont="1" applyFill="1" applyBorder="1" applyAlignment="1"/>
    <xf numFmtId="43" fontId="0" fillId="2" borderId="20" xfId="1" applyFont="1" applyFill="1" applyBorder="1" applyAlignment="1"/>
    <xf numFmtId="43" fontId="0" fillId="2" borderId="28" xfId="1" applyFont="1" applyFill="1" applyBorder="1" applyAlignment="1"/>
    <xf numFmtId="43" fontId="0" fillId="2" borderId="26" xfId="1" applyFont="1" applyFill="1" applyBorder="1" applyAlignment="1"/>
    <xf numFmtId="43" fontId="0" fillId="2" borderId="23" xfId="1" applyFont="1" applyFill="1" applyBorder="1" applyAlignment="1"/>
    <xf numFmtId="43" fontId="0" fillId="2" borderId="25" xfId="1" applyFont="1" applyFill="1" applyBorder="1" applyAlignment="1"/>
    <xf numFmtId="43" fontId="0" fillId="2" borderId="31" xfId="1" applyFont="1" applyFill="1" applyBorder="1" applyAlignment="1"/>
    <xf numFmtId="43" fontId="0" fillId="2" borderId="32" xfId="1" applyFont="1" applyFill="1" applyBorder="1" applyAlignment="1"/>
    <xf numFmtId="43" fontId="0" fillId="2" borderId="33" xfId="1" applyFont="1" applyFill="1" applyBorder="1" applyAlignment="1"/>
    <xf numFmtId="43" fontId="0" fillId="0" borderId="0" xfId="1" applyFont="1" applyFill="1" applyBorder="1" applyAlignment="1"/>
    <xf numFmtId="0" fontId="0" fillId="0" borderId="38" xfId="0" applyBorder="1"/>
    <xf numFmtId="0" fontId="2" fillId="2" borderId="1" xfId="0" applyFont="1" applyFill="1" applyBorder="1" applyAlignment="1">
      <alignment horizontal="center"/>
    </xf>
    <xf numFmtId="43" fontId="2" fillId="2" borderId="17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INDOWS/TEMP/SLC%20March%2020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hyde" refreshedDate="36985.587558449071" createdVersion="1" recordCount="381">
  <cacheSource type="worksheet">
    <worksheetSource ref="A1:X382" sheet="Sales" r:id="rId2"/>
  </cacheSource>
  <cacheFields count="24">
    <cacheField name="Counterparty" numFmtId="0">
      <sharedItems count="1">
        <s v="SEATTLECITLIG"/>
      </sharedItems>
    </cacheField>
    <cacheField name="Deal Type" numFmtId="0">
      <sharedItems count="1">
        <s v="S"/>
      </sharedItems>
    </cacheField>
    <cacheField name="Act Date" numFmtId="0">
      <sharedItems containsSemiMixedTypes="0" containsNonDate="0" containsDate="1" containsString="0" minDate="2001-03-01T00:00:00" maxDate="2001-04-01T00:00:00" count="31">
        <d v="2001-03-31T00:00:00"/>
        <d v="2001-03-30T00:00:00"/>
        <d v="2001-03-29T00:00:00"/>
        <d v="2001-03-28T00:00:00"/>
        <d v="2001-03-27T00:00:00"/>
        <d v="2001-03-26T00:00:00"/>
        <d v="2001-03-25T00:00:00"/>
        <d v="2001-03-24T00:00:00"/>
        <d v="2001-03-23T00:00:00"/>
        <d v="2001-03-22T00:00:00"/>
        <d v="2001-03-21T00:00:00"/>
        <d v="2001-03-20T00:00:00"/>
        <d v="2001-03-19T00:00:00"/>
        <d v="2001-03-18T00:00:00"/>
        <d v="2001-03-17T00:00:00"/>
        <d v="2001-03-16T00:00:00"/>
        <d v="2001-03-15T00:00:00"/>
        <d v="2001-03-14T00:00:00"/>
        <d v="2001-03-13T00:00:00"/>
        <d v="2001-03-12T00:00:00"/>
        <d v="2001-03-11T00:00:00"/>
        <d v="2001-03-10T00:00:00"/>
        <d v="2001-03-09T00:00:00"/>
        <d v="2001-03-08T00:00:00"/>
        <d v="2001-03-07T00:00:00"/>
        <d v="2001-03-06T00:00:00"/>
        <d v="2001-03-05T00:00:00"/>
        <d v="2001-03-04T00:00:00"/>
        <d v="2001-03-03T00:00:00"/>
        <d v="2001-03-02T00:00:00"/>
        <d v="2001-03-01T00:00:00"/>
      </sharedItems>
    </cacheField>
    <cacheField name="Deal Number" numFmtId="0">
      <sharedItems/>
    </cacheField>
    <cacheField name="Desk" numFmtId="0">
      <sharedItems count="5">
        <s v="EPMI-LT-WESTMGM"/>
        <s v="EPMI-ST-CA"/>
        <s v="EPMI-LT-NW"/>
        <s v="EPMI-ST-WHOURLY"/>
        <s v="EPMI-ST-NW"/>
      </sharedItems>
    </cacheField>
    <cacheField name="Contract" numFmtId="0">
      <sharedItems count="1">
        <s v="95001154-4"/>
      </sharedItems>
    </cacheField>
    <cacheField name="Start Hour" numFmtId="0">
      <sharedItems containsSemiMixedTypes="0" containsString="0" containsNumber="1" containsInteger="1" minValue="0" maxValue="23" count="21">
        <n v="22"/>
        <n v="6"/>
        <n v="0"/>
        <n v="9"/>
        <n v="8"/>
        <n v="18"/>
        <n v="2"/>
        <n v="4"/>
        <n v="3"/>
        <n v="1"/>
        <n v="12"/>
        <n v="15"/>
        <n v="5"/>
        <n v="21"/>
        <n v="23"/>
        <n v="17"/>
        <n v="7"/>
        <n v="10"/>
        <n v="19"/>
        <n v="16"/>
        <n v="14"/>
      </sharedItems>
    </cacheField>
    <cacheField name="End Hour" numFmtId="0">
      <sharedItems containsSemiMixedTypes="0" containsString="0" containsNumber="1" containsInteger="1" minValue="1" maxValue="24" count="21">
        <n v="23"/>
        <n v="22"/>
        <n v="24"/>
        <n v="6"/>
        <n v="9"/>
        <n v="19"/>
        <n v="1"/>
        <n v="3"/>
        <n v="5"/>
        <n v="4"/>
        <n v="2"/>
        <n v="7"/>
        <n v="10"/>
        <n v="13"/>
        <n v="16"/>
        <n v="18"/>
        <n v="8"/>
        <n v="12"/>
        <n v="14"/>
        <n v="17"/>
        <n v="15"/>
      </sharedItems>
    </cacheField>
    <cacheField name="Total Hours" numFmtId="0">
      <sharedItems containsSemiMixedTypes="0" containsString="0" containsNumber="1" containsInteger="1" minValue="1" maxValue="24" count="10">
        <n v="1"/>
        <n v="16"/>
        <n v="24"/>
        <n v="15"/>
        <n v="6"/>
        <n v="2"/>
        <n v="5"/>
        <n v="8"/>
        <n v="3"/>
        <n v="4"/>
      </sharedItems>
    </cacheField>
    <cacheField name="Dmd/Opt Charge MW" numFmtId="0">
      <sharedItems containsSemiMixedTypes="0" containsString="0" containsNumber="1" containsInteger="1" minValue="0" maxValue="0" count="1">
        <n v="0"/>
      </sharedItems>
    </cacheField>
    <cacheField name="Dmd/Opt Charge Price" numFmtId="0">
      <sharedItems containsSemiMixedTypes="0" containsString="0" containsNumber="1" containsInteger="1" minValue="0" maxValue="0" count="1">
        <n v="0"/>
      </sharedItems>
    </cacheField>
    <cacheField name="Dmd/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containsInteger="1" minValue="0" maxValue="1800"/>
    </cacheField>
    <cacheField name="MW Net of Line Loss" numFmtId="0">
      <sharedItems containsSemiMixedTypes="0" containsString="0" containsNumber="1" containsInteger="1" minValue="0" maxValue="1800"/>
    </cacheField>
    <cacheField name="Price" numFmtId="0">
      <sharedItems containsSemiMixedTypes="0" containsString="0" containsNumber="1" minValue="30" maxValue="415"/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Energy Amt" numFmtId="0">
      <sharedItems containsSemiMixedTypes="0" containsString="0" containsNumber="1" minValue="0" maxValue="360000"/>
    </cacheField>
    <cacheField name="Total Amt" numFmtId="0">
      <sharedItems containsSemiMixedTypes="0" containsString="0" containsNumber="1" minValue="0" maxValue="360000"/>
    </cacheField>
    <cacheField name="Region" numFmtId="0">
      <sharedItems count="3">
        <s v="R11-SP15"/>
        <s v="R9-MID-COLUMBIA"/>
        <s v="R8-WSCC-N"/>
      </sharedItems>
    </cacheField>
    <cacheField name="Delivery Point" numFmtId="0">
      <sharedItems count="8">
        <s v="SP-15"/>
        <s v="MID COLUMBIA"/>
        <s v="Pacificorp System Border"/>
        <s v="Hot Springs"/>
        <s v="Big Eddy"/>
        <s v="NW Delivered"/>
        <s v="Malin"/>
        <s v="John 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x v="0"/>
    <x v="0"/>
    <x v="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0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0"/>
    <s v="566542.1"/>
    <x v="3"/>
    <x v="0"/>
    <x v="3"/>
    <x v="2"/>
    <x v="3"/>
    <x v="0"/>
    <x v="0"/>
    <x v="0"/>
    <n v="45"/>
    <n v="45"/>
    <n v="210"/>
    <x v="0"/>
    <x v="0"/>
    <x v="0"/>
    <x v="0"/>
    <x v="0"/>
    <n v="9450"/>
    <n v="9450"/>
    <x v="1"/>
    <x v="2"/>
  </r>
  <r>
    <x v="0"/>
    <x v="0"/>
    <x v="0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0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0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0"/>
    <s v="566542.1"/>
    <x v="3"/>
    <x v="0"/>
    <x v="4"/>
    <x v="4"/>
    <x v="0"/>
    <x v="0"/>
    <x v="0"/>
    <x v="0"/>
    <n v="10"/>
    <n v="10"/>
    <n v="260"/>
    <x v="0"/>
    <x v="0"/>
    <x v="0"/>
    <x v="0"/>
    <x v="0"/>
    <n v="2600"/>
    <n v="2600"/>
    <x v="1"/>
    <x v="3"/>
  </r>
  <r>
    <x v="0"/>
    <x v="0"/>
    <x v="0"/>
    <s v="566542.1"/>
    <x v="3"/>
    <x v="0"/>
    <x v="5"/>
    <x v="5"/>
    <x v="0"/>
    <x v="0"/>
    <x v="0"/>
    <x v="0"/>
    <n v="15"/>
    <n v="15"/>
    <n v="290"/>
    <x v="0"/>
    <x v="0"/>
    <x v="0"/>
    <x v="0"/>
    <x v="0"/>
    <n v="4350"/>
    <n v="4350"/>
    <x v="1"/>
    <x v="3"/>
  </r>
  <r>
    <x v="0"/>
    <x v="0"/>
    <x v="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1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3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3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3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3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3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3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3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4"/>
    <s v="561431.1"/>
    <x v="3"/>
    <x v="0"/>
    <x v="6"/>
    <x v="7"/>
    <x v="0"/>
    <x v="0"/>
    <x v="0"/>
    <x v="0"/>
    <n v="45"/>
    <n v="45"/>
    <n v="80"/>
    <x v="0"/>
    <x v="0"/>
    <x v="0"/>
    <x v="0"/>
    <x v="0"/>
    <n v="3600"/>
    <n v="3600"/>
    <x v="1"/>
    <x v="3"/>
  </r>
  <r>
    <x v="0"/>
    <x v="0"/>
    <x v="4"/>
    <s v="561431.1"/>
    <x v="3"/>
    <x v="0"/>
    <x v="7"/>
    <x v="8"/>
    <x v="0"/>
    <x v="0"/>
    <x v="0"/>
    <x v="0"/>
    <n v="35"/>
    <n v="35"/>
    <n v="80"/>
    <x v="0"/>
    <x v="0"/>
    <x v="0"/>
    <x v="0"/>
    <x v="0"/>
    <n v="2800"/>
    <n v="2800"/>
    <x v="1"/>
    <x v="3"/>
  </r>
  <r>
    <x v="0"/>
    <x v="0"/>
    <x v="4"/>
    <s v="561431.1"/>
    <x v="3"/>
    <x v="0"/>
    <x v="8"/>
    <x v="9"/>
    <x v="0"/>
    <x v="0"/>
    <x v="0"/>
    <x v="0"/>
    <n v="40"/>
    <n v="40"/>
    <n v="80"/>
    <x v="0"/>
    <x v="0"/>
    <x v="0"/>
    <x v="0"/>
    <x v="0"/>
    <n v="3200"/>
    <n v="3200"/>
    <x v="1"/>
    <x v="3"/>
  </r>
  <r>
    <x v="0"/>
    <x v="0"/>
    <x v="4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4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4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4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4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4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4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4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4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5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5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5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5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5"/>
    <s v="560035.1"/>
    <x v="3"/>
    <x v="0"/>
    <x v="9"/>
    <x v="10"/>
    <x v="0"/>
    <x v="0"/>
    <x v="0"/>
    <x v="0"/>
    <n v="10"/>
    <n v="10"/>
    <n v="45"/>
    <x v="0"/>
    <x v="0"/>
    <x v="0"/>
    <x v="0"/>
    <x v="0"/>
    <n v="450"/>
    <n v="450"/>
    <x v="1"/>
    <x v="3"/>
  </r>
  <r>
    <x v="0"/>
    <x v="0"/>
    <x v="5"/>
    <s v="560037.1"/>
    <x v="3"/>
    <x v="0"/>
    <x v="2"/>
    <x v="6"/>
    <x v="0"/>
    <x v="0"/>
    <x v="0"/>
    <x v="0"/>
    <n v="4"/>
    <n v="4"/>
    <n v="60"/>
    <x v="0"/>
    <x v="0"/>
    <x v="0"/>
    <x v="0"/>
    <x v="0"/>
    <n v="240"/>
    <n v="240"/>
    <x v="1"/>
    <x v="1"/>
  </r>
  <r>
    <x v="0"/>
    <x v="0"/>
    <x v="5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5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5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5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5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5"/>
    <s v="560035.1"/>
    <x v="3"/>
    <x v="0"/>
    <x v="7"/>
    <x v="8"/>
    <x v="0"/>
    <x v="0"/>
    <x v="0"/>
    <x v="0"/>
    <n v="10"/>
    <n v="10"/>
    <n v="55"/>
    <x v="0"/>
    <x v="0"/>
    <x v="0"/>
    <x v="0"/>
    <x v="0"/>
    <n v="550"/>
    <n v="550"/>
    <x v="1"/>
    <x v="3"/>
  </r>
  <r>
    <x v="0"/>
    <x v="0"/>
    <x v="6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6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6"/>
    <s v="494041.1"/>
    <x v="2"/>
    <x v="0"/>
    <x v="0"/>
    <x v="2"/>
    <x v="5"/>
    <x v="0"/>
    <x v="0"/>
    <x v="0"/>
    <n v="0"/>
    <n v="0"/>
    <n v="200"/>
    <x v="0"/>
    <x v="0"/>
    <x v="0"/>
    <x v="0"/>
    <x v="0"/>
    <n v="0"/>
    <n v="0"/>
    <x v="1"/>
    <x v="1"/>
  </r>
  <r>
    <x v="0"/>
    <x v="0"/>
    <x v="6"/>
    <s v="494041.1"/>
    <x v="2"/>
    <x v="0"/>
    <x v="2"/>
    <x v="3"/>
    <x v="4"/>
    <x v="0"/>
    <x v="0"/>
    <x v="0"/>
    <n v="0"/>
    <n v="0"/>
    <n v="200"/>
    <x v="0"/>
    <x v="0"/>
    <x v="0"/>
    <x v="0"/>
    <x v="0"/>
    <n v="0"/>
    <n v="0"/>
    <x v="1"/>
    <x v="1"/>
  </r>
  <r>
    <x v="0"/>
    <x v="0"/>
    <x v="6"/>
    <s v="560013.1"/>
    <x v="3"/>
    <x v="0"/>
    <x v="0"/>
    <x v="0"/>
    <x v="0"/>
    <x v="0"/>
    <x v="0"/>
    <x v="0"/>
    <n v="45"/>
    <n v="45"/>
    <n v="60"/>
    <x v="0"/>
    <x v="0"/>
    <x v="0"/>
    <x v="0"/>
    <x v="0"/>
    <n v="2700"/>
    <n v="2700"/>
    <x v="1"/>
    <x v="3"/>
  </r>
  <r>
    <x v="0"/>
    <x v="0"/>
    <x v="6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6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6"/>
    <s v="494041.1"/>
    <x v="2"/>
    <x v="0"/>
    <x v="0"/>
    <x v="0"/>
    <x v="0"/>
    <x v="0"/>
    <x v="0"/>
    <x v="0"/>
    <n v="0"/>
    <n v="0"/>
    <n v="200"/>
    <x v="0"/>
    <x v="0"/>
    <x v="0"/>
    <x v="0"/>
    <x v="0"/>
    <n v="0"/>
    <n v="0"/>
    <x v="1"/>
    <x v="1"/>
  </r>
  <r>
    <x v="0"/>
    <x v="0"/>
    <x v="6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6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7"/>
    <s v="559380.1"/>
    <x v="3"/>
    <x v="0"/>
    <x v="6"/>
    <x v="7"/>
    <x v="0"/>
    <x v="0"/>
    <x v="0"/>
    <x v="0"/>
    <n v="18"/>
    <n v="18"/>
    <n v="100"/>
    <x v="0"/>
    <x v="0"/>
    <x v="0"/>
    <x v="0"/>
    <x v="0"/>
    <n v="1800"/>
    <n v="1800"/>
    <x v="1"/>
    <x v="3"/>
  </r>
  <r>
    <x v="0"/>
    <x v="0"/>
    <x v="7"/>
    <s v="559380.1"/>
    <x v="3"/>
    <x v="0"/>
    <x v="12"/>
    <x v="3"/>
    <x v="0"/>
    <x v="0"/>
    <x v="0"/>
    <x v="0"/>
    <n v="60"/>
    <n v="60"/>
    <n v="80"/>
    <x v="0"/>
    <x v="0"/>
    <x v="0"/>
    <x v="0"/>
    <x v="0"/>
    <n v="4800"/>
    <n v="4800"/>
    <x v="1"/>
    <x v="3"/>
  </r>
  <r>
    <x v="0"/>
    <x v="0"/>
    <x v="7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7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7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7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7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7"/>
    <s v="559380.1"/>
    <x v="3"/>
    <x v="0"/>
    <x v="2"/>
    <x v="6"/>
    <x v="0"/>
    <x v="0"/>
    <x v="0"/>
    <x v="0"/>
    <n v="15"/>
    <n v="15"/>
    <n v="150"/>
    <x v="0"/>
    <x v="0"/>
    <x v="0"/>
    <x v="0"/>
    <x v="0"/>
    <n v="2250"/>
    <n v="2250"/>
    <x v="1"/>
    <x v="3"/>
  </r>
  <r>
    <x v="0"/>
    <x v="0"/>
    <x v="7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7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7"/>
    <s v="559957.1"/>
    <x v="3"/>
    <x v="0"/>
    <x v="13"/>
    <x v="1"/>
    <x v="0"/>
    <x v="0"/>
    <x v="0"/>
    <x v="0"/>
    <n v="4"/>
    <n v="4"/>
    <n v="50"/>
    <x v="0"/>
    <x v="0"/>
    <x v="0"/>
    <x v="0"/>
    <x v="0"/>
    <n v="200"/>
    <n v="200"/>
    <x v="1"/>
    <x v="1"/>
  </r>
  <r>
    <x v="0"/>
    <x v="0"/>
    <x v="7"/>
    <s v="559410.1"/>
    <x v="3"/>
    <x v="0"/>
    <x v="6"/>
    <x v="7"/>
    <x v="0"/>
    <x v="0"/>
    <x v="0"/>
    <x v="0"/>
    <n v="12"/>
    <n v="12"/>
    <n v="100"/>
    <x v="0"/>
    <x v="0"/>
    <x v="0"/>
    <x v="0"/>
    <x v="0"/>
    <n v="1200"/>
    <n v="1200"/>
    <x v="1"/>
    <x v="2"/>
  </r>
  <r>
    <x v="0"/>
    <x v="0"/>
    <x v="7"/>
    <s v="559380.1"/>
    <x v="3"/>
    <x v="0"/>
    <x v="7"/>
    <x v="8"/>
    <x v="0"/>
    <x v="0"/>
    <x v="0"/>
    <x v="0"/>
    <n v="40"/>
    <n v="40"/>
    <n v="80"/>
    <x v="0"/>
    <x v="0"/>
    <x v="0"/>
    <x v="0"/>
    <x v="0"/>
    <n v="3200"/>
    <n v="3200"/>
    <x v="1"/>
    <x v="3"/>
  </r>
  <r>
    <x v="0"/>
    <x v="0"/>
    <x v="7"/>
    <s v="559380.1"/>
    <x v="3"/>
    <x v="0"/>
    <x v="14"/>
    <x v="2"/>
    <x v="0"/>
    <x v="0"/>
    <x v="0"/>
    <x v="0"/>
    <n v="55"/>
    <n v="55"/>
    <n v="30"/>
    <x v="0"/>
    <x v="0"/>
    <x v="0"/>
    <x v="0"/>
    <x v="0"/>
    <n v="1650"/>
    <n v="1650"/>
    <x v="1"/>
    <x v="3"/>
  </r>
  <r>
    <x v="0"/>
    <x v="0"/>
    <x v="7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7"/>
    <s v="559380.1"/>
    <x v="3"/>
    <x v="0"/>
    <x v="9"/>
    <x v="10"/>
    <x v="0"/>
    <x v="0"/>
    <x v="0"/>
    <x v="0"/>
    <n v="20"/>
    <n v="20"/>
    <n v="130"/>
    <x v="0"/>
    <x v="0"/>
    <x v="0"/>
    <x v="0"/>
    <x v="0"/>
    <n v="2600"/>
    <n v="2600"/>
    <x v="1"/>
    <x v="3"/>
  </r>
  <r>
    <x v="0"/>
    <x v="0"/>
    <x v="7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7"/>
    <s v="559380.1"/>
    <x v="3"/>
    <x v="0"/>
    <x v="8"/>
    <x v="9"/>
    <x v="0"/>
    <x v="0"/>
    <x v="0"/>
    <x v="0"/>
    <n v="20"/>
    <n v="20"/>
    <n v="80"/>
    <x v="0"/>
    <x v="0"/>
    <x v="0"/>
    <x v="0"/>
    <x v="0"/>
    <n v="1600"/>
    <n v="1600"/>
    <x v="1"/>
    <x v="3"/>
  </r>
  <r>
    <x v="0"/>
    <x v="0"/>
    <x v="8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8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8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8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8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8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8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8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8"/>
    <s v="556897.1"/>
    <x v="4"/>
    <x v="0"/>
    <x v="1"/>
    <x v="1"/>
    <x v="1"/>
    <x v="0"/>
    <x v="0"/>
    <x v="0"/>
    <n v="400"/>
    <n v="400"/>
    <n v="360"/>
    <x v="0"/>
    <x v="0"/>
    <x v="0"/>
    <x v="0"/>
    <x v="0"/>
    <n v="144000"/>
    <n v="144000"/>
    <x v="1"/>
    <x v="1"/>
  </r>
  <r>
    <x v="0"/>
    <x v="0"/>
    <x v="9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9"/>
    <s v="556107.1"/>
    <x v="4"/>
    <x v="0"/>
    <x v="1"/>
    <x v="1"/>
    <x v="1"/>
    <x v="0"/>
    <x v="0"/>
    <x v="0"/>
    <n v="400"/>
    <n v="400"/>
    <n v="370"/>
    <x v="0"/>
    <x v="0"/>
    <x v="0"/>
    <x v="0"/>
    <x v="0"/>
    <n v="148000"/>
    <n v="148000"/>
    <x v="1"/>
    <x v="1"/>
  </r>
  <r>
    <x v="0"/>
    <x v="0"/>
    <x v="9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9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9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9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9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9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9"/>
    <s v="558227.1"/>
    <x v="3"/>
    <x v="0"/>
    <x v="15"/>
    <x v="15"/>
    <x v="0"/>
    <x v="0"/>
    <x v="0"/>
    <x v="0"/>
    <n v="4"/>
    <n v="4"/>
    <n v="150"/>
    <x v="0"/>
    <x v="0"/>
    <x v="0"/>
    <x v="0"/>
    <x v="0"/>
    <n v="600"/>
    <n v="600"/>
    <x v="1"/>
    <x v="1"/>
  </r>
  <r>
    <x v="0"/>
    <x v="0"/>
    <x v="9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0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0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0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1"/>
    <s v="553721.1"/>
    <x v="2"/>
    <x v="0"/>
    <x v="0"/>
    <x v="2"/>
    <x v="5"/>
    <x v="0"/>
    <x v="0"/>
    <x v="0"/>
    <n v="46"/>
    <n v="46"/>
    <n v="215"/>
    <x v="0"/>
    <x v="0"/>
    <x v="0"/>
    <x v="0"/>
    <x v="0"/>
    <n v="9890"/>
    <n v="9890"/>
    <x v="1"/>
    <x v="5"/>
  </r>
  <r>
    <x v="0"/>
    <x v="0"/>
    <x v="11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1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1"/>
    <s v="553721.1"/>
    <x v="2"/>
    <x v="0"/>
    <x v="12"/>
    <x v="3"/>
    <x v="0"/>
    <x v="0"/>
    <x v="0"/>
    <x v="0"/>
    <n v="22"/>
    <n v="22"/>
    <n v="215"/>
    <x v="0"/>
    <x v="0"/>
    <x v="0"/>
    <x v="0"/>
    <x v="0"/>
    <n v="4730"/>
    <n v="4730"/>
    <x v="1"/>
    <x v="5"/>
  </r>
  <r>
    <x v="0"/>
    <x v="0"/>
    <x v="11"/>
    <s v="553721.1"/>
    <x v="2"/>
    <x v="0"/>
    <x v="2"/>
    <x v="8"/>
    <x v="6"/>
    <x v="0"/>
    <x v="0"/>
    <x v="0"/>
    <n v="115"/>
    <n v="115"/>
    <n v="215"/>
    <x v="0"/>
    <x v="0"/>
    <x v="0"/>
    <x v="0"/>
    <x v="0"/>
    <n v="24725"/>
    <n v="24725"/>
    <x v="1"/>
    <x v="5"/>
  </r>
  <r>
    <x v="0"/>
    <x v="0"/>
    <x v="11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1"/>
    <s v="555509.1"/>
    <x v="3"/>
    <x v="0"/>
    <x v="16"/>
    <x v="16"/>
    <x v="0"/>
    <x v="0"/>
    <x v="0"/>
    <x v="0"/>
    <n v="4"/>
    <n v="4"/>
    <n v="300"/>
    <x v="0"/>
    <x v="0"/>
    <x v="0"/>
    <x v="0"/>
    <x v="0"/>
    <n v="1200"/>
    <n v="1200"/>
    <x v="1"/>
    <x v="1"/>
  </r>
  <r>
    <x v="0"/>
    <x v="0"/>
    <x v="11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1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1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1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1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2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2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2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2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2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2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2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2"/>
    <s v="552277.1"/>
    <x v="4"/>
    <x v="0"/>
    <x v="1"/>
    <x v="1"/>
    <x v="1"/>
    <x v="0"/>
    <x v="0"/>
    <x v="0"/>
    <n v="400"/>
    <n v="400"/>
    <n v="415"/>
    <x v="0"/>
    <x v="0"/>
    <x v="0"/>
    <x v="0"/>
    <x v="0"/>
    <n v="166000"/>
    <n v="166000"/>
    <x v="1"/>
    <x v="1"/>
  </r>
  <r>
    <x v="0"/>
    <x v="0"/>
    <x v="12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2"/>
    <s v="552244.1"/>
    <x v="4"/>
    <x v="0"/>
    <x v="0"/>
    <x v="2"/>
    <x v="5"/>
    <x v="0"/>
    <x v="0"/>
    <x v="0"/>
    <n v="50"/>
    <n v="50"/>
    <n v="350"/>
    <x v="0"/>
    <x v="0"/>
    <x v="0"/>
    <x v="0"/>
    <x v="0"/>
    <n v="17500"/>
    <n v="17500"/>
    <x v="1"/>
    <x v="1"/>
  </r>
  <r>
    <x v="0"/>
    <x v="0"/>
    <x v="12"/>
    <s v="552244.1"/>
    <x v="4"/>
    <x v="0"/>
    <x v="2"/>
    <x v="3"/>
    <x v="4"/>
    <x v="0"/>
    <x v="0"/>
    <x v="0"/>
    <n v="150"/>
    <n v="150"/>
    <n v="350"/>
    <x v="0"/>
    <x v="0"/>
    <x v="0"/>
    <x v="0"/>
    <x v="0"/>
    <n v="52500"/>
    <n v="52500"/>
    <x v="1"/>
    <x v="1"/>
  </r>
  <r>
    <x v="0"/>
    <x v="0"/>
    <x v="13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3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3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13"/>
    <s v="552244.1"/>
    <x v="4"/>
    <x v="0"/>
    <x v="2"/>
    <x v="2"/>
    <x v="2"/>
    <x v="0"/>
    <x v="0"/>
    <x v="0"/>
    <n v="600"/>
    <n v="600"/>
    <n v="350"/>
    <x v="0"/>
    <x v="0"/>
    <x v="0"/>
    <x v="0"/>
    <x v="0"/>
    <n v="210000"/>
    <n v="210000"/>
    <x v="1"/>
    <x v="1"/>
  </r>
  <r>
    <x v="0"/>
    <x v="0"/>
    <x v="13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3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3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4"/>
    <s v="550912.1"/>
    <x v="4"/>
    <x v="0"/>
    <x v="1"/>
    <x v="1"/>
    <x v="1"/>
    <x v="0"/>
    <x v="0"/>
    <x v="0"/>
    <n v="400"/>
    <n v="400"/>
    <n v="245"/>
    <x v="0"/>
    <x v="0"/>
    <x v="0"/>
    <x v="0"/>
    <x v="0"/>
    <n v="98000"/>
    <n v="98000"/>
    <x v="1"/>
    <x v="1"/>
  </r>
  <r>
    <x v="0"/>
    <x v="0"/>
    <x v="14"/>
    <s v="553056.1"/>
    <x v="3"/>
    <x v="0"/>
    <x v="4"/>
    <x v="4"/>
    <x v="0"/>
    <x v="0"/>
    <x v="0"/>
    <x v="0"/>
    <n v="10"/>
    <n v="10"/>
    <n v="280"/>
    <x v="0"/>
    <x v="0"/>
    <x v="0"/>
    <x v="0"/>
    <x v="0"/>
    <n v="2800"/>
    <n v="2800"/>
    <x v="1"/>
    <x v="3"/>
  </r>
  <r>
    <x v="0"/>
    <x v="0"/>
    <x v="14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4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4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4"/>
    <s v="551157.1"/>
    <x v="4"/>
    <x v="0"/>
    <x v="1"/>
    <x v="1"/>
    <x v="1"/>
    <x v="0"/>
    <x v="0"/>
    <x v="0"/>
    <n v="400"/>
    <n v="400"/>
    <n v="247"/>
    <x v="0"/>
    <x v="0"/>
    <x v="0"/>
    <x v="0"/>
    <x v="0"/>
    <n v="98800"/>
    <n v="98800"/>
    <x v="1"/>
    <x v="1"/>
  </r>
  <r>
    <x v="0"/>
    <x v="0"/>
    <x v="14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4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4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4"/>
    <s v="553087.1"/>
    <x v="3"/>
    <x v="0"/>
    <x v="17"/>
    <x v="17"/>
    <x v="5"/>
    <x v="0"/>
    <x v="0"/>
    <x v="0"/>
    <n v="50"/>
    <n v="50"/>
    <n v="300"/>
    <x v="0"/>
    <x v="0"/>
    <x v="0"/>
    <x v="0"/>
    <x v="0"/>
    <n v="15000"/>
    <n v="15000"/>
    <x v="2"/>
    <x v="6"/>
  </r>
  <r>
    <x v="0"/>
    <x v="0"/>
    <x v="14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4"/>
    <s v="550931.1"/>
    <x v="4"/>
    <x v="0"/>
    <x v="1"/>
    <x v="1"/>
    <x v="1"/>
    <x v="0"/>
    <x v="0"/>
    <x v="0"/>
    <n v="400"/>
    <n v="400"/>
    <n v="248"/>
    <x v="0"/>
    <x v="0"/>
    <x v="0"/>
    <x v="0"/>
    <x v="0"/>
    <n v="99200"/>
    <n v="99200"/>
    <x v="1"/>
    <x v="1"/>
  </r>
  <r>
    <x v="0"/>
    <x v="0"/>
    <x v="14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5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5"/>
    <s v="550912.1"/>
    <x v="4"/>
    <x v="0"/>
    <x v="1"/>
    <x v="1"/>
    <x v="1"/>
    <x v="0"/>
    <x v="0"/>
    <x v="0"/>
    <n v="400"/>
    <n v="400"/>
    <n v="245"/>
    <x v="0"/>
    <x v="0"/>
    <x v="0"/>
    <x v="0"/>
    <x v="0"/>
    <n v="98000"/>
    <n v="98000"/>
    <x v="1"/>
    <x v="1"/>
  </r>
  <r>
    <x v="0"/>
    <x v="0"/>
    <x v="15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5"/>
    <s v="551157.1"/>
    <x v="4"/>
    <x v="0"/>
    <x v="1"/>
    <x v="1"/>
    <x v="1"/>
    <x v="0"/>
    <x v="0"/>
    <x v="0"/>
    <n v="400"/>
    <n v="400"/>
    <n v="247"/>
    <x v="0"/>
    <x v="0"/>
    <x v="0"/>
    <x v="0"/>
    <x v="0"/>
    <n v="98800"/>
    <n v="98800"/>
    <x v="1"/>
    <x v="1"/>
  </r>
  <r>
    <x v="0"/>
    <x v="0"/>
    <x v="15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5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5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5"/>
    <s v="551896.1"/>
    <x v="3"/>
    <x v="0"/>
    <x v="9"/>
    <x v="10"/>
    <x v="0"/>
    <x v="0"/>
    <x v="0"/>
    <x v="0"/>
    <n v="45"/>
    <n v="45"/>
    <n v="160"/>
    <x v="0"/>
    <x v="0"/>
    <x v="0"/>
    <x v="0"/>
    <x v="0"/>
    <n v="7200"/>
    <n v="7200"/>
    <x v="1"/>
    <x v="3"/>
  </r>
  <r>
    <x v="0"/>
    <x v="0"/>
    <x v="15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5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5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5"/>
    <s v="551896.1"/>
    <x v="3"/>
    <x v="0"/>
    <x v="13"/>
    <x v="1"/>
    <x v="0"/>
    <x v="0"/>
    <x v="0"/>
    <x v="0"/>
    <n v="60"/>
    <n v="60"/>
    <n v="350"/>
    <x v="0"/>
    <x v="0"/>
    <x v="0"/>
    <x v="0"/>
    <x v="0"/>
    <n v="21000"/>
    <n v="21000"/>
    <x v="1"/>
    <x v="3"/>
  </r>
  <r>
    <x v="0"/>
    <x v="0"/>
    <x v="15"/>
    <s v="551896.1"/>
    <x v="3"/>
    <x v="0"/>
    <x v="8"/>
    <x v="9"/>
    <x v="0"/>
    <x v="0"/>
    <x v="0"/>
    <x v="0"/>
    <n v="10"/>
    <n v="10"/>
    <n v="170"/>
    <x v="0"/>
    <x v="0"/>
    <x v="0"/>
    <x v="0"/>
    <x v="0"/>
    <n v="1700"/>
    <n v="1700"/>
    <x v="1"/>
    <x v="3"/>
  </r>
  <r>
    <x v="0"/>
    <x v="0"/>
    <x v="15"/>
    <s v="550931.1"/>
    <x v="4"/>
    <x v="0"/>
    <x v="1"/>
    <x v="1"/>
    <x v="1"/>
    <x v="0"/>
    <x v="0"/>
    <x v="0"/>
    <n v="400"/>
    <n v="400"/>
    <n v="248"/>
    <x v="0"/>
    <x v="0"/>
    <x v="0"/>
    <x v="0"/>
    <x v="0"/>
    <n v="99200"/>
    <n v="99200"/>
    <x v="1"/>
    <x v="1"/>
  </r>
  <r>
    <x v="0"/>
    <x v="0"/>
    <x v="16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6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6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6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6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6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6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6"/>
    <s v="549625.1"/>
    <x v="4"/>
    <x v="0"/>
    <x v="1"/>
    <x v="1"/>
    <x v="1"/>
    <x v="0"/>
    <x v="0"/>
    <x v="0"/>
    <n v="400"/>
    <n v="400"/>
    <n v="214"/>
    <x v="0"/>
    <x v="0"/>
    <x v="0"/>
    <x v="0"/>
    <x v="0"/>
    <n v="85600"/>
    <n v="85600"/>
    <x v="1"/>
    <x v="1"/>
  </r>
  <r>
    <x v="0"/>
    <x v="0"/>
    <x v="16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7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17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17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7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7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7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4"/>
  </r>
  <r>
    <x v="0"/>
    <x v="0"/>
    <x v="17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1"/>
  </r>
  <r>
    <x v="0"/>
    <x v="0"/>
    <x v="17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1"/>
  </r>
  <r>
    <x v="0"/>
    <x v="0"/>
    <x v="17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4"/>
  </r>
  <r>
    <x v="0"/>
    <x v="0"/>
    <x v="17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7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7"/>
    <s v="548538.1"/>
    <x v="4"/>
    <x v="0"/>
    <x v="1"/>
    <x v="1"/>
    <x v="1"/>
    <x v="0"/>
    <x v="0"/>
    <x v="0"/>
    <n v="400"/>
    <n v="400"/>
    <n v="212"/>
    <x v="0"/>
    <x v="0"/>
    <x v="0"/>
    <x v="0"/>
    <x v="0"/>
    <n v="84800"/>
    <n v="84800"/>
    <x v="1"/>
    <x v="1"/>
  </r>
  <r>
    <x v="0"/>
    <x v="0"/>
    <x v="17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8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18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8"/>
    <s v="547011.1"/>
    <x v="4"/>
    <x v="0"/>
    <x v="1"/>
    <x v="1"/>
    <x v="1"/>
    <x v="0"/>
    <x v="0"/>
    <x v="0"/>
    <n v="400"/>
    <n v="400"/>
    <n v="215"/>
    <x v="0"/>
    <x v="0"/>
    <x v="0"/>
    <x v="0"/>
    <x v="0"/>
    <n v="86000"/>
    <n v="86000"/>
    <x v="1"/>
    <x v="1"/>
  </r>
  <r>
    <x v="0"/>
    <x v="0"/>
    <x v="18"/>
    <s v="547010.1"/>
    <x v="4"/>
    <x v="0"/>
    <x v="1"/>
    <x v="1"/>
    <x v="1"/>
    <x v="0"/>
    <x v="0"/>
    <x v="0"/>
    <n v="400"/>
    <n v="400"/>
    <n v="215"/>
    <x v="0"/>
    <x v="0"/>
    <x v="0"/>
    <x v="0"/>
    <x v="0"/>
    <n v="86000"/>
    <n v="86000"/>
    <x v="1"/>
    <x v="1"/>
  </r>
  <r>
    <x v="0"/>
    <x v="0"/>
    <x v="18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8"/>
    <s v="547933.1"/>
    <x v="3"/>
    <x v="0"/>
    <x v="12"/>
    <x v="3"/>
    <x v="0"/>
    <x v="0"/>
    <x v="0"/>
    <x v="0"/>
    <n v="30"/>
    <n v="30"/>
    <n v="175"/>
    <x v="0"/>
    <x v="0"/>
    <x v="0"/>
    <x v="0"/>
    <x v="0"/>
    <n v="5250"/>
    <n v="5250"/>
    <x v="1"/>
    <x v="3"/>
  </r>
  <r>
    <x v="0"/>
    <x v="0"/>
    <x v="18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18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8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8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1"/>
  </r>
  <r>
    <x v="0"/>
    <x v="0"/>
    <x v="18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1"/>
  </r>
  <r>
    <x v="0"/>
    <x v="0"/>
    <x v="18"/>
    <s v="547298.1"/>
    <x v="4"/>
    <x v="0"/>
    <x v="1"/>
    <x v="1"/>
    <x v="1"/>
    <x v="0"/>
    <x v="0"/>
    <x v="0"/>
    <n v="400"/>
    <n v="400"/>
    <n v="215"/>
    <x v="0"/>
    <x v="0"/>
    <x v="0"/>
    <x v="0"/>
    <x v="0"/>
    <n v="86000"/>
    <n v="86000"/>
    <x v="1"/>
    <x v="1"/>
  </r>
  <r>
    <x v="0"/>
    <x v="0"/>
    <x v="18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4"/>
  </r>
  <r>
    <x v="0"/>
    <x v="0"/>
    <x v="18"/>
    <s v="547933.1"/>
    <x v="3"/>
    <x v="0"/>
    <x v="1"/>
    <x v="11"/>
    <x v="0"/>
    <x v="0"/>
    <x v="0"/>
    <x v="0"/>
    <n v="35"/>
    <n v="35"/>
    <n v="175"/>
    <x v="0"/>
    <x v="0"/>
    <x v="0"/>
    <x v="0"/>
    <x v="0"/>
    <n v="6125"/>
    <n v="6125"/>
    <x v="1"/>
    <x v="3"/>
  </r>
  <r>
    <x v="0"/>
    <x v="0"/>
    <x v="18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8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8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9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19"/>
    <s v="542084.1"/>
    <x v="4"/>
    <x v="0"/>
    <x v="1"/>
    <x v="1"/>
    <x v="1"/>
    <x v="0"/>
    <x v="0"/>
    <x v="0"/>
    <n v="400"/>
    <n v="400"/>
    <n v="258"/>
    <x v="0"/>
    <x v="0"/>
    <x v="0"/>
    <x v="0"/>
    <x v="0"/>
    <n v="103200"/>
    <n v="103200"/>
    <x v="1"/>
    <x v="4"/>
  </r>
  <r>
    <x v="0"/>
    <x v="0"/>
    <x v="19"/>
    <s v="547889.1"/>
    <x v="3"/>
    <x v="0"/>
    <x v="14"/>
    <x v="2"/>
    <x v="0"/>
    <x v="0"/>
    <x v="0"/>
    <x v="0"/>
    <n v="9"/>
    <n v="9"/>
    <n v="175"/>
    <x v="0"/>
    <x v="0"/>
    <x v="0"/>
    <x v="0"/>
    <x v="0"/>
    <n v="1575"/>
    <n v="1575"/>
    <x v="1"/>
    <x v="3"/>
  </r>
  <r>
    <x v="0"/>
    <x v="0"/>
    <x v="19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9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9"/>
    <s v="547889.1"/>
    <x v="3"/>
    <x v="0"/>
    <x v="0"/>
    <x v="0"/>
    <x v="0"/>
    <x v="0"/>
    <x v="0"/>
    <x v="0"/>
    <n v="34"/>
    <n v="34"/>
    <n v="180"/>
    <x v="0"/>
    <x v="0"/>
    <x v="0"/>
    <x v="0"/>
    <x v="0"/>
    <n v="6120"/>
    <n v="6120"/>
    <x v="1"/>
    <x v="3"/>
  </r>
  <r>
    <x v="0"/>
    <x v="0"/>
    <x v="19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19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19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19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19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19"/>
    <s v="547889.1"/>
    <x v="3"/>
    <x v="0"/>
    <x v="13"/>
    <x v="1"/>
    <x v="0"/>
    <x v="0"/>
    <x v="0"/>
    <x v="0"/>
    <n v="1"/>
    <n v="1"/>
    <n v="180"/>
    <x v="0"/>
    <x v="0"/>
    <x v="0"/>
    <x v="0"/>
    <x v="0"/>
    <n v="180"/>
    <n v="180"/>
    <x v="1"/>
    <x v="3"/>
  </r>
  <r>
    <x v="0"/>
    <x v="0"/>
    <x v="2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20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20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0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1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1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1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1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1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1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1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1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1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1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1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1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2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2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2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2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2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2"/>
    <s v="541750.1"/>
    <x v="3"/>
    <x v="0"/>
    <x v="6"/>
    <x v="7"/>
    <x v="0"/>
    <x v="0"/>
    <x v="0"/>
    <x v="0"/>
    <n v="40"/>
    <n v="40"/>
    <n v="150"/>
    <x v="0"/>
    <x v="0"/>
    <x v="0"/>
    <x v="0"/>
    <x v="0"/>
    <n v="6000"/>
    <n v="6000"/>
    <x v="1"/>
    <x v="3"/>
  </r>
  <r>
    <x v="0"/>
    <x v="0"/>
    <x v="22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2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2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2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2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2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2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3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3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3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1"/>
  </r>
  <r>
    <x v="0"/>
    <x v="0"/>
    <x v="23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3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3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3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3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4"/>
  </r>
  <r>
    <x v="0"/>
    <x v="0"/>
    <x v="23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23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3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1"/>
  </r>
  <r>
    <x v="0"/>
    <x v="0"/>
    <x v="23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4"/>
    <s v="538356.1"/>
    <x v="4"/>
    <x v="0"/>
    <x v="1"/>
    <x v="1"/>
    <x v="1"/>
    <x v="0"/>
    <x v="0"/>
    <x v="0"/>
    <n v="400"/>
    <n v="400"/>
    <n v="330"/>
    <x v="0"/>
    <x v="0"/>
    <x v="0"/>
    <x v="0"/>
    <x v="0"/>
    <n v="132000"/>
    <n v="132000"/>
    <x v="1"/>
    <x v="1"/>
  </r>
  <r>
    <x v="0"/>
    <x v="0"/>
    <x v="24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4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4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4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4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4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4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4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25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5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5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5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5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5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5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25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6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6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6"/>
    <s v="494041.1"/>
    <x v="2"/>
    <x v="0"/>
    <x v="1"/>
    <x v="1"/>
    <x v="1"/>
    <x v="0"/>
    <x v="0"/>
    <x v="0"/>
    <n v="1200"/>
    <n v="1200"/>
    <n v="200"/>
    <x v="0"/>
    <x v="0"/>
    <x v="0"/>
    <x v="0"/>
    <x v="0"/>
    <n v="240000"/>
    <n v="240000"/>
    <x v="1"/>
    <x v="1"/>
  </r>
  <r>
    <x v="0"/>
    <x v="0"/>
    <x v="26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6"/>
    <s v="494041.1"/>
    <x v="2"/>
    <x v="0"/>
    <x v="0"/>
    <x v="2"/>
    <x v="5"/>
    <x v="0"/>
    <x v="0"/>
    <x v="0"/>
    <n v="50"/>
    <n v="50"/>
    <n v="200"/>
    <x v="0"/>
    <x v="0"/>
    <x v="0"/>
    <x v="0"/>
    <x v="0"/>
    <n v="10000"/>
    <n v="10000"/>
    <x v="1"/>
    <x v="1"/>
  </r>
  <r>
    <x v="0"/>
    <x v="0"/>
    <x v="26"/>
    <s v="494041.1"/>
    <x v="2"/>
    <x v="0"/>
    <x v="2"/>
    <x v="3"/>
    <x v="4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6"/>
    <s v="494041.1"/>
    <x v="2"/>
    <x v="0"/>
    <x v="2"/>
    <x v="3"/>
    <x v="4"/>
    <x v="0"/>
    <x v="0"/>
    <x v="0"/>
    <n v="300"/>
    <n v="300"/>
    <n v="200"/>
    <x v="0"/>
    <x v="0"/>
    <x v="0"/>
    <x v="0"/>
    <x v="0"/>
    <n v="60000"/>
    <n v="60000"/>
    <x v="1"/>
    <x v="4"/>
  </r>
  <r>
    <x v="0"/>
    <x v="0"/>
    <x v="26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1"/>
  </r>
  <r>
    <x v="0"/>
    <x v="0"/>
    <x v="26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26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6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6"/>
    <s v="494041.1"/>
    <x v="2"/>
    <x v="0"/>
    <x v="0"/>
    <x v="2"/>
    <x v="5"/>
    <x v="0"/>
    <x v="0"/>
    <x v="0"/>
    <n v="100"/>
    <n v="100"/>
    <n v="200"/>
    <x v="0"/>
    <x v="0"/>
    <x v="0"/>
    <x v="0"/>
    <x v="0"/>
    <n v="20000"/>
    <n v="20000"/>
    <x v="1"/>
    <x v="4"/>
  </r>
  <r>
    <x v="0"/>
    <x v="0"/>
    <x v="27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1"/>
    <x v="11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5"/>
    <x v="5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8"/>
    <x v="9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7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7"/>
    <s v="317868.11"/>
    <x v="0"/>
    <x v="0"/>
    <x v="11"/>
    <x v="14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317868.11"/>
    <x v="0"/>
    <x v="0"/>
    <x v="10"/>
    <x v="13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7"/>
    <s v="494041.1"/>
    <x v="2"/>
    <x v="0"/>
    <x v="2"/>
    <x v="2"/>
    <x v="2"/>
    <x v="0"/>
    <x v="0"/>
    <x v="0"/>
    <n v="1200"/>
    <n v="1200"/>
    <n v="200"/>
    <x v="0"/>
    <x v="0"/>
    <x v="0"/>
    <x v="0"/>
    <x v="0"/>
    <n v="240000"/>
    <n v="240000"/>
    <x v="1"/>
    <x v="4"/>
  </r>
  <r>
    <x v="0"/>
    <x v="0"/>
    <x v="27"/>
    <s v="317868.11"/>
    <x v="0"/>
    <x v="0"/>
    <x v="1"/>
    <x v="1"/>
    <x v="1"/>
    <x v="0"/>
    <x v="0"/>
    <x v="0"/>
    <n v="16"/>
    <n v="16"/>
    <n v="34.25"/>
    <x v="0"/>
    <x v="0"/>
    <x v="0"/>
    <x v="0"/>
    <x v="0"/>
    <n v="548"/>
    <n v="548"/>
    <x v="0"/>
    <x v="0"/>
  </r>
  <r>
    <x v="0"/>
    <x v="0"/>
    <x v="27"/>
    <s v="494041.1"/>
    <x v="2"/>
    <x v="0"/>
    <x v="2"/>
    <x v="2"/>
    <x v="2"/>
    <x v="0"/>
    <x v="0"/>
    <x v="0"/>
    <n v="600"/>
    <n v="600"/>
    <n v="200"/>
    <x v="0"/>
    <x v="0"/>
    <x v="0"/>
    <x v="0"/>
    <x v="0"/>
    <n v="120000"/>
    <n v="120000"/>
    <x v="1"/>
    <x v="1"/>
  </r>
  <r>
    <x v="0"/>
    <x v="0"/>
    <x v="27"/>
    <s v="317868.11"/>
    <x v="0"/>
    <x v="0"/>
    <x v="3"/>
    <x v="12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8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8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8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8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8"/>
    <s v="493262.1"/>
    <x v="2"/>
    <x v="0"/>
    <x v="1"/>
    <x v="18"/>
    <x v="7"/>
    <x v="0"/>
    <x v="0"/>
    <x v="0"/>
    <n v="400"/>
    <n v="400"/>
    <n v="217"/>
    <x v="0"/>
    <x v="0"/>
    <x v="0"/>
    <x v="0"/>
    <x v="0"/>
    <n v="86800"/>
    <n v="86800"/>
    <x v="1"/>
    <x v="4"/>
  </r>
  <r>
    <x v="0"/>
    <x v="0"/>
    <x v="28"/>
    <s v="494041.1"/>
    <x v="2"/>
    <x v="0"/>
    <x v="18"/>
    <x v="1"/>
    <x v="8"/>
    <x v="0"/>
    <x v="0"/>
    <x v="0"/>
    <n v="150"/>
    <n v="150"/>
    <n v="200"/>
    <x v="0"/>
    <x v="0"/>
    <x v="0"/>
    <x v="0"/>
    <x v="0"/>
    <n v="30000"/>
    <n v="30000"/>
    <x v="1"/>
    <x v="4"/>
  </r>
  <r>
    <x v="0"/>
    <x v="0"/>
    <x v="28"/>
    <s v="494041.1"/>
    <x v="2"/>
    <x v="0"/>
    <x v="11"/>
    <x v="14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19"/>
    <x v="19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15"/>
    <x v="15"/>
    <x v="0"/>
    <x v="0"/>
    <x v="0"/>
    <x v="0"/>
    <n v="3"/>
    <n v="3"/>
    <n v="200"/>
    <x v="0"/>
    <x v="0"/>
    <x v="0"/>
    <x v="0"/>
    <x v="0"/>
    <n v="600"/>
    <n v="600"/>
    <x v="2"/>
    <x v="7"/>
  </r>
  <r>
    <x v="0"/>
    <x v="0"/>
    <x v="28"/>
    <s v="494041.1"/>
    <x v="2"/>
    <x v="0"/>
    <x v="15"/>
    <x v="15"/>
    <x v="0"/>
    <x v="0"/>
    <x v="0"/>
    <x v="0"/>
    <n v="47"/>
    <n v="47"/>
    <n v="200"/>
    <x v="0"/>
    <x v="0"/>
    <x v="0"/>
    <x v="0"/>
    <x v="0"/>
    <n v="9400"/>
    <n v="9400"/>
    <x v="1"/>
    <x v="4"/>
  </r>
  <r>
    <x v="0"/>
    <x v="0"/>
    <x v="28"/>
    <s v="494041.1"/>
    <x v="2"/>
    <x v="0"/>
    <x v="5"/>
    <x v="5"/>
    <x v="0"/>
    <x v="0"/>
    <x v="0"/>
    <x v="0"/>
    <n v="4"/>
    <n v="4"/>
    <n v="200"/>
    <x v="0"/>
    <x v="0"/>
    <x v="0"/>
    <x v="0"/>
    <x v="0"/>
    <n v="800"/>
    <n v="800"/>
    <x v="2"/>
    <x v="7"/>
  </r>
  <r>
    <x v="0"/>
    <x v="0"/>
    <x v="28"/>
    <s v="494041.1"/>
    <x v="2"/>
    <x v="0"/>
    <x v="5"/>
    <x v="5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20"/>
    <x v="20"/>
    <x v="0"/>
    <x v="0"/>
    <x v="0"/>
    <x v="0"/>
    <n v="46"/>
    <n v="46"/>
    <n v="200"/>
    <x v="0"/>
    <x v="0"/>
    <x v="0"/>
    <x v="0"/>
    <x v="0"/>
    <n v="9200"/>
    <n v="9200"/>
    <x v="1"/>
    <x v="4"/>
  </r>
  <r>
    <x v="0"/>
    <x v="0"/>
    <x v="28"/>
    <s v="494041.1"/>
    <x v="2"/>
    <x v="0"/>
    <x v="0"/>
    <x v="2"/>
    <x v="5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8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8"/>
    <s v="494041.1"/>
    <x v="2"/>
    <x v="0"/>
    <x v="20"/>
    <x v="19"/>
    <x v="8"/>
    <x v="0"/>
    <x v="0"/>
    <x v="0"/>
    <n v="12"/>
    <n v="12"/>
    <n v="200"/>
    <x v="0"/>
    <x v="0"/>
    <x v="0"/>
    <x v="0"/>
    <x v="0"/>
    <n v="2400"/>
    <n v="2400"/>
    <x v="2"/>
    <x v="7"/>
  </r>
  <r>
    <x v="0"/>
    <x v="0"/>
    <x v="28"/>
    <s v="494041.1"/>
    <x v="2"/>
    <x v="0"/>
    <x v="1"/>
    <x v="18"/>
    <x v="7"/>
    <x v="0"/>
    <x v="0"/>
    <x v="0"/>
    <n v="400"/>
    <n v="400"/>
    <n v="200"/>
    <x v="0"/>
    <x v="0"/>
    <x v="0"/>
    <x v="0"/>
    <x v="0"/>
    <n v="80000"/>
    <n v="80000"/>
    <x v="1"/>
    <x v="4"/>
  </r>
  <r>
    <x v="0"/>
    <x v="0"/>
    <x v="28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8"/>
    <s v="493262.1"/>
    <x v="2"/>
    <x v="0"/>
    <x v="20"/>
    <x v="20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20"/>
    <x v="15"/>
    <x v="9"/>
    <x v="0"/>
    <x v="0"/>
    <x v="0"/>
    <n v="16"/>
    <n v="16"/>
    <n v="217"/>
    <x v="0"/>
    <x v="0"/>
    <x v="0"/>
    <x v="0"/>
    <x v="0"/>
    <n v="3472"/>
    <n v="3472"/>
    <x v="2"/>
    <x v="7"/>
  </r>
  <r>
    <x v="0"/>
    <x v="0"/>
    <x v="28"/>
    <s v="493262.1"/>
    <x v="2"/>
    <x v="0"/>
    <x v="18"/>
    <x v="1"/>
    <x v="8"/>
    <x v="0"/>
    <x v="0"/>
    <x v="0"/>
    <n v="150"/>
    <n v="150"/>
    <n v="217"/>
    <x v="0"/>
    <x v="0"/>
    <x v="0"/>
    <x v="0"/>
    <x v="0"/>
    <n v="32550"/>
    <n v="32550"/>
    <x v="1"/>
    <x v="4"/>
  </r>
  <r>
    <x v="0"/>
    <x v="0"/>
    <x v="28"/>
    <s v="493262.1"/>
    <x v="2"/>
    <x v="0"/>
    <x v="11"/>
    <x v="14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19"/>
    <x v="19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15"/>
    <x v="15"/>
    <x v="0"/>
    <x v="0"/>
    <x v="0"/>
    <x v="0"/>
    <n v="46"/>
    <n v="46"/>
    <n v="217"/>
    <x v="0"/>
    <x v="0"/>
    <x v="0"/>
    <x v="0"/>
    <x v="0"/>
    <n v="9982"/>
    <n v="9982"/>
    <x v="1"/>
    <x v="4"/>
  </r>
  <r>
    <x v="0"/>
    <x v="0"/>
    <x v="28"/>
    <s v="493262.1"/>
    <x v="2"/>
    <x v="0"/>
    <x v="5"/>
    <x v="5"/>
    <x v="0"/>
    <x v="0"/>
    <x v="0"/>
    <x v="0"/>
    <n v="3"/>
    <n v="3"/>
    <n v="217"/>
    <x v="0"/>
    <x v="0"/>
    <x v="0"/>
    <x v="0"/>
    <x v="0"/>
    <n v="651"/>
    <n v="651"/>
    <x v="2"/>
    <x v="7"/>
  </r>
  <r>
    <x v="0"/>
    <x v="0"/>
    <x v="28"/>
    <s v="493262.1"/>
    <x v="2"/>
    <x v="0"/>
    <x v="5"/>
    <x v="5"/>
    <x v="0"/>
    <x v="0"/>
    <x v="0"/>
    <x v="0"/>
    <n v="47"/>
    <n v="47"/>
    <n v="217"/>
    <x v="0"/>
    <x v="0"/>
    <x v="0"/>
    <x v="0"/>
    <x v="0"/>
    <n v="10199"/>
    <n v="10199"/>
    <x v="1"/>
    <x v="4"/>
  </r>
  <r>
    <x v="0"/>
    <x v="0"/>
    <x v="28"/>
    <s v="494041.1"/>
    <x v="2"/>
    <x v="0"/>
    <x v="1"/>
    <x v="1"/>
    <x v="1"/>
    <x v="0"/>
    <x v="0"/>
    <x v="0"/>
    <n v="400"/>
    <n v="400"/>
    <n v="200"/>
    <x v="0"/>
    <x v="0"/>
    <x v="0"/>
    <x v="0"/>
    <x v="0"/>
    <n v="80000"/>
    <n v="80000"/>
    <x v="1"/>
    <x v="1"/>
  </r>
  <r>
    <x v="0"/>
    <x v="0"/>
    <x v="28"/>
    <s v="494041.1"/>
    <x v="2"/>
    <x v="0"/>
    <x v="2"/>
    <x v="3"/>
    <x v="4"/>
    <x v="0"/>
    <x v="0"/>
    <x v="0"/>
    <n v="450"/>
    <n v="450"/>
    <n v="200"/>
    <x v="0"/>
    <x v="0"/>
    <x v="0"/>
    <x v="0"/>
    <x v="0"/>
    <n v="90000"/>
    <n v="90000"/>
    <x v="1"/>
    <x v="1"/>
  </r>
  <r>
    <x v="0"/>
    <x v="0"/>
    <x v="29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9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4"/>
  </r>
  <r>
    <x v="0"/>
    <x v="0"/>
    <x v="29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9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29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29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  <r>
    <x v="0"/>
    <x v="0"/>
    <x v="29"/>
    <s v="494041.1"/>
    <x v="2"/>
    <x v="0"/>
    <x v="1"/>
    <x v="1"/>
    <x v="1"/>
    <x v="0"/>
    <x v="0"/>
    <x v="0"/>
    <n v="800"/>
    <n v="800"/>
    <n v="200"/>
    <x v="0"/>
    <x v="0"/>
    <x v="0"/>
    <x v="0"/>
    <x v="0"/>
    <n v="160000"/>
    <n v="160000"/>
    <x v="1"/>
    <x v="4"/>
  </r>
  <r>
    <x v="0"/>
    <x v="0"/>
    <x v="29"/>
    <s v="494041.1"/>
    <x v="2"/>
    <x v="0"/>
    <x v="1"/>
    <x v="1"/>
    <x v="1"/>
    <x v="0"/>
    <x v="0"/>
    <x v="0"/>
    <n v="400"/>
    <n v="400"/>
    <n v="200"/>
    <x v="0"/>
    <x v="0"/>
    <x v="0"/>
    <x v="0"/>
    <x v="0"/>
    <n v="80000"/>
    <n v="80000"/>
    <x v="1"/>
    <x v="1"/>
  </r>
  <r>
    <x v="0"/>
    <x v="0"/>
    <x v="29"/>
    <s v="494041.1"/>
    <x v="2"/>
    <x v="0"/>
    <x v="2"/>
    <x v="3"/>
    <x v="4"/>
    <x v="0"/>
    <x v="0"/>
    <x v="0"/>
    <n v="450"/>
    <n v="450"/>
    <n v="200"/>
    <x v="0"/>
    <x v="0"/>
    <x v="0"/>
    <x v="0"/>
    <x v="0"/>
    <n v="90000"/>
    <n v="90000"/>
    <x v="1"/>
    <x v="1"/>
  </r>
  <r>
    <x v="0"/>
    <x v="0"/>
    <x v="29"/>
    <s v="494041.1"/>
    <x v="2"/>
    <x v="0"/>
    <x v="0"/>
    <x v="2"/>
    <x v="5"/>
    <x v="0"/>
    <x v="0"/>
    <x v="0"/>
    <n v="150"/>
    <n v="150"/>
    <n v="200"/>
    <x v="0"/>
    <x v="0"/>
    <x v="0"/>
    <x v="0"/>
    <x v="0"/>
    <n v="30000"/>
    <n v="30000"/>
    <x v="1"/>
    <x v="1"/>
  </r>
  <r>
    <x v="0"/>
    <x v="0"/>
    <x v="29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4"/>
  </r>
  <r>
    <x v="0"/>
    <x v="0"/>
    <x v="30"/>
    <s v="516182.1"/>
    <x v="1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0"/>
    <s v="317868.11"/>
    <x v="0"/>
    <x v="0"/>
    <x v="0"/>
    <x v="0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30"/>
    <s v="317868.11"/>
    <x v="0"/>
    <x v="0"/>
    <x v="0"/>
    <x v="2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30"/>
    <s v="317868.11"/>
    <x v="0"/>
    <x v="0"/>
    <x v="9"/>
    <x v="7"/>
    <x v="5"/>
    <x v="0"/>
    <x v="0"/>
    <x v="0"/>
    <n v="2"/>
    <n v="2"/>
    <n v="34.25"/>
    <x v="0"/>
    <x v="0"/>
    <x v="0"/>
    <x v="0"/>
    <x v="0"/>
    <n v="68.5"/>
    <n v="68.5"/>
    <x v="0"/>
    <x v="0"/>
  </r>
  <r>
    <x v="0"/>
    <x v="0"/>
    <x v="30"/>
    <s v="317868.11"/>
    <x v="0"/>
    <x v="0"/>
    <x v="2"/>
    <x v="6"/>
    <x v="0"/>
    <x v="0"/>
    <x v="0"/>
    <x v="0"/>
    <n v="1"/>
    <n v="1"/>
    <n v="34.25"/>
    <x v="0"/>
    <x v="0"/>
    <x v="0"/>
    <x v="0"/>
    <x v="0"/>
    <n v="34.25"/>
    <n v="34.25"/>
    <x v="0"/>
    <x v="0"/>
  </r>
  <r>
    <x v="0"/>
    <x v="0"/>
    <x v="30"/>
    <s v="494041.1"/>
    <x v="2"/>
    <x v="0"/>
    <x v="2"/>
    <x v="2"/>
    <x v="2"/>
    <x v="0"/>
    <x v="0"/>
    <x v="0"/>
    <n v="1800"/>
    <n v="1800"/>
    <n v="200"/>
    <x v="0"/>
    <x v="0"/>
    <x v="0"/>
    <x v="0"/>
    <x v="0"/>
    <n v="360000"/>
    <n v="360000"/>
    <x v="1"/>
    <x v="1"/>
  </r>
  <r>
    <x v="0"/>
    <x v="0"/>
    <x v="30"/>
    <s v="493262.1"/>
    <x v="2"/>
    <x v="0"/>
    <x v="1"/>
    <x v="1"/>
    <x v="1"/>
    <x v="0"/>
    <x v="0"/>
    <x v="0"/>
    <n v="800"/>
    <n v="800"/>
    <n v="217"/>
    <x v="0"/>
    <x v="0"/>
    <x v="0"/>
    <x v="0"/>
    <x v="0"/>
    <n v="173600"/>
    <n v="173600"/>
    <x v="1"/>
    <x v="4"/>
  </r>
  <r>
    <x v="0"/>
    <x v="0"/>
    <x v="30"/>
    <s v="516610.1"/>
    <x v="2"/>
    <x v="0"/>
    <x v="1"/>
    <x v="1"/>
    <x v="1"/>
    <x v="0"/>
    <x v="0"/>
    <x v="0"/>
    <n v="400"/>
    <n v="400"/>
    <n v="300"/>
    <x v="0"/>
    <x v="0"/>
    <x v="0"/>
    <x v="0"/>
    <x v="0"/>
    <n v="120000"/>
    <n v="120000"/>
    <x v="1"/>
    <x v="1"/>
  </r>
  <r>
    <x v="0"/>
    <x v="0"/>
    <x v="30"/>
    <s v="317868.11"/>
    <x v="0"/>
    <x v="0"/>
    <x v="2"/>
    <x v="3"/>
    <x v="4"/>
    <x v="0"/>
    <x v="0"/>
    <x v="0"/>
    <n v="6"/>
    <n v="6"/>
    <n v="34.25"/>
    <x v="0"/>
    <x v="0"/>
    <x v="0"/>
    <x v="0"/>
    <x v="0"/>
    <n v="205.5"/>
    <n v="205.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5:C69" firstHeaderRow="1" firstDataRow="1" firstDataCol="2"/>
  <pivotFields count="24">
    <pivotField compact="0" outline="0" subtotalTop="0" showAll="0" includeNewItemsInFilter="1"/>
    <pivotField compact="0" outline="0" subtotalTop="0" showAll="0" includeNewItemsInFilter="1"/>
    <pivotField axis="axisRow" compact="0" numFmtId="164" outline="0" subtotalTop="0" showAll="0" includeNewItemsInFilter="1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43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6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 t="grand">
      <x/>
    </i>
    <i t="grand" i="1">
      <x/>
    </i>
  </rowItems>
  <colItems count="1">
    <i/>
  </colItems>
  <dataFields count="2">
    <dataField name="Sum of Gross MW" fld="12" baseField="0" baseItem="0"/>
    <dataField name="Sum of Total Amt" fld="21" baseField="0" baseItem="0"/>
  </dataFields>
  <formats count="2">
    <format dxfId="1">
      <pivotArea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1"/>
  <sheetViews>
    <sheetView workbookViewId="0">
      <selection sqref="A1:IV65536"/>
    </sheetView>
  </sheetViews>
  <sheetFormatPr defaultRowHeight="12.75" x14ac:dyDescent="0.2"/>
  <cols>
    <col min="2" max="2" width="16.5703125" bestFit="1" customWidth="1"/>
    <col min="3" max="3" width="14" style="1" bestFit="1" customWidth="1"/>
    <col min="4" max="4" width="1.7109375" customWidth="1"/>
    <col min="5" max="5" width="16.5703125" style="48" bestFit="1" customWidth="1"/>
    <col min="6" max="6" width="1.85546875" style="3" customWidth="1"/>
    <col min="7" max="7" width="19.140625" bestFit="1" customWidth="1"/>
    <col min="8" max="8" width="2.42578125" style="5" customWidth="1"/>
    <col min="9" max="9" width="16.28515625" style="15" customWidth="1"/>
    <col min="11" max="11" width="11.5703125" customWidth="1"/>
    <col min="13" max="13" width="9.85546875" bestFit="1" customWidth="1"/>
    <col min="15" max="15" width="9" bestFit="1" customWidth="1"/>
  </cols>
  <sheetData>
    <row r="2" spans="1:31" x14ac:dyDescent="0.2">
      <c r="E2" s="2" t="s">
        <v>0</v>
      </c>
      <c r="G2" s="4" t="s">
        <v>1</v>
      </c>
      <c r="I2" s="6" t="s">
        <v>2</v>
      </c>
    </row>
    <row r="3" spans="1:31" x14ac:dyDescent="0.2">
      <c r="A3" s="7" t="s">
        <v>3</v>
      </c>
      <c r="E3" s="2" t="s">
        <v>4</v>
      </c>
      <c r="G3" s="4" t="s">
        <v>5</v>
      </c>
      <c r="I3" s="6"/>
    </row>
    <row r="4" spans="1:31" x14ac:dyDescent="0.2">
      <c r="A4" s="91" t="s">
        <v>6</v>
      </c>
      <c r="B4" s="91"/>
      <c r="C4" s="91"/>
      <c r="E4" s="4" t="s">
        <v>7</v>
      </c>
      <c r="F4" s="8"/>
      <c r="G4" s="4" t="s">
        <v>8</v>
      </c>
      <c r="H4" s="9"/>
      <c r="I4" s="6"/>
    </row>
    <row r="5" spans="1:31" x14ac:dyDescent="0.2">
      <c r="A5" s="49" t="s">
        <v>9</v>
      </c>
      <c r="B5" s="49" t="s">
        <v>10</v>
      </c>
      <c r="C5" s="11" t="s">
        <v>11</v>
      </c>
      <c r="E5" s="12"/>
      <c r="F5" s="13"/>
      <c r="G5" s="14"/>
    </row>
    <row r="6" spans="1:31" x14ac:dyDescent="0.2">
      <c r="A6" s="16">
        <v>36951</v>
      </c>
      <c r="B6" s="10" t="s">
        <v>12</v>
      </c>
      <c r="C6" s="11">
        <v>3412</v>
      </c>
      <c r="E6" s="17">
        <v>4612</v>
      </c>
      <c r="G6" s="18">
        <f>+C6-E6</f>
        <v>-1200</v>
      </c>
      <c r="H6" s="19"/>
      <c r="I6" s="20">
        <f>+C6-E6-G6</f>
        <v>0</v>
      </c>
      <c r="M6" s="21"/>
      <c r="N6" s="22"/>
      <c r="O6" s="22"/>
      <c r="P6" s="22"/>
      <c r="Q6" s="22"/>
      <c r="R6" s="22"/>
      <c r="S6" s="22"/>
      <c r="T6" s="22"/>
    </row>
    <row r="7" spans="1:31" x14ac:dyDescent="0.2">
      <c r="A7" s="23"/>
      <c r="B7" s="24" t="s">
        <v>13</v>
      </c>
      <c r="C7" s="25">
        <v>774011</v>
      </c>
      <c r="E7" s="26">
        <v>774011</v>
      </c>
      <c r="G7" s="27"/>
      <c r="H7" s="19"/>
      <c r="I7" s="28">
        <f>+C7-E7</f>
        <v>0</v>
      </c>
      <c r="J7" t="s">
        <v>14</v>
      </c>
      <c r="M7" s="22"/>
      <c r="N7" s="22"/>
      <c r="O7" s="22"/>
      <c r="P7" s="22"/>
      <c r="Q7" s="22"/>
      <c r="R7" s="22"/>
      <c r="S7" s="22"/>
      <c r="T7" s="22"/>
      <c r="Y7" s="29"/>
      <c r="AB7" s="29"/>
      <c r="AC7" s="29"/>
      <c r="AE7" s="29"/>
    </row>
    <row r="8" spans="1:31" x14ac:dyDescent="0.2">
      <c r="A8" s="16">
        <v>36952</v>
      </c>
      <c r="B8" s="10" t="s">
        <v>12</v>
      </c>
      <c r="C8" s="11">
        <v>3410</v>
      </c>
      <c r="E8" s="30">
        <v>4610</v>
      </c>
      <c r="G8" s="18">
        <f>+C8-E8</f>
        <v>-1200</v>
      </c>
      <c r="H8" s="19"/>
      <c r="I8" s="20">
        <f>+C8-E8-G8</f>
        <v>0</v>
      </c>
      <c r="M8" s="21"/>
      <c r="N8" s="22"/>
      <c r="O8" s="22"/>
      <c r="P8" s="22"/>
      <c r="Q8" s="22"/>
      <c r="R8" s="22"/>
      <c r="S8" s="22"/>
      <c r="T8" s="22"/>
    </row>
    <row r="9" spans="1:31" x14ac:dyDescent="0.2">
      <c r="A9" s="23"/>
      <c r="B9" s="24" t="s">
        <v>13</v>
      </c>
      <c r="C9" s="25">
        <v>773942.5</v>
      </c>
      <c r="E9" s="26">
        <v>773942.5</v>
      </c>
      <c r="G9" s="27"/>
      <c r="H9" s="19"/>
      <c r="I9" s="28">
        <f>+C9-E9</f>
        <v>0</v>
      </c>
      <c r="J9" t="s">
        <v>14</v>
      </c>
      <c r="M9" s="22"/>
      <c r="N9" s="22"/>
      <c r="O9" s="22"/>
      <c r="P9" s="22"/>
      <c r="Q9" s="22"/>
      <c r="R9" s="22"/>
      <c r="S9" s="22"/>
      <c r="T9" s="22"/>
    </row>
    <row r="10" spans="1:31" x14ac:dyDescent="0.2">
      <c r="A10" s="16">
        <v>36953</v>
      </c>
      <c r="B10" s="10" t="s">
        <v>12</v>
      </c>
      <c r="C10" s="11">
        <v>3410</v>
      </c>
      <c r="E10" s="30">
        <v>4610</v>
      </c>
      <c r="G10" s="18">
        <f>+C10-E10</f>
        <v>-1200</v>
      </c>
      <c r="H10" s="19"/>
      <c r="I10" s="20">
        <f>+C10-E10-G10</f>
        <v>0</v>
      </c>
      <c r="M10" s="21"/>
      <c r="N10" s="22"/>
      <c r="O10" s="22"/>
      <c r="P10" s="22"/>
      <c r="Q10" s="22"/>
      <c r="R10" s="22"/>
      <c r="S10" s="22"/>
      <c r="T10" s="22"/>
    </row>
    <row r="11" spans="1:31" x14ac:dyDescent="0.2">
      <c r="A11" s="23"/>
      <c r="B11" s="24" t="s">
        <v>13</v>
      </c>
      <c r="C11" s="25">
        <v>773942.5</v>
      </c>
      <c r="E11" s="26">
        <v>773942.5</v>
      </c>
      <c r="G11" s="27"/>
      <c r="H11" s="19"/>
      <c r="I11" s="28">
        <f>+C11-E11</f>
        <v>0</v>
      </c>
      <c r="J11" t="s">
        <v>14</v>
      </c>
      <c r="M11" s="22"/>
      <c r="N11" s="22"/>
      <c r="O11" s="22"/>
      <c r="P11" s="22"/>
      <c r="Q11" s="22"/>
      <c r="R11" s="22"/>
      <c r="S11" s="22"/>
      <c r="T11" s="22"/>
    </row>
    <row r="12" spans="1:31" x14ac:dyDescent="0.2">
      <c r="A12" s="16">
        <v>36954</v>
      </c>
      <c r="B12" s="10" t="s">
        <v>12</v>
      </c>
      <c r="C12" s="11">
        <v>1832</v>
      </c>
      <c r="E12" s="17">
        <v>3032</v>
      </c>
      <c r="G12" s="31">
        <f>+C12-E12</f>
        <v>-1200</v>
      </c>
      <c r="H12" s="19"/>
      <c r="I12" s="20">
        <f>+C12-E12-G12</f>
        <v>0</v>
      </c>
      <c r="M12" s="21"/>
      <c r="N12" s="22"/>
      <c r="O12" s="22"/>
      <c r="P12" s="22"/>
      <c r="Q12" s="22"/>
      <c r="R12" s="22"/>
      <c r="S12" s="22"/>
      <c r="T12" s="22"/>
    </row>
    <row r="13" spans="1:31" x14ac:dyDescent="0.2">
      <c r="A13" s="23"/>
      <c r="B13" s="24" t="s">
        <v>13</v>
      </c>
      <c r="C13" s="25">
        <v>361096</v>
      </c>
      <c r="E13" s="17">
        <v>361096</v>
      </c>
      <c r="G13" s="31"/>
      <c r="H13" s="19"/>
      <c r="I13" s="28">
        <f>+C13-E13</f>
        <v>0</v>
      </c>
      <c r="J13" t="s">
        <v>14</v>
      </c>
      <c r="M13" s="22"/>
      <c r="N13" s="22"/>
      <c r="O13" s="22"/>
      <c r="P13" s="22"/>
      <c r="Q13" s="22"/>
      <c r="R13" s="22"/>
      <c r="S13" s="22"/>
      <c r="T13" s="22"/>
    </row>
    <row r="14" spans="1:31" x14ac:dyDescent="0.2">
      <c r="A14" s="16">
        <v>36955</v>
      </c>
      <c r="B14" s="10" t="s">
        <v>12</v>
      </c>
      <c r="C14" s="11">
        <v>3410</v>
      </c>
      <c r="E14" s="30">
        <v>4610</v>
      </c>
      <c r="G14" s="18">
        <f>+C14-E14</f>
        <v>-1200</v>
      </c>
      <c r="H14" s="19"/>
      <c r="I14" s="20">
        <f>+C14-E14-G14</f>
        <v>0</v>
      </c>
      <c r="M14" s="21"/>
      <c r="N14" s="22"/>
      <c r="O14" s="22"/>
      <c r="P14" s="22"/>
      <c r="Q14" s="22"/>
      <c r="R14" s="22"/>
      <c r="S14" s="22"/>
      <c r="T14" s="22"/>
    </row>
    <row r="15" spans="1:31" x14ac:dyDescent="0.2">
      <c r="A15" s="23"/>
      <c r="B15" s="24" t="s">
        <v>13</v>
      </c>
      <c r="C15" s="25">
        <v>773942.5</v>
      </c>
      <c r="E15" s="26">
        <v>773942.5</v>
      </c>
      <c r="G15" s="27"/>
      <c r="H15" s="19"/>
      <c r="I15" s="28">
        <f>+C15-E15</f>
        <v>0</v>
      </c>
      <c r="J15" t="s">
        <v>14</v>
      </c>
      <c r="M15" s="22"/>
      <c r="N15" s="22"/>
      <c r="O15" s="22"/>
      <c r="P15" s="22"/>
      <c r="Q15" s="22"/>
      <c r="R15" s="22"/>
      <c r="S15" s="22"/>
      <c r="T15" s="22"/>
    </row>
    <row r="16" spans="1:31" x14ac:dyDescent="0.2">
      <c r="A16" s="16">
        <v>36956</v>
      </c>
      <c r="B16" s="10" t="s">
        <v>12</v>
      </c>
      <c r="C16" s="11">
        <v>3410</v>
      </c>
      <c r="E16" s="17">
        <v>4610</v>
      </c>
      <c r="G16" s="31">
        <f>+C16-E16</f>
        <v>-1200</v>
      </c>
      <c r="H16" s="19"/>
      <c r="I16" s="20">
        <f>+C16-E16-G16</f>
        <v>0</v>
      </c>
      <c r="M16" s="21"/>
      <c r="N16" s="22"/>
      <c r="O16" s="22"/>
      <c r="P16" s="22"/>
      <c r="Q16" s="22"/>
      <c r="R16" s="22"/>
      <c r="S16" s="22"/>
      <c r="T16" s="22"/>
    </row>
    <row r="17" spans="1:20" x14ac:dyDescent="0.2">
      <c r="A17" s="23"/>
      <c r="B17" s="24" t="s">
        <v>13</v>
      </c>
      <c r="C17" s="25">
        <v>773942.5</v>
      </c>
      <c r="E17" s="26">
        <v>773942.5</v>
      </c>
      <c r="G17" s="31"/>
      <c r="H17" s="19"/>
      <c r="I17" s="28">
        <f>+C17-E17</f>
        <v>0</v>
      </c>
      <c r="J17" t="s">
        <v>14</v>
      </c>
      <c r="M17" s="22"/>
      <c r="N17" s="22"/>
      <c r="O17" s="22"/>
      <c r="P17" s="22"/>
      <c r="Q17" s="22"/>
      <c r="R17" s="22"/>
      <c r="S17" s="22"/>
      <c r="T17" s="22"/>
    </row>
    <row r="18" spans="1:20" x14ac:dyDescent="0.2">
      <c r="A18" s="16">
        <v>36957</v>
      </c>
      <c r="B18" s="10" t="s">
        <v>12</v>
      </c>
      <c r="C18" s="11">
        <v>3810</v>
      </c>
      <c r="E18" s="30">
        <v>5010</v>
      </c>
      <c r="G18" s="18">
        <f>+C18-E18</f>
        <v>-1200</v>
      </c>
      <c r="H18" s="19"/>
      <c r="I18" s="20">
        <f>+C18-E18-G18</f>
        <v>0</v>
      </c>
      <c r="M18" s="21"/>
      <c r="N18" s="22"/>
      <c r="O18" s="22"/>
      <c r="P18" s="22"/>
      <c r="Q18" s="22"/>
      <c r="R18" s="22"/>
      <c r="S18" s="22"/>
      <c r="T18" s="22"/>
    </row>
    <row r="19" spans="1:20" x14ac:dyDescent="0.2">
      <c r="A19" s="23"/>
      <c r="B19" s="24" t="s">
        <v>13</v>
      </c>
      <c r="C19" s="25">
        <v>905942.5</v>
      </c>
      <c r="E19" s="32">
        <v>905942.5</v>
      </c>
      <c r="G19" s="27"/>
      <c r="H19" s="19"/>
      <c r="I19" s="33">
        <f>+C19-E19</f>
        <v>0</v>
      </c>
      <c r="J19" t="s">
        <v>14</v>
      </c>
      <c r="M19" s="22"/>
      <c r="N19" s="22"/>
      <c r="O19" s="22"/>
      <c r="P19" s="22"/>
      <c r="Q19" s="22"/>
      <c r="R19" s="22"/>
      <c r="S19" s="22"/>
      <c r="T19" s="22"/>
    </row>
    <row r="20" spans="1:20" x14ac:dyDescent="0.2">
      <c r="A20" s="16">
        <v>36958</v>
      </c>
      <c r="B20" s="10" t="s">
        <v>12</v>
      </c>
      <c r="C20" s="11">
        <v>3410</v>
      </c>
      <c r="E20" s="17">
        <v>4610</v>
      </c>
      <c r="G20" s="18">
        <f>+C20-E20</f>
        <v>-1200</v>
      </c>
      <c r="H20" s="19"/>
      <c r="I20" s="20">
        <f>+C20-E20-G20</f>
        <v>0</v>
      </c>
      <c r="M20" s="21"/>
      <c r="N20" s="22"/>
      <c r="O20" s="22"/>
      <c r="P20" s="22"/>
      <c r="Q20" s="22"/>
      <c r="R20" s="22"/>
      <c r="S20" s="22"/>
      <c r="T20" s="22"/>
    </row>
    <row r="21" spans="1:20" x14ac:dyDescent="0.2">
      <c r="A21" s="23"/>
      <c r="B21" s="24" t="s">
        <v>13</v>
      </c>
      <c r="C21" s="25">
        <v>773942.5</v>
      </c>
      <c r="E21" s="32">
        <v>773942.5</v>
      </c>
      <c r="G21" s="31"/>
      <c r="H21" s="19"/>
      <c r="I21" s="28">
        <f>+C21-E21</f>
        <v>0</v>
      </c>
      <c r="J21" t="s">
        <v>14</v>
      </c>
      <c r="M21" s="22"/>
      <c r="N21" s="22"/>
      <c r="O21" s="34"/>
      <c r="P21" s="22"/>
      <c r="Q21" s="22"/>
      <c r="R21" s="22"/>
      <c r="S21" s="22"/>
      <c r="T21" s="22"/>
    </row>
    <row r="22" spans="1:20" x14ac:dyDescent="0.2">
      <c r="A22" s="16">
        <v>36959</v>
      </c>
      <c r="B22" s="10" t="s">
        <v>12</v>
      </c>
      <c r="C22" s="11">
        <v>3450</v>
      </c>
      <c r="E22" s="30">
        <v>4650</v>
      </c>
      <c r="G22" s="18">
        <f>+C22-E22</f>
        <v>-1200</v>
      </c>
      <c r="H22" s="19"/>
      <c r="I22" s="20">
        <f>+C22-E22-G22</f>
        <v>0</v>
      </c>
      <c r="M22" s="21"/>
      <c r="N22" s="22"/>
      <c r="O22" s="22"/>
      <c r="P22" s="22"/>
      <c r="Q22" s="22"/>
      <c r="R22" s="22"/>
      <c r="S22" s="22"/>
      <c r="T22" s="22"/>
    </row>
    <row r="23" spans="1:20" x14ac:dyDescent="0.2">
      <c r="A23" s="23"/>
      <c r="B23" s="24" t="s">
        <v>13</v>
      </c>
      <c r="C23" s="25">
        <v>779942.5</v>
      </c>
      <c r="E23" s="26">
        <v>779942.5</v>
      </c>
      <c r="G23" s="27"/>
      <c r="H23" s="19"/>
      <c r="I23" s="28">
        <f>+C23-E23</f>
        <v>0</v>
      </c>
      <c r="J23" t="s">
        <v>14</v>
      </c>
      <c r="M23" s="22"/>
      <c r="N23" s="22"/>
      <c r="O23" s="35"/>
      <c r="P23" s="22"/>
      <c r="Q23" s="22"/>
      <c r="R23" s="22"/>
      <c r="S23" s="22"/>
      <c r="T23" s="22"/>
    </row>
    <row r="24" spans="1:20" x14ac:dyDescent="0.2">
      <c r="A24" s="16">
        <v>36960</v>
      </c>
      <c r="B24" s="10" t="s">
        <v>12</v>
      </c>
      <c r="C24" s="11">
        <v>3410</v>
      </c>
      <c r="E24" s="17">
        <v>4610</v>
      </c>
      <c r="G24" s="31">
        <f>+C24-E24</f>
        <v>-1200</v>
      </c>
      <c r="H24" s="19"/>
      <c r="I24" s="20">
        <f>+C24-E24-G24</f>
        <v>0</v>
      </c>
      <c r="M24" s="21"/>
      <c r="N24" s="22"/>
      <c r="O24" s="34"/>
      <c r="P24" s="22"/>
      <c r="Q24" s="22"/>
      <c r="R24" s="22"/>
      <c r="S24" s="22"/>
      <c r="T24" s="22"/>
    </row>
    <row r="25" spans="1:20" x14ac:dyDescent="0.2">
      <c r="A25" s="23"/>
      <c r="B25" s="24" t="s">
        <v>13</v>
      </c>
      <c r="C25" s="25">
        <v>773942.5</v>
      </c>
      <c r="E25" s="17">
        <v>773942.5</v>
      </c>
      <c r="G25" s="31"/>
      <c r="H25" s="19"/>
      <c r="I25" s="28">
        <f>+C25-E25</f>
        <v>0</v>
      </c>
      <c r="J25" t="s">
        <v>14</v>
      </c>
      <c r="M25" s="22"/>
      <c r="N25" s="22"/>
      <c r="O25" s="34"/>
      <c r="P25" s="22"/>
      <c r="Q25" s="22"/>
      <c r="R25" s="22"/>
      <c r="S25" s="22"/>
      <c r="T25" s="22"/>
    </row>
    <row r="26" spans="1:20" x14ac:dyDescent="0.2">
      <c r="A26" s="16">
        <v>36961</v>
      </c>
      <c r="B26" s="10" t="s">
        <v>12</v>
      </c>
      <c r="C26" s="11">
        <v>1832</v>
      </c>
      <c r="E26" s="30">
        <v>3032</v>
      </c>
      <c r="G26" s="18">
        <f>+C26-E26</f>
        <v>-1200</v>
      </c>
      <c r="H26" s="19"/>
      <c r="I26" s="20">
        <f>+C26-E26-G26</f>
        <v>0</v>
      </c>
      <c r="M26" s="21"/>
      <c r="N26" s="22"/>
      <c r="O26" s="22"/>
      <c r="P26" s="22"/>
      <c r="Q26" s="22"/>
      <c r="R26" s="22"/>
      <c r="S26" s="22"/>
      <c r="T26" s="22"/>
    </row>
    <row r="27" spans="1:20" x14ac:dyDescent="0.2">
      <c r="A27" s="23"/>
      <c r="B27" s="24" t="s">
        <v>13</v>
      </c>
      <c r="C27" s="25">
        <v>361096</v>
      </c>
      <c r="E27" s="26">
        <v>361096</v>
      </c>
      <c r="G27" s="27"/>
      <c r="H27" s="19"/>
      <c r="I27" s="28">
        <f>+C27-E27</f>
        <v>0</v>
      </c>
      <c r="J27" t="s">
        <v>14</v>
      </c>
      <c r="M27" s="22"/>
      <c r="N27" s="22"/>
      <c r="O27" s="34"/>
      <c r="P27" s="22"/>
      <c r="Q27" s="22"/>
      <c r="R27" s="22"/>
      <c r="S27" s="22"/>
      <c r="T27" s="22"/>
    </row>
    <row r="28" spans="1:20" x14ac:dyDescent="0.2">
      <c r="A28" s="16">
        <v>36962</v>
      </c>
      <c r="B28" s="10" t="s">
        <v>12</v>
      </c>
      <c r="C28" s="11">
        <v>3854</v>
      </c>
      <c r="E28" s="17">
        <v>5054</v>
      </c>
      <c r="G28" s="31">
        <f>+C28-E28</f>
        <v>-1200</v>
      </c>
      <c r="H28" s="19"/>
      <c r="I28" s="20">
        <f>+C28-E28-G28</f>
        <v>0</v>
      </c>
      <c r="M28" s="21"/>
      <c r="N28" s="22"/>
      <c r="O28" s="22"/>
      <c r="P28" s="22"/>
      <c r="Q28" s="22"/>
      <c r="R28" s="22"/>
      <c r="S28" s="22"/>
      <c r="T28" s="22"/>
    </row>
    <row r="29" spans="1:20" x14ac:dyDescent="0.2">
      <c r="A29" s="23"/>
      <c r="B29" s="24" t="s">
        <v>13</v>
      </c>
      <c r="C29" s="25">
        <v>885017.5</v>
      </c>
      <c r="E29" s="17">
        <v>885017.5</v>
      </c>
      <c r="G29" s="31"/>
      <c r="H29" s="19"/>
      <c r="I29" s="28">
        <f>+C29-E29</f>
        <v>0</v>
      </c>
      <c r="J29" t="s">
        <v>14</v>
      </c>
      <c r="M29" s="22"/>
      <c r="N29" s="22"/>
      <c r="O29" s="22"/>
      <c r="P29" s="22"/>
      <c r="Q29" s="22"/>
      <c r="R29" s="22"/>
      <c r="S29" s="22"/>
      <c r="T29" s="22"/>
    </row>
    <row r="30" spans="1:20" x14ac:dyDescent="0.2">
      <c r="A30" s="16">
        <v>36963</v>
      </c>
      <c r="B30" s="10" t="s">
        <v>12</v>
      </c>
      <c r="C30" s="11">
        <v>4675</v>
      </c>
      <c r="E30" s="30">
        <v>5875</v>
      </c>
      <c r="G30" s="18">
        <f>+C30-E30</f>
        <v>-1200</v>
      </c>
      <c r="H30" s="19"/>
      <c r="I30" s="20">
        <f>+C30-E30-G30</f>
        <v>0</v>
      </c>
      <c r="M30" s="21"/>
      <c r="N30" s="22"/>
      <c r="O30" s="22"/>
      <c r="P30" s="22"/>
      <c r="Q30" s="22"/>
      <c r="R30" s="22"/>
      <c r="S30" s="22"/>
      <c r="T30" s="22"/>
    </row>
    <row r="31" spans="1:20" x14ac:dyDescent="0.2">
      <c r="A31" s="23"/>
      <c r="B31" s="24" t="s">
        <v>13</v>
      </c>
      <c r="C31" s="25">
        <v>1043317.5</v>
      </c>
      <c r="E31" s="26">
        <v>1043317.5</v>
      </c>
      <c r="G31" s="27"/>
      <c r="H31" s="19"/>
      <c r="I31" s="28">
        <f>+C31-E31</f>
        <v>0</v>
      </c>
      <c r="J31" t="s">
        <v>14</v>
      </c>
      <c r="M31" s="22"/>
      <c r="N31" s="22"/>
      <c r="O31" s="22"/>
      <c r="P31" s="22"/>
      <c r="Q31" s="22"/>
      <c r="R31" s="22"/>
      <c r="S31" s="22"/>
      <c r="T31" s="22"/>
    </row>
    <row r="32" spans="1:20" x14ac:dyDescent="0.2">
      <c r="A32" s="16">
        <v>36964</v>
      </c>
      <c r="B32" s="10" t="s">
        <v>12</v>
      </c>
      <c r="C32" s="11">
        <v>3810</v>
      </c>
      <c r="E32" s="17">
        <v>5010</v>
      </c>
      <c r="G32" s="31">
        <f>+C32-E32</f>
        <v>-1200</v>
      </c>
      <c r="H32" s="19"/>
      <c r="I32" s="20">
        <f>+C32-E32-G32</f>
        <v>0</v>
      </c>
      <c r="M32" s="21"/>
      <c r="N32" s="22"/>
      <c r="O32" s="22"/>
      <c r="P32" s="22"/>
      <c r="Q32" s="22"/>
      <c r="R32" s="22"/>
      <c r="S32" s="22"/>
      <c r="T32" s="22"/>
    </row>
    <row r="33" spans="1:20" x14ac:dyDescent="0.2">
      <c r="A33" s="23"/>
      <c r="B33" s="24" t="s">
        <v>13</v>
      </c>
      <c r="C33" s="25">
        <v>858742.5</v>
      </c>
      <c r="E33" s="17">
        <v>858742.5</v>
      </c>
      <c r="G33" s="31"/>
      <c r="H33" s="19"/>
      <c r="I33" s="28">
        <f>+C33-E33</f>
        <v>0</v>
      </c>
      <c r="J33" t="s">
        <v>14</v>
      </c>
      <c r="M33" s="22"/>
      <c r="N33" s="22"/>
      <c r="O33" s="22"/>
      <c r="P33" s="22"/>
      <c r="Q33" s="22"/>
      <c r="R33" s="22"/>
      <c r="S33" s="22"/>
      <c r="T33" s="22"/>
    </row>
    <row r="34" spans="1:20" x14ac:dyDescent="0.2">
      <c r="A34" s="16">
        <v>36965</v>
      </c>
      <c r="B34" s="10" t="s">
        <v>12</v>
      </c>
      <c r="C34" s="11">
        <v>3810</v>
      </c>
      <c r="E34" s="30">
        <v>5010</v>
      </c>
      <c r="G34" s="18">
        <f>+C34-E34</f>
        <v>-1200</v>
      </c>
      <c r="H34" s="19"/>
      <c r="I34" s="20">
        <f>+C34-E34-G34</f>
        <v>0</v>
      </c>
      <c r="M34" s="21"/>
      <c r="N34" s="22"/>
      <c r="O34" s="22"/>
      <c r="P34" s="22"/>
      <c r="Q34" s="22"/>
      <c r="R34" s="22"/>
      <c r="S34" s="22"/>
      <c r="T34" s="22"/>
    </row>
    <row r="35" spans="1:20" x14ac:dyDescent="0.2">
      <c r="A35" s="23"/>
      <c r="B35" s="24" t="s">
        <v>13</v>
      </c>
      <c r="C35" s="25">
        <v>859542.5</v>
      </c>
      <c r="E35" s="26">
        <v>859542.5</v>
      </c>
      <c r="G35" s="27"/>
      <c r="H35" s="19"/>
      <c r="I35" s="28">
        <f>+C35-E35</f>
        <v>0</v>
      </c>
      <c r="J35" t="s">
        <v>14</v>
      </c>
      <c r="M35" s="22"/>
      <c r="N35" s="22"/>
      <c r="O35" s="22"/>
      <c r="P35" s="22"/>
      <c r="Q35" s="22"/>
      <c r="R35" s="22"/>
      <c r="S35" s="22"/>
      <c r="T35" s="22"/>
    </row>
    <row r="36" spans="1:20" x14ac:dyDescent="0.2">
      <c r="A36" s="16">
        <v>36966</v>
      </c>
      <c r="B36" s="10" t="s">
        <v>12</v>
      </c>
      <c r="C36" s="11">
        <v>4725</v>
      </c>
      <c r="E36" s="17">
        <v>5925</v>
      </c>
      <c r="G36" s="31">
        <f>+C36-E36</f>
        <v>-1200</v>
      </c>
      <c r="H36" s="19"/>
      <c r="I36" s="20">
        <f>+C36-E36-G36</f>
        <v>0</v>
      </c>
      <c r="M36" s="21"/>
      <c r="N36" s="22"/>
      <c r="O36" s="22"/>
      <c r="P36" s="22"/>
      <c r="Q36" s="22"/>
      <c r="R36" s="22"/>
      <c r="S36" s="22"/>
      <c r="T36" s="22"/>
    </row>
    <row r="37" spans="1:20" x14ac:dyDescent="0.2">
      <c r="A37" s="23"/>
      <c r="B37" s="24" t="s">
        <v>13</v>
      </c>
      <c r="C37" s="25">
        <v>1099842.5</v>
      </c>
      <c r="E37" s="17">
        <v>1099842.5</v>
      </c>
      <c r="G37" s="31"/>
      <c r="H37" s="19"/>
      <c r="I37" s="28">
        <f>+C37-E37</f>
        <v>0</v>
      </c>
      <c r="J37" t="s">
        <v>14</v>
      </c>
      <c r="M37" s="22"/>
      <c r="N37" s="22"/>
      <c r="O37" s="22"/>
      <c r="P37" s="22"/>
      <c r="Q37" s="22"/>
      <c r="R37" s="22"/>
      <c r="S37" s="22"/>
      <c r="T37" s="22"/>
    </row>
    <row r="38" spans="1:20" x14ac:dyDescent="0.2">
      <c r="A38" s="16">
        <v>36967</v>
      </c>
      <c r="B38" s="10" t="s">
        <v>12</v>
      </c>
      <c r="C38" s="11">
        <v>4670</v>
      </c>
      <c r="E38" s="30">
        <v>5870</v>
      </c>
      <c r="G38" s="18">
        <f>+C38-E38</f>
        <v>-1200</v>
      </c>
      <c r="H38" s="19"/>
      <c r="I38" s="20">
        <f>+C38-E38-G38</f>
        <v>0</v>
      </c>
      <c r="M38" s="21"/>
      <c r="N38" s="22"/>
      <c r="O38" s="22"/>
      <c r="P38" s="22"/>
      <c r="Q38" s="22"/>
      <c r="R38" s="22"/>
      <c r="S38" s="22"/>
      <c r="T38" s="22"/>
    </row>
    <row r="39" spans="1:20" x14ac:dyDescent="0.2">
      <c r="A39" s="23"/>
      <c r="B39" s="24" t="s">
        <v>13</v>
      </c>
      <c r="C39" s="25">
        <v>1087742.5</v>
      </c>
      <c r="E39" s="26">
        <v>1087742.5</v>
      </c>
      <c r="G39" s="27"/>
      <c r="H39" s="19"/>
      <c r="I39" s="28">
        <f>+C39-E39</f>
        <v>0</v>
      </c>
      <c r="J39" t="s">
        <v>14</v>
      </c>
      <c r="M39" s="22"/>
      <c r="N39" s="22"/>
      <c r="O39" s="22"/>
      <c r="P39" s="22"/>
      <c r="Q39" s="22"/>
      <c r="R39" s="22"/>
      <c r="S39" s="22"/>
      <c r="T39" s="22"/>
    </row>
    <row r="40" spans="1:20" x14ac:dyDescent="0.2">
      <c r="A40" s="16">
        <v>36968</v>
      </c>
      <c r="B40" s="10" t="s">
        <v>12</v>
      </c>
      <c r="C40" s="11">
        <v>2432</v>
      </c>
      <c r="E40" s="17">
        <f>3632</f>
        <v>3632</v>
      </c>
      <c r="G40" s="18">
        <f>+C40-E40</f>
        <v>-1200</v>
      </c>
      <c r="H40" s="19"/>
      <c r="I40" s="20">
        <f>+C40-E40-G40</f>
        <v>0</v>
      </c>
      <c r="M40" s="21"/>
      <c r="N40" s="22"/>
      <c r="O40" s="22"/>
      <c r="P40" s="22"/>
      <c r="Q40" s="22"/>
      <c r="R40" s="22"/>
      <c r="S40" s="22"/>
      <c r="T40" s="22"/>
    </row>
    <row r="41" spans="1:20" x14ac:dyDescent="0.2">
      <c r="A41" s="23"/>
      <c r="B41" s="24" t="s">
        <v>13</v>
      </c>
      <c r="C41" s="25">
        <v>571096</v>
      </c>
      <c r="E41" s="17">
        <v>571096</v>
      </c>
      <c r="G41" s="31"/>
      <c r="H41" s="19"/>
      <c r="I41" s="28">
        <f>+C41-E41</f>
        <v>0</v>
      </c>
      <c r="J41" t="s">
        <v>14</v>
      </c>
      <c r="M41" s="22"/>
      <c r="N41" s="22"/>
      <c r="O41" s="22"/>
      <c r="P41" s="22"/>
      <c r="Q41" s="22"/>
      <c r="R41" s="22"/>
      <c r="S41" s="22"/>
      <c r="T41" s="22"/>
    </row>
    <row r="42" spans="1:20" x14ac:dyDescent="0.2">
      <c r="A42" s="16">
        <v>36969</v>
      </c>
      <c r="B42" s="10" t="s">
        <v>12</v>
      </c>
      <c r="C42" s="11">
        <v>4010</v>
      </c>
      <c r="E42" s="30">
        <v>5210</v>
      </c>
      <c r="G42" s="18">
        <f>+C42-E42</f>
        <v>-1200</v>
      </c>
      <c r="H42" s="19"/>
      <c r="I42" s="20">
        <f>+C42-E42-G42</f>
        <v>0</v>
      </c>
      <c r="M42" s="21"/>
      <c r="N42" s="22"/>
      <c r="O42" s="22"/>
      <c r="P42" s="22"/>
      <c r="Q42" s="22"/>
      <c r="R42" s="22"/>
      <c r="S42" s="22"/>
      <c r="T42" s="22"/>
    </row>
    <row r="43" spans="1:20" x14ac:dyDescent="0.2">
      <c r="A43" s="23"/>
      <c r="B43" s="24" t="s">
        <v>13</v>
      </c>
      <c r="C43" s="25">
        <v>1009942.5</v>
      </c>
      <c r="E43" s="26">
        <v>1009942.5</v>
      </c>
      <c r="G43" s="27"/>
      <c r="H43" s="19"/>
      <c r="I43" s="28">
        <f>+C43-E43</f>
        <v>0</v>
      </c>
      <c r="J43" t="s">
        <v>14</v>
      </c>
      <c r="M43" s="22"/>
      <c r="N43" s="22"/>
      <c r="O43" s="22"/>
      <c r="P43" s="22"/>
      <c r="Q43" s="22"/>
      <c r="R43" s="22"/>
      <c r="S43" s="22"/>
      <c r="T43" s="22"/>
    </row>
    <row r="44" spans="1:20" x14ac:dyDescent="0.2">
      <c r="A44" s="16">
        <v>36970</v>
      </c>
      <c r="B44" s="10" t="s">
        <v>12</v>
      </c>
      <c r="C44" s="11">
        <v>3597</v>
      </c>
      <c r="E44" s="17">
        <v>4797</v>
      </c>
      <c r="G44" s="31">
        <f>+C44-E44</f>
        <v>-1200</v>
      </c>
      <c r="H44" s="19"/>
      <c r="I44" s="20">
        <f>+C44-E44-G44</f>
        <v>0</v>
      </c>
      <c r="M44" s="21"/>
      <c r="N44" s="22"/>
      <c r="O44" s="22"/>
      <c r="P44" s="22"/>
      <c r="Q44" s="22"/>
      <c r="R44" s="22"/>
      <c r="S44" s="22"/>
      <c r="T44" s="22"/>
    </row>
    <row r="45" spans="1:20" x14ac:dyDescent="0.2">
      <c r="A45" s="23"/>
      <c r="B45" s="24" t="s">
        <v>13</v>
      </c>
      <c r="C45" s="25">
        <v>814487.5</v>
      </c>
      <c r="E45" s="17">
        <v>814487.5</v>
      </c>
      <c r="G45" s="31"/>
      <c r="H45" s="19"/>
      <c r="I45" s="28">
        <f>+C45-E45</f>
        <v>0</v>
      </c>
      <c r="J45" t="s">
        <v>14</v>
      </c>
      <c r="M45" s="22"/>
      <c r="N45" s="22"/>
      <c r="O45" s="22"/>
      <c r="P45" s="22"/>
      <c r="Q45" s="22"/>
      <c r="R45" s="22"/>
      <c r="S45" s="22"/>
      <c r="T45" s="22"/>
    </row>
    <row r="46" spans="1:20" x14ac:dyDescent="0.2">
      <c r="A46" s="16">
        <v>36971</v>
      </c>
      <c r="B46" s="10" t="s">
        <v>12</v>
      </c>
      <c r="C46" s="11">
        <v>3410</v>
      </c>
      <c r="E46" s="30">
        <v>4610</v>
      </c>
      <c r="G46" s="18">
        <f>+C46-E46</f>
        <v>-1200</v>
      </c>
      <c r="H46" s="19"/>
      <c r="I46" s="20">
        <f>+C46-E46-G46</f>
        <v>0</v>
      </c>
      <c r="M46" s="21"/>
      <c r="N46" s="22"/>
      <c r="O46" s="22"/>
      <c r="P46" s="22"/>
      <c r="Q46" s="22"/>
      <c r="R46" s="22"/>
      <c r="S46" s="22"/>
      <c r="T46" s="22"/>
    </row>
    <row r="47" spans="1:20" x14ac:dyDescent="0.2">
      <c r="A47" s="23"/>
      <c r="B47" s="24" t="s">
        <v>13</v>
      </c>
      <c r="C47" s="25">
        <v>773942.5</v>
      </c>
      <c r="E47" s="26">
        <v>773942.5</v>
      </c>
      <c r="G47" s="27"/>
      <c r="H47" s="19"/>
      <c r="I47" s="28">
        <f>+C47-E47</f>
        <v>0</v>
      </c>
      <c r="J47" t="s">
        <v>14</v>
      </c>
      <c r="M47" s="22"/>
      <c r="N47" s="22"/>
      <c r="O47" s="22"/>
      <c r="P47" s="22"/>
      <c r="Q47" s="22"/>
      <c r="R47" s="22"/>
      <c r="S47" s="22"/>
      <c r="T47" s="22"/>
    </row>
    <row r="48" spans="1:20" x14ac:dyDescent="0.2">
      <c r="A48" s="16">
        <v>36972</v>
      </c>
      <c r="B48" s="10" t="s">
        <v>12</v>
      </c>
      <c r="C48" s="11">
        <v>3814</v>
      </c>
      <c r="E48" s="17">
        <v>5014</v>
      </c>
      <c r="G48" s="31">
        <f>+C48-E48</f>
        <v>-1200</v>
      </c>
      <c r="H48" s="19"/>
      <c r="I48" s="20">
        <f>+C48-E48-G48</f>
        <v>0</v>
      </c>
      <c r="M48" s="21"/>
      <c r="N48" s="22"/>
      <c r="O48" s="22"/>
      <c r="P48" s="22"/>
      <c r="Q48" s="22"/>
      <c r="R48" s="22"/>
      <c r="S48" s="22"/>
      <c r="T48" s="22"/>
    </row>
    <row r="49" spans="1:20" x14ac:dyDescent="0.2">
      <c r="A49" s="23"/>
      <c r="B49" s="24" t="s">
        <v>13</v>
      </c>
      <c r="C49" s="25">
        <v>922542.5</v>
      </c>
      <c r="E49" s="17">
        <v>922542.5</v>
      </c>
      <c r="G49" s="31"/>
      <c r="H49" s="19"/>
      <c r="I49" s="28">
        <f>+C49-E49</f>
        <v>0</v>
      </c>
      <c r="J49" t="s">
        <v>14</v>
      </c>
      <c r="M49" s="22"/>
      <c r="N49" s="22"/>
      <c r="O49" s="22"/>
      <c r="P49" s="22"/>
      <c r="Q49" s="22"/>
      <c r="R49" s="22"/>
      <c r="S49" s="22"/>
      <c r="T49" s="22"/>
    </row>
    <row r="50" spans="1:20" x14ac:dyDescent="0.2">
      <c r="A50" s="16">
        <v>36973</v>
      </c>
      <c r="B50" s="10" t="s">
        <v>12</v>
      </c>
      <c r="C50" s="11">
        <v>3810</v>
      </c>
      <c r="E50" s="30">
        <v>5010</v>
      </c>
      <c r="G50" s="18">
        <f>+C50-E50</f>
        <v>-1200</v>
      </c>
      <c r="H50" s="19"/>
      <c r="I50" s="20">
        <f>+C50-E50-G50</f>
        <v>0</v>
      </c>
      <c r="M50" s="21"/>
      <c r="N50" s="22"/>
      <c r="O50" s="22"/>
      <c r="P50" s="22"/>
      <c r="Q50" s="22"/>
      <c r="R50" s="22"/>
      <c r="S50" s="22"/>
      <c r="T50" s="22"/>
    </row>
    <row r="51" spans="1:20" x14ac:dyDescent="0.2">
      <c r="A51" s="23"/>
      <c r="B51" s="24" t="s">
        <v>13</v>
      </c>
      <c r="C51" s="25">
        <v>917942.5</v>
      </c>
      <c r="E51" s="26">
        <v>917942.5</v>
      </c>
      <c r="G51" s="27"/>
      <c r="H51" s="19"/>
      <c r="I51" s="28">
        <f>+C51-E51</f>
        <v>0</v>
      </c>
      <c r="J51" t="s">
        <v>14</v>
      </c>
      <c r="M51" s="22"/>
      <c r="N51" s="22"/>
      <c r="O51" s="22"/>
      <c r="P51" s="22"/>
      <c r="Q51" s="22"/>
      <c r="R51" s="22"/>
      <c r="S51" s="22"/>
      <c r="T51" s="22"/>
    </row>
    <row r="52" spans="1:20" x14ac:dyDescent="0.2">
      <c r="A52" s="16">
        <v>36974</v>
      </c>
      <c r="B52" s="10" t="s">
        <v>12</v>
      </c>
      <c r="C52" s="11">
        <v>4054</v>
      </c>
      <c r="E52" s="17">
        <v>5254</v>
      </c>
      <c r="G52" s="31">
        <f>+C52-E52</f>
        <v>-1200</v>
      </c>
      <c r="H52" s="19"/>
      <c r="I52" s="20">
        <f>+C52-E52-G52</f>
        <v>0</v>
      </c>
      <c r="M52" s="21"/>
      <c r="N52" s="22"/>
      <c r="O52" s="22"/>
      <c r="P52" s="22"/>
      <c r="Q52" s="22"/>
      <c r="R52" s="22"/>
      <c r="S52" s="22"/>
      <c r="T52" s="22"/>
    </row>
    <row r="53" spans="1:20" x14ac:dyDescent="0.2">
      <c r="A53" s="23"/>
      <c r="B53" s="24" t="s">
        <v>13</v>
      </c>
      <c r="C53" s="25">
        <v>937242.5</v>
      </c>
      <c r="E53" s="17">
        <v>937242.5</v>
      </c>
      <c r="G53" s="31"/>
      <c r="H53" s="19"/>
      <c r="I53" s="28">
        <f>+C53-E53</f>
        <v>0</v>
      </c>
      <c r="J53" t="s">
        <v>14</v>
      </c>
      <c r="M53" s="22"/>
      <c r="N53" s="22"/>
      <c r="O53" s="22"/>
      <c r="P53" s="22"/>
      <c r="Q53" s="22"/>
      <c r="R53" s="22"/>
      <c r="S53" s="22"/>
      <c r="T53" s="22"/>
    </row>
    <row r="54" spans="1:20" x14ac:dyDescent="0.2">
      <c r="A54" s="16">
        <v>36975</v>
      </c>
      <c r="B54" s="10" t="s">
        <v>12</v>
      </c>
      <c r="C54" s="11">
        <v>1877</v>
      </c>
      <c r="E54" s="30">
        <v>3077</v>
      </c>
      <c r="G54" s="18">
        <f>+C54-E54</f>
        <v>-1200</v>
      </c>
      <c r="H54" s="19"/>
      <c r="I54" s="20">
        <f>+C54-E54-G54</f>
        <v>0</v>
      </c>
      <c r="M54" s="21"/>
      <c r="N54" s="22"/>
      <c r="O54" s="22"/>
      <c r="P54" s="22"/>
      <c r="Q54" s="22"/>
      <c r="R54" s="22"/>
      <c r="S54" s="22"/>
      <c r="T54" s="22"/>
    </row>
    <row r="55" spans="1:20" x14ac:dyDescent="0.2">
      <c r="A55" s="23"/>
      <c r="B55" s="24" t="s">
        <v>13</v>
      </c>
      <c r="C55" s="25">
        <v>363796</v>
      </c>
      <c r="E55" s="26">
        <v>363796</v>
      </c>
      <c r="G55" s="27"/>
      <c r="H55" s="19"/>
      <c r="I55" s="28">
        <f>+C55-E55</f>
        <v>0</v>
      </c>
      <c r="J55" t="s">
        <v>14</v>
      </c>
    </row>
    <row r="56" spans="1:20" x14ac:dyDescent="0.2">
      <c r="A56" s="16">
        <v>36976</v>
      </c>
      <c r="B56" s="10" t="s">
        <v>12</v>
      </c>
      <c r="C56" s="11">
        <v>3834</v>
      </c>
      <c r="E56" s="17">
        <v>5034</v>
      </c>
      <c r="G56" s="31">
        <f>+C56-E56</f>
        <v>-1200</v>
      </c>
      <c r="H56" s="19"/>
      <c r="I56" s="20">
        <f>+C56-E56-G56</f>
        <v>0</v>
      </c>
      <c r="M56" s="36"/>
    </row>
    <row r="57" spans="1:20" x14ac:dyDescent="0.2">
      <c r="A57" s="23"/>
      <c r="B57" s="24" t="s">
        <v>13</v>
      </c>
      <c r="C57" s="25">
        <v>919182.5</v>
      </c>
      <c r="E57" s="17">
        <v>919182.5</v>
      </c>
      <c r="G57" s="31"/>
      <c r="H57" s="19"/>
      <c r="I57" s="28">
        <f>+C57-E57</f>
        <v>0</v>
      </c>
      <c r="J57" t="s">
        <v>14</v>
      </c>
    </row>
    <row r="58" spans="1:20" x14ac:dyDescent="0.2">
      <c r="A58" s="16">
        <v>36977</v>
      </c>
      <c r="B58" s="10" t="s">
        <v>12</v>
      </c>
      <c r="C58" s="11">
        <v>3930</v>
      </c>
      <c r="E58" s="30">
        <v>5130</v>
      </c>
      <c r="G58" s="18">
        <f>+C58-E58</f>
        <v>-1200</v>
      </c>
      <c r="H58" s="19"/>
      <c r="I58" s="20">
        <f>+C58-E58-G58</f>
        <v>0</v>
      </c>
      <c r="M58" s="36"/>
    </row>
    <row r="59" spans="1:20" x14ac:dyDescent="0.2">
      <c r="A59" s="23"/>
      <c r="B59" s="24" t="s">
        <v>13</v>
      </c>
      <c r="C59" s="25">
        <v>927542.5</v>
      </c>
      <c r="E59" s="26">
        <v>927542.5</v>
      </c>
      <c r="G59" s="27"/>
      <c r="H59" s="19"/>
      <c r="I59" s="28">
        <f>+C59-E59</f>
        <v>0</v>
      </c>
      <c r="J59" t="s">
        <v>14</v>
      </c>
    </row>
    <row r="60" spans="1:20" x14ac:dyDescent="0.2">
      <c r="A60" s="16">
        <v>36978</v>
      </c>
      <c r="B60" s="10" t="s">
        <v>12</v>
      </c>
      <c r="C60" s="11">
        <v>3810</v>
      </c>
      <c r="E60" s="17">
        <v>5010</v>
      </c>
      <c r="G60" s="31">
        <f>+C60-E60</f>
        <v>-1200</v>
      </c>
      <c r="H60" s="19"/>
      <c r="I60" s="20">
        <f>+C60-E60-G60</f>
        <v>0</v>
      </c>
      <c r="M60" s="36"/>
    </row>
    <row r="61" spans="1:20" x14ac:dyDescent="0.2">
      <c r="A61" s="23"/>
      <c r="B61" s="24" t="s">
        <v>13</v>
      </c>
      <c r="C61" s="25">
        <v>917942.5</v>
      </c>
      <c r="E61" s="17">
        <v>917942.5</v>
      </c>
      <c r="G61" s="31"/>
      <c r="H61" s="19"/>
      <c r="I61" s="28">
        <f>+C61-E61</f>
        <v>0</v>
      </c>
      <c r="J61" t="s">
        <v>14</v>
      </c>
    </row>
    <row r="62" spans="1:20" x14ac:dyDescent="0.2">
      <c r="A62" s="16">
        <v>36979</v>
      </c>
      <c r="B62" s="10" t="s">
        <v>12</v>
      </c>
      <c r="C62" s="11">
        <v>3810</v>
      </c>
      <c r="E62" s="30">
        <v>5010</v>
      </c>
      <c r="G62" s="18">
        <f>+C62-E62</f>
        <v>-1200</v>
      </c>
      <c r="H62" s="19"/>
      <c r="I62" s="20">
        <f>+C62-E62-G62</f>
        <v>0</v>
      </c>
      <c r="M62" s="36"/>
    </row>
    <row r="63" spans="1:20" x14ac:dyDescent="0.2">
      <c r="A63" s="23"/>
      <c r="B63" s="24" t="s">
        <v>13</v>
      </c>
      <c r="C63" s="25">
        <v>917942.5</v>
      </c>
      <c r="E63" s="26">
        <v>917942.5</v>
      </c>
      <c r="G63" s="27"/>
      <c r="H63" s="19"/>
      <c r="I63" s="28">
        <f>+C63-E63</f>
        <v>0</v>
      </c>
      <c r="J63" t="s">
        <v>14</v>
      </c>
    </row>
    <row r="64" spans="1:20" x14ac:dyDescent="0.2">
      <c r="A64" s="16">
        <v>36980</v>
      </c>
      <c r="B64" s="10" t="s">
        <v>12</v>
      </c>
      <c r="C64" s="11">
        <v>3810</v>
      </c>
      <c r="E64" s="17">
        <v>5010</v>
      </c>
      <c r="G64" s="31">
        <f>+C64-E64</f>
        <v>-1200</v>
      </c>
      <c r="H64" s="19"/>
      <c r="I64" s="20">
        <f>+C64-E64-G64</f>
        <v>0</v>
      </c>
      <c r="M64" s="36"/>
    </row>
    <row r="65" spans="1:23" x14ac:dyDescent="0.2">
      <c r="A65" s="23"/>
      <c r="B65" s="24" t="s">
        <v>13</v>
      </c>
      <c r="C65" s="25">
        <v>917942.5</v>
      </c>
      <c r="E65" s="17">
        <v>917942.5</v>
      </c>
      <c r="G65" s="31"/>
      <c r="H65" s="19"/>
      <c r="I65" s="28">
        <f>+C65-E65</f>
        <v>0</v>
      </c>
      <c r="J65" t="s">
        <v>14</v>
      </c>
    </row>
    <row r="66" spans="1:23" x14ac:dyDescent="0.2">
      <c r="A66" s="16">
        <v>36981</v>
      </c>
      <c r="B66" s="10" t="s">
        <v>12</v>
      </c>
      <c r="C66" s="11">
        <v>3880</v>
      </c>
      <c r="E66" s="30">
        <v>5145</v>
      </c>
      <c r="G66" s="37">
        <f>+C66-E66</f>
        <v>-1265</v>
      </c>
      <c r="H66" s="19"/>
      <c r="I66" s="20">
        <f>+C66-E66-G66</f>
        <v>0</v>
      </c>
      <c r="M66" s="36"/>
    </row>
    <row r="67" spans="1:23" x14ac:dyDescent="0.2">
      <c r="A67" s="23"/>
      <c r="B67" s="24" t="s">
        <v>13</v>
      </c>
      <c r="C67" s="25">
        <v>934342.5</v>
      </c>
      <c r="E67" s="38">
        <v>951792.5</v>
      </c>
      <c r="G67" s="27"/>
      <c r="H67" s="19"/>
      <c r="I67" s="39">
        <f>+C67-E67</f>
        <v>-17450</v>
      </c>
      <c r="J67" s="40"/>
      <c r="K67" s="40"/>
      <c r="L67" s="40"/>
      <c r="M67" s="40"/>
      <c r="N67" s="40"/>
      <c r="O67" s="40"/>
      <c r="P67" s="22"/>
      <c r="Q67" s="22"/>
      <c r="R67" s="22"/>
      <c r="S67" s="22"/>
      <c r="T67" s="22"/>
      <c r="U67" s="22"/>
      <c r="V67" s="22"/>
      <c r="W67" s="22"/>
    </row>
    <row r="68" spans="1:23" x14ac:dyDescent="0.2">
      <c r="A68" s="16" t="s">
        <v>15</v>
      </c>
      <c r="B68" s="41"/>
      <c r="C68" s="11">
        <v>110418</v>
      </c>
      <c r="E68" s="42">
        <f>+E6+E8+E10+E12+E14+E16+E18+E20+E22+E24+E26+E28+E30+E32+E34+E36+E38+E40+E42+E44+E46+E48+E50+E52+E54+E56+E58+E60+E62+E64+E66</f>
        <v>147683</v>
      </c>
      <c r="G68" s="43">
        <f>+G6+G8+G10+G12+G14+G16+G18+G20+G22+G24+G26+G28+G30+G32+G34+G36+G38+G40+G42+G44+G46+G48+G50+G52+G54+G56+G58+G60+G62+G64+G66</f>
        <v>-37265</v>
      </c>
      <c r="H68" s="44">
        <f>+H6+H8+H10+H12+H14+H16+H18+H20+H22+H24+H26+H28+H30+H32+H34+H36+H38+H40+H42+H44+H46+H48+H50+H52+H54+H56+H58+H60+H62+H64+H66</f>
        <v>0</v>
      </c>
      <c r="I68" s="44">
        <f>+I6+I8+I10+I12+I14+I16+I18+I20+I22+I24+I26+I28+I30+I32+I34+I36+I38+I40+I42+I44+I46+I48+I50+I52+I54+I56+I58+I60+I62+I64+I66</f>
        <v>0</v>
      </c>
    </row>
    <row r="69" spans="1:23" x14ac:dyDescent="0.2">
      <c r="A69" s="45" t="s">
        <v>16</v>
      </c>
      <c r="B69" s="46"/>
      <c r="C69" s="47">
        <v>25505835</v>
      </c>
      <c r="E69" s="44">
        <f>+E7+E9+E11+E13+E15+E17+E19+E21+E23+E25+E27+E29+E31+E33+E35+E37+E39+E41+E43+E45+E47+E49+E51+E53+E55+E57+E59+E61+E63+E65+E67</f>
        <v>25523285</v>
      </c>
      <c r="G69" s="43"/>
      <c r="H69" s="44">
        <f>+H7+H9+H11+H13+H15+H17+H19+H21+H23+H25+H27+H29+H31+H33+H35+H37+H39+H41+H43+H45+H47+H49+H51+H53+H55+H57+H59+H61+H63+H65+H67</f>
        <v>0</v>
      </c>
      <c r="I69" s="44">
        <f>+I7+I9+I11+I13+I15+I17+I19+I21+I23+I25+I27+I29+I31+I33+I35+I37+I39+I41+I43+I45+I47+I49+I51+I53+I55+I57+I59+I61+I63+I65+I67</f>
        <v>-17450</v>
      </c>
    </row>
    <row r="70" spans="1:23" x14ac:dyDescent="0.2">
      <c r="C70" s="1" t="s">
        <v>17</v>
      </c>
      <c r="E70" s="48" t="s">
        <v>18</v>
      </c>
      <c r="G70" t="s">
        <v>19</v>
      </c>
      <c r="I70" s="15" t="s">
        <v>20</v>
      </c>
    </row>
    <row r="71" spans="1:23" x14ac:dyDescent="0.2">
      <c r="G71" s="36"/>
    </row>
  </sheetData>
  <mergeCells count="1">
    <mergeCell ref="A4:C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6"/>
  <sheetViews>
    <sheetView topLeftCell="N1" workbookViewId="0">
      <selection activeCell="Q24" sqref="Q24"/>
    </sheetView>
  </sheetViews>
  <sheetFormatPr defaultRowHeight="12.75" x14ac:dyDescent="0.2"/>
  <cols>
    <col min="1" max="1" width="7.5703125" customWidth="1"/>
    <col min="2" max="2" width="7" customWidth="1"/>
    <col min="4" max="4" width="12.85546875" bestFit="1" customWidth="1"/>
    <col min="5" max="5" width="19" bestFit="1" customWidth="1"/>
    <col min="6" max="6" width="10" customWidth="1"/>
    <col min="7" max="7" width="10.140625" bestFit="1" customWidth="1"/>
    <col min="8" max="8" width="9.28515625" bestFit="1" customWidth="1"/>
    <col min="9" max="9" width="11.28515625" bestFit="1" customWidth="1"/>
    <col min="10" max="10" width="18.42578125" customWidth="1"/>
    <col min="11" max="11" width="21.7109375" bestFit="1" customWidth="1"/>
    <col min="12" max="12" width="20.42578125" bestFit="1" customWidth="1"/>
    <col min="13" max="13" width="17.5703125" bestFit="1" customWidth="1"/>
    <col min="14" max="14" width="22.5703125" bestFit="1" customWidth="1"/>
    <col min="15" max="15" width="10.140625" style="48" bestFit="1" customWidth="1"/>
    <col min="16" max="16" width="7.7109375" style="48" bestFit="1" customWidth="1"/>
    <col min="17" max="17" width="11.28515625" style="48" bestFit="1" customWidth="1"/>
    <col min="18" max="18" width="1.7109375" customWidth="1"/>
    <col min="19" max="19" width="11.28515625" bestFit="1" customWidth="1"/>
    <col min="21" max="21" width="11.28515625" bestFit="1" customWidth="1"/>
    <col min="22" max="22" width="1.7109375" customWidth="1"/>
    <col min="26" max="26" width="1.5703125" customWidth="1"/>
    <col min="30" max="30" width="12.42578125" customWidth="1"/>
  </cols>
  <sheetData>
    <row r="2" spans="1:30" ht="13.5" thickBot="1" x14ac:dyDescent="0.25">
      <c r="O2" s="92" t="s">
        <v>6</v>
      </c>
      <c r="P2" s="92"/>
      <c r="Q2" s="92"/>
      <c r="S2" s="93" t="s">
        <v>21</v>
      </c>
      <c r="T2" s="93"/>
      <c r="U2" s="93"/>
      <c r="W2" s="94" t="s">
        <v>20</v>
      </c>
      <c r="X2" s="94"/>
      <c r="Y2" s="94"/>
      <c r="AA2" s="95" t="s">
        <v>22</v>
      </c>
      <c r="AB2" s="95"/>
      <c r="AC2" s="95"/>
      <c r="AD2" s="95"/>
    </row>
    <row r="3" spans="1:30" ht="13.5" thickBot="1" x14ac:dyDescent="0.25">
      <c r="A3" s="50" t="s">
        <v>23</v>
      </c>
      <c r="B3" s="50" t="s">
        <v>24</v>
      </c>
      <c r="C3" s="50" t="s">
        <v>9</v>
      </c>
      <c r="D3" s="50" t="s">
        <v>25</v>
      </c>
      <c r="E3" s="50" t="s">
        <v>26</v>
      </c>
      <c r="F3" s="50" t="s">
        <v>27</v>
      </c>
      <c r="G3" s="50" t="s">
        <v>28</v>
      </c>
      <c r="H3" s="50" t="s">
        <v>29</v>
      </c>
      <c r="I3" s="50" t="s">
        <v>30</v>
      </c>
      <c r="J3" s="50" t="s">
        <v>31</v>
      </c>
      <c r="K3" s="50" t="s">
        <v>32</v>
      </c>
      <c r="L3" s="50" t="s">
        <v>33</v>
      </c>
      <c r="M3" s="50" t="s">
        <v>34</v>
      </c>
      <c r="N3" s="50" t="s">
        <v>35</v>
      </c>
      <c r="O3" s="51" t="s">
        <v>36</v>
      </c>
      <c r="P3" s="51" t="s">
        <v>37</v>
      </c>
      <c r="Q3" s="51" t="s">
        <v>38</v>
      </c>
      <c r="S3" s="52" t="s">
        <v>36</v>
      </c>
      <c r="T3" s="53" t="s">
        <v>37</v>
      </c>
      <c r="U3" s="54" t="s">
        <v>38</v>
      </c>
      <c r="W3" s="55" t="s">
        <v>36</v>
      </c>
      <c r="X3" s="56" t="s">
        <v>37</v>
      </c>
      <c r="Y3" s="56" t="s">
        <v>38</v>
      </c>
    </row>
    <row r="4" spans="1:30" x14ac:dyDescent="0.2">
      <c r="A4" s="57" t="s">
        <v>39</v>
      </c>
      <c r="B4" s="57" t="s">
        <v>40</v>
      </c>
      <c r="C4" s="58">
        <v>36981</v>
      </c>
      <c r="D4" s="57" t="s">
        <v>41</v>
      </c>
      <c r="E4" s="57" t="s">
        <v>42</v>
      </c>
      <c r="F4" s="57" t="s">
        <v>43</v>
      </c>
      <c r="G4" s="57">
        <v>22</v>
      </c>
      <c r="H4" s="57">
        <v>23</v>
      </c>
      <c r="I4" s="57">
        <v>1</v>
      </c>
      <c r="J4" s="57">
        <v>0</v>
      </c>
      <c r="K4" s="57">
        <v>0</v>
      </c>
      <c r="L4" s="57">
        <v>0</v>
      </c>
      <c r="M4" s="57" t="s">
        <v>44</v>
      </c>
      <c r="N4" s="57" t="s">
        <v>45</v>
      </c>
      <c r="O4" s="59">
        <v>1</v>
      </c>
      <c r="P4" s="59">
        <v>34.25</v>
      </c>
      <c r="Q4" s="59">
        <v>34.25</v>
      </c>
      <c r="S4" s="60">
        <v>1</v>
      </c>
      <c r="T4" s="59">
        <v>34.25</v>
      </c>
      <c r="U4" s="61">
        <f>S4*T4</f>
        <v>34.25</v>
      </c>
      <c r="W4" s="62"/>
      <c r="X4" s="63"/>
      <c r="Y4" s="64"/>
    </row>
    <row r="5" spans="1:30" x14ac:dyDescent="0.2">
      <c r="A5" s="57" t="s">
        <v>39</v>
      </c>
      <c r="B5" s="57" t="s">
        <v>40</v>
      </c>
      <c r="C5" s="58">
        <v>36981</v>
      </c>
      <c r="D5" s="57" t="s">
        <v>46</v>
      </c>
      <c r="E5" s="57" t="s">
        <v>47</v>
      </c>
      <c r="F5" s="57" t="s">
        <v>43</v>
      </c>
      <c r="G5" s="57">
        <v>6</v>
      </c>
      <c r="H5" s="57">
        <v>22</v>
      </c>
      <c r="I5" s="57">
        <v>16</v>
      </c>
      <c r="J5" s="57">
        <v>0</v>
      </c>
      <c r="K5" s="57">
        <v>0</v>
      </c>
      <c r="L5" s="57">
        <v>0</v>
      </c>
      <c r="M5" s="57" t="s">
        <v>48</v>
      </c>
      <c r="N5" s="57" t="s">
        <v>49</v>
      </c>
      <c r="O5" s="59">
        <v>400</v>
      </c>
      <c r="P5" s="59">
        <v>300</v>
      </c>
      <c r="Q5" s="59">
        <v>120000</v>
      </c>
      <c r="S5" s="65">
        <v>400</v>
      </c>
      <c r="T5" s="59">
        <v>300</v>
      </c>
      <c r="U5" s="61">
        <f t="shared" ref="U5:U15" si="0">S5*T5</f>
        <v>120000</v>
      </c>
      <c r="W5" s="66"/>
      <c r="X5" s="67"/>
      <c r="Y5" s="68"/>
    </row>
    <row r="6" spans="1:30" x14ac:dyDescent="0.2">
      <c r="A6" s="57" t="s">
        <v>39</v>
      </c>
      <c r="B6" s="57" t="s">
        <v>40</v>
      </c>
      <c r="C6" s="58">
        <v>36981</v>
      </c>
      <c r="D6" s="57" t="s">
        <v>50</v>
      </c>
      <c r="E6" s="57" t="s">
        <v>51</v>
      </c>
      <c r="F6" s="57" t="s">
        <v>43</v>
      </c>
      <c r="G6" s="57">
        <v>0</v>
      </c>
      <c r="H6" s="57">
        <v>24</v>
      </c>
      <c r="I6" s="57">
        <v>24</v>
      </c>
      <c r="J6" s="57">
        <v>0</v>
      </c>
      <c r="K6" s="57">
        <v>0</v>
      </c>
      <c r="L6" s="57">
        <v>0</v>
      </c>
      <c r="M6" s="57" t="s">
        <v>48</v>
      </c>
      <c r="N6" s="57" t="s">
        <v>49</v>
      </c>
      <c r="O6" s="59">
        <v>1800</v>
      </c>
      <c r="P6" s="59">
        <v>200</v>
      </c>
      <c r="Q6" s="59">
        <v>360000</v>
      </c>
      <c r="S6" s="65">
        <v>1800</v>
      </c>
      <c r="T6" s="59">
        <v>200</v>
      </c>
      <c r="U6" s="61">
        <f t="shared" si="0"/>
        <v>360000</v>
      </c>
      <c r="W6" s="66"/>
      <c r="X6" s="67"/>
      <c r="Y6" s="68"/>
    </row>
    <row r="7" spans="1:30" x14ac:dyDescent="0.2">
      <c r="A7" s="57" t="s">
        <v>39</v>
      </c>
      <c r="B7" s="57" t="s">
        <v>40</v>
      </c>
      <c r="C7" s="58">
        <v>36981</v>
      </c>
      <c r="D7" s="57" t="s">
        <v>52</v>
      </c>
      <c r="E7" s="57" t="s">
        <v>53</v>
      </c>
      <c r="F7" s="57" t="s">
        <v>43</v>
      </c>
      <c r="G7" s="57">
        <v>9</v>
      </c>
      <c r="H7" s="57">
        <v>24</v>
      </c>
      <c r="I7" s="57">
        <v>15</v>
      </c>
      <c r="J7" s="57">
        <v>0</v>
      </c>
      <c r="K7" s="57">
        <v>0</v>
      </c>
      <c r="L7" s="57">
        <v>0</v>
      </c>
      <c r="M7" s="57" t="s">
        <v>48</v>
      </c>
      <c r="N7" s="57" t="s">
        <v>54</v>
      </c>
      <c r="O7" s="59">
        <v>45</v>
      </c>
      <c r="P7" s="59">
        <v>210</v>
      </c>
      <c r="Q7" s="59">
        <v>9450</v>
      </c>
      <c r="S7" s="65">
        <v>45</v>
      </c>
      <c r="T7" s="59">
        <v>210</v>
      </c>
      <c r="U7" s="61">
        <f t="shared" si="0"/>
        <v>9450</v>
      </c>
      <c r="W7" s="66"/>
      <c r="X7" s="67"/>
      <c r="Y7" s="68"/>
    </row>
    <row r="8" spans="1:30" x14ac:dyDescent="0.2">
      <c r="A8" s="57" t="s">
        <v>39</v>
      </c>
      <c r="B8" s="57" t="s">
        <v>40</v>
      </c>
      <c r="C8" s="58">
        <v>36981</v>
      </c>
      <c r="D8" s="57" t="s">
        <v>55</v>
      </c>
      <c r="E8" s="57" t="s">
        <v>51</v>
      </c>
      <c r="F8" s="57" t="s">
        <v>43</v>
      </c>
      <c r="G8" s="57">
        <v>6</v>
      </c>
      <c r="H8" s="57">
        <v>22</v>
      </c>
      <c r="I8" s="57">
        <v>16</v>
      </c>
      <c r="J8" s="57">
        <v>0</v>
      </c>
      <c r="K8" s="57">
        <v>0</v>
      </c>
      <c r="L8" s="57">
        <v>0</v>
      </c>
      <c r="M8" s="57" t="s">
        <v>48</v>
      </c>
      <c r="N8" s="57" t="s">
        <v>49</v>
      </c>
      <c r="O8" s="59">
        <v>400</v>
      </c>
      <c r="P8" s="59">
        <v>300</v>
      </c>
      <c r="Q8" s="59">
        <v>120000</v>
      </c>
      <c r="S8" s="65">
        <v>400</v>
      </c>
      <c r="T8" s="69">
        <v>300</v>
      </c>
      <c r="U8" s="61">
        <f t="shared" si="0"/>
        <v>120000</v>
      </c>
      <c r="W8" s="66"/>
      <c r="X8" s="67"/>
      <c r="Y8" s="68"/>
    </row>
    <row r="9" spans="1:30" x14ac:dyDescent="0.2">
      <c r="A9" s="57" t="s">
        <v>39</v>
      </c>
      <c r="B9" s="57" t="s">
        <v>40</v>
      </c>
      <c r="C9" s="58">
        <v>36981</v>
      </c>
      <c r="D9" s="57" t="s">
        <v>41</v>
      </c>
      <c r="E9" s="57" t="s">
        <v>42</v>
      </c>
      <c r="F9" s="57" t="s">
        <v>43</v>
      </c>
      <c r="G9" s="57">
        <v>0</v>
      </c>
      <c r="H9" s="57">
        <v>6</v>
      </c>
      <c r="I9" s="57">
        <v>6</v>
      </c>
      <c r="J9" s="57">
        <v>0</v>
      </c>
      <c r="K9" s="57">
        <v>0</v>
      </c>
      <c r="L9" s="57">
        <v>0</v>
      </c>
      <c r="M9" s="57" t="s">
        <v>44</v>
      </c>
      <c r="N9" s="57" t="s">
        <v>45</v>
      </c>
      <c r="O9" s="59">
        <v>6</v>
      </c>
      <c r="P9" s="59">
        <v>34.25</v>
      </c>
      <c r="Q9" s="59">
        <v>205.5</v>
      </c>
      <c r="S9" s="60">
        <v>6</v>
      </c>
      <c r="T9" s="59">
        <v>34.25</v>
      </c>
      <c r="U9" s="61">
        <f t="shared" si="0"/>
        <v>205.5</v>
      </c>
      <c r="W9" s="66"/>
      <c r="X9" s="67"/>
      <c r="Y9" s="68"/>
    </row>
    <row r="10" spans="1:30" x14ac:dyDescent="0.2">
      <c r="A10" s="57" t="s">
        <v>39</v>
      </c>
      <c r="B10" s="57" t="s">
        <v>40</v>
      </c>
      <c r="C10" s="58">
        <v>36981</v>
      </c>
      <c r="D10" s="57" t="s">
        <v>41</v>
      </c>
      <c r="E10" s="57" t="s">
        <v>42</v>
      </c>
      <c r="F10" s="57" t="s">
        <v>43</v>
      </c>
      <c r="G10" s="57">
        <v>22</v>
      </c>
      <c r="H10" s="57">
        <v>24</v>
      </c>
      <c r="I10" s="57">
        <v>2</v>
      </c>
      <c r="J10" s="57">
        <v>0</v>
      </c>
      <c r="K10" s="57">
        <v>0</v>
      </c>
      <c r="L10" s="57">
        <v>0</v>
      </c>
      <c r="M10" s="57" t="s">
        <v>44</v>
      </c>
      <c r="N10" s="57" t="s">
        <v>45</v>
      </c>
      <c r="O10" s="59">
        <v>2</v>
      </c>
      <c r="P10" s="59">
        <v>34.25</v>
      </c>
      <c r="Q10" s="59">
        <v>68.5</v>
      </c>
      <c r="S10" s="60">
        <v>2</v>
      </c>
      <c r="T10" s="59">
        <v>34.25</v>
      </c>
      <c r="U10" s="61">
        <f t="shared" si="0"/>
        <v>68.5</v>
      </c>
      <c r="W10" s="66"/>
      <c r="X10" s="67"/>
      <c r="Y10" s="68"/>
    </row>
    <row r="11" spans="1:30" x14ac:dyDescent="0.2">
      <c r="A11" s="57" t="s">
        <v>39</v>
      </c>
      <c r="B11" s="57" t="s">
        <v>40</v>
      </c>
      <c r="C11" s="58">
        <v>36981</v>
      </c>
      <c r="D11" s="57" t="s">
        <v>56</v>
      </c>
      <c r="E11" s="57" t="s">
        <v>51</v>
      </c>
      <c r="F11" s="57" t="s">
        <v>43</v>
      </c>
      <c r="G11" s="57">
        <v>6</v>
      </c>
      <c r="H11" s="57">
        <v>22</v>
      </c>
      <c r="I11" s="57">
        <v>16</v>
      </c>
      <c r="J11" s="57">
        <v>0</v>
      </c>
      <c r="K11" s="57">
        <v>0</v>
      </c>
      <c r="L11" s="57">
        <v>0</v>
      </c>
      <c r="M11" s="57" t="s">
        <v>48</v>
      </c>
      <c r="N11" s="57" t="s">
        <v>49</v>
      </c>
      <c r="O11" s="59">
        <v>800</v>
      </c>
      <c r="P11" s="59">
        <v>217</v>
      </c>
      <c r="Q11" s="59">
        <v>173600</v>
      </c>
      <c r="S11" s="65">
        <v>800</v>
      </c>
      <c r="T11" s="69">
        <v>217</v>
      </c>
      <c r="U11" s="61">
        <f t="shared" si="0"/>
        <v>173600</v>
      </c>
      <c r="W11" s="66"/>
      <c r="X11" s="67"/>
      <c r="Y11" s="68"/>
    </row>
    <row r="12" spans="1:30" x14ac:dyDescent="0.2">
      <c r="A12" s="57" t="s">
        <v>39</v>
      </c>
      <c r="B12" s="57" t="s">
        <v>40</v>
      </c>
      <c r="C12" s="58">
        <v>36981</v>
      </c>
      <c r="D12" s="57" t="s">
        <v>57</v>
      </c>
      <c r="E12" s="57" t="s">
        <v>58</v>
      </c>
      <c r="F12" s="57" t="s">
        <v>43</v>
      </c>
      <c r="G12" s="57">
        <v>6</v>
      </c>
      <c r="H12" s="57">
        <v>22</v>
      </c>
      <c r="I12" s="57">
        <v>16</v>
      </c>
      <c r="J12" s="57">
        <v>0</v>
      </c>
      <c r="K12" s="57">
        <v>0</v>
      </c>
      <c r="L12" s="57">
        <v>0</v>
      </c>
      <c r="M12" s="57" t="s">
        <v>48</v>
      </c>
      <c r="N12" s="57" t="s">
        <v>49</v>
      </c>
      <c r="O12" s="59">
        <v>400</v>
      </c>
      <c r="P12" s="59">
        <v>360</v>
      </c>
      <c r="Q12" s="59">
        <v>144000</v>
      </c>
      <c r="S12" s="65">
        <v>400</v>
      </c>
      <c r="T12" s="69">
        <v>360</v>
      </c>
      <c r="U12" s="61">
        <f t="shared" si="0"/>
        <v>144000</v>
      </c>
      <c r="W12" s="66"/>
      <c r="X12" s="67"/>
      <c r="Y12" s="68"/>
    </row>
    <row r="13" spans="1:30" x14ac:dyDescent="0.2">
      <c r="A13" s="57" t="s">
        <v>39</v>
      </c>
      <c r="B13" s="57" t="s">
        <v>40</v>
      </c>
      <c r="C13" s="58">
        <v>36981</v>
      </c>
      <c r="D13" s="57" t="s">
        <v>52</v>
      </c>
      <c r="E13" s="57" t="s">
        <v>53</v>
      </c>
      <c r="F13" s="57" t="s">
        <v>43</v>
      </c>
      <c r="G13" s="57">
        <v>8</v>
      </c>
      <c r="H13" s="57">
        <v>9</v>
      </c>
      <c r="I13" s="57">
        <v>1</v>
      </c>
      <c r="J13" s="57">
        <v>0</v>
      </c>
      <c r="K13" s="57">
        <v>0</v>
      </c>
      <c r="L13" s="57">
        <v>0</v>
      </c>
      <c r="M13" s="57" t="s">
        <v>48</v>
      </c>
      <c r="N13" s="57" t="s">
        <v>59</v>
      </c>
      <c r="O13" s="59">
        <v>10</v>
      </c>
      <c r="P13" s="59">
        <v>260</v>
      </c>
      <c r="Q13" s="59">
        <v>2600</v>
      </c>
      <c r="S13" s="65">
        <v>10</v>
      </c>
      <c r="T13" s="69">
        <v>260</v>
      </c>
      <c r="U13" s="61">
        <f t="shared" si="0"/>
        <v>2600</v>
      </c>
      <c r="W13" s="66"/>
      <c r="X13" s="67"/>
      <c r="Y13" s="68"/>
    </row>
    <row r="14" spans="1:30" x14ac:dyDescent="0.2">
      <c r="A14" s="57" t="s">
        <v>39</v>
      </c>
      <c r="B14" s="57" t="s">
        <v>40</v>
      </c>
      <c r="C14" s="58">
        <v>36981</v>
      </c>
      <c r="D14" s="57" t="s">
        <v>52</v>
      </c>
      <c r="E14" s="57" t="s">
        <v>53</v>
      </c>
      <c r="F14" s="57" t="s">
        <v>43</v>
      </c>
      <c r="G14" s="57">
        <v>18</v>
      </c>
      <c r="H14" s="57">
        <v>19</v>
      </c>
      <c r="I14" s="57">
        <v>1</v>
      </c>
      <c r="J14" s="57">
        <v>0</v>
      </c>
      <c r="K14" s="57">
        <v>0</v>
      </c>
      <c r="L14" s="57">
        <v>0</v>
      </c>
      <c r="M14" s="57" t="s">
        <v>48</v>
      </c>
      <c r="N14" s="57" t="s">
        <v>59</v>
      </c>
      <c r="O14" s="59">
        <v>15</v>
      </c>
      <c r="P14" s="59">
        <v>290</v>
      </c>
      <c r="Q14" s="59">
        <v>4350</v>
      </c>
      <c r="S14" s="65">
        <v>15</v>
      </c>
      <c r="T14" s="69">
        <v>290</v>
      </c>
      <c r="U14" s="61">
        <f t="shared" si="0"/>
        <v>4350</v>
      </c>
      <c r="W14" s="66"/>
      <c r="X14" s="67"/>
      <c r="Y14" s="68"/>
    </row>
    <row r="15" spans="1:30" ht="13.5" thickBot="1" x14ac:dyDescent="0.25">
      <c r="A15" s="70" t="s">
        <v>39</v>
      </c>
      <c r="B15" s="70" t="s">
        <v>40</v>
      </c>
      <c r="C15" s="71">
        <v>36981</v>
      </c>
      <c r="D15" s="70" t="s">
        <v>41</v>
      </c>
      <c r="E15" s="70" t="s">
        <v>42</v>
      </c>
      <c r="F15" s="70" t="s">
        <v>43</v>
      </c>
      <c r="G15" s="70">
        <v>0</v>
      </c>
      <c r="H15" s="70">
        <v>1</v>
      </c>
      <c r="I15" s="70">
        <v>1</v>
      </c>
      <c r="J15" s="70">
        <v>0</v>
      </c>
      <c r="K15" s="70">
        <v>0</v>
      </c>
      <c r="L15" s="70">
        <v>0</v>
      </c>
      <c r="M15" s="70" t="s">
        <v>44</v>
      </c>
      <c r="N15" s="70" t="s">
        <v>45</v>
      </c>
      <c r="O15" s="72">
        <v>1</v>
      </c>
      <c r="P15" s="72">
        <v>34.25</v>
      </c>
      <c r="Q15" s="72">
        <v>34.25</v>
      </c>
      <c r="S15" s="73">
        <v>1</v>
      </c>
      <c r="T15" s="74">
        <v>34.25</v>
      </c>
      <c r="U15" s="75">
        <f t="shared" si="0"/>
        <v>34.25</v>
      </c>
      <c r="W15" s="76"/>
      <c r="X15" s="77"/>
      <c r="Y15" s="78"/>
    </row>
    <row r="16" spans="1:30" x14ac:dyDescent="0.2">
      <c r="O16" s="48">
        <f>SUM(O4:O15)</f>
        <v>3880</v>
      </c>
      <c r="Q16" s="48">
        <f>SUM(Q4:Q15)</f>
        <v>934342.5</v>
      </c>
      <c r="R16" s="48"/>
      <c r="S16" s="48">
        <f>SUM(S4:S15)</f>
        <v>3880</v>
      </c>
      <c r="T16" s="48"/>
      <c r="U16" s="48">
        <f>SUM(U4:U15)</f>
        <v>934342.5</v>
      </c>
      <c r="V16" s="48"/>
      <c r="W16" s="48">
        <f>SUM(W4:W15)</f>
        <v>0</v>
      </c>
      <c r="X16" s="48"/>
      <c r="Y16" s="48">
        <f>SUM(Y4:Y15)</f>
        <v>0</v>
      </c>
    </row>
    <row r="17" spans="18:21" x14ac:dyDescent="0.2">
      <c r="U17" s="77"/>
    </row>
    <row r="18" spans="18:21" x14ac:dyDescent="0.2">
      <c r="R18" s="79">
        <v>1</v>
      </c>
      <c r="S18" s="80">
        <v>15</v>
      </c>
      <c r="T18" s="81">
        <v>290</v>
      </c>
      <c r="U18" s="82">
        <f>S18*T18</f>
        <v>4350</v>
      </c>
    </row>
    <row r="19" spans="18:21" x14ac:dyDescent="0.2">
      <c r="R19" s="79">
        <v>2</v>
      </c>
      <c r="S19" s="83">
        <v>15</v>
      </c>
      <c r="T19" s="84">
        <v>290</v>
      </c>
      <c r="U19" s="85">
        <f>S19*T19</f>
        <v>4350</v>
      </c>
    </row>
    <row r="20" spans="18:21" x14ac:dyDescent="0.2">
      <c r="R20" s="79">
        <v>3</v>
      </c>
      <c r="S20" s="86">
        <v>35</v>
      </c>
      <c r="T20" s="87">
        <v>250</v>
      </c>
      <c r="U20" s="88">
        <f>S20*T20</f>
        <v>8750</v>
      </c>
    </row>
    <row r="21" spans="18:21" x14ac:dyDescent="0.2">
      <c r="R21" s="79">
        <v>4</v>
      </c>
      <c r="S21" s="89">
        <f>SUM(S18:S20)</f>
        <v>65</v>
      </c>
      <c r="T21" s="89"/>
      <c r="U21" s="89">
        <f>SUM(U18:U20)</f>
        <v>17450</v>
      </c>
    </row>
    <row r="22" spans="18:21" ht="13.5" thickBot="1" x14ac:dyDescent="0.25">
      <c r="S22" s="90"/>
      <c r="U22" s="90"/>
    </row>
    <row r="23" spans="18:21" ht="13.5" thickTop="1" x14ac:dyDescent="0.2">
      <c r="S23" s="36">
        <f>SUM(S21,S16)</f>
        <v>3945</v>
      </c>
      <c r="U23" s="36">
        <f>SUM(U21,U16)</f>
        <v>951792.5</v>
      </c>
    </row>
    <row r="30" spans="18:21" x14ac:dyDescent="0.2">
      <c r="S30" t="s">
        <v>60</v>
      </c>
    </row>
    <row r="31" spans="18:21" x14ac:dyDescent="0.2">
      <c r="R31">
        <v>1</v>
      </c>
      <c r="S31" t="s">
        <v>61</v>
      </c>
    </row>
    <row r="32" spans="18:21" x14ac:dyDescent="0.2">
      <c r="R32">
        <v>2</v>
      </c>
      <c r="S32" t="s">
        <v>62</v>
      </c>
    </row>
    <row r="33" spans="18:19" x14ac:dyDescent="0.2">
      <c r="R33">
        <v>3</v>
      </c>
      <c r="S33" t="s">
        <v>63</v>
      </c>
    </row>
    <row r="34" spans="18:19" x14ac:dyDescent="0.2">
      <c r="R34">
        <v>4</v>
      </c>
      <c r="S34" t="s">
        <v>64</v>
      </c>
    </row>
    <row r="35" spans="18:19" x14ac:dyDescent="0.2">
      <c r="S35" t="s">
        <v>65</v>
      </c>
    </row>
    <row r="36" spans="18:19" x14ac:dyDescent="0.2">
      <c r="S36" t="s">
        <v>66</v>
      </c>
    </row>
  </sheetData>
  <mergeCells count="4">
    <mergeCell ref="O2:Q2"/>
    <mergeCell ref="S2:U2"/>
    <mergeCell ref="W2:Y2"/>
    <mergeCell ref="AA2:AD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9" sqref="A1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 Sale to SCL</vt:lpstr>
      <vt:lpstr>Sale 3-31 data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ghyde</dc:creator>
  <cp:lastModifiedBy>Jan Havlíček</cp:lastModifiedBy>
  <dcterms:created xsi:type="dcterms:W3CDTF">2001-04-26T14:05:52Z</dcterms:created>
  <dcterms:modified xsi:type="dcterms:W3CDTF">2023-09-13T10:28:02Z</dcterms:modified>
</cp:coreProperties>
</file>