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7060E6-DB30-48B6-A635-3D252D84CDE9}" xr6:coauthVersionLast="47" xr6:coauthVersionMax="47" xr10:uidLastSave="{00000000-0000-0000-0000-000000000000}"/>
  <bookViews>
    <workbookView xWindow="-120" yWindow="-120" windowWidth="23280" windowHeight="12480"/>
  </bookViews>
  <sheets>
    <sheet name="SE Extract" sheetId="1" r:id="rId1"/>
    <sheet name="Cust Extract" sheetId="2" r:id="rId2"/>
    <sheet name="E View" sheetId="3" r:id="rId3"/>
    <sheet name="A View" sheetId="4" r:id="rId4"/>
    <sheet name="M View" sheetId="5" r:id="rId5"/>
  </sheets>
  <definedNames>
    <definedName name="_xlnm._FilterDatabase" localSheetId="3" hidden="1">'A View'!$A$1:$J$91</definedName>
    <definedName name="_xlnm._FilterDatabase" localSheetId="2" hidden="1">'E View'!$A$1:$J$94</definedName>
    <definedName name="_xlnm._FilterDatabase" localSheetId="4" hidden="1">'M View'!$A$1:$J$91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B2" i="4"/>
  <c r="D2" i="4"/>
  <c r="E2" i="4"/>
  <c r="G2" i="4"/>
  <c r="H2" i="4"/>
  <c r="A3" i="4"/>
  <c r="B3" i="4"/>
  <c r="D3" i="4"/>
  <c r="E3" i="4"/>
  <c r="G3" i="4"/>
  <c r="H3" i="4"/>
  <c r="A4" i="4"/>
  <c r="B4" i="4"/>
  <c r="C4" i="4"/>
  <c r="D4" i="4"/>
  <c r="E4" i="4"/>
  <c r="G4" i="4"/>
  <c r="H4" i="4"/>
  <c r="A5" i="4"/>
  <c r="B5" i="4"/>
  <c r="C5" i="4"/>
  <c r="D5" i="4"/>
  <c r="E5" i="4"/>
  <c r="G5" i="4"/>
  <c r="H5" i="4"/>
  <c r="A6" i="4"/>
  <c r="B6" i="4"/>
  <c r="C6" i="4"/>
  <c r="D6" i="4"/>
  <c r="E6" i="4"/>
  <c r="G6" i="4"/>
  <c r="H6" i="4"/>
  <c r="A7" i="4"/>
  <c r="B7" i="4"/>
  <c r="C7" i="4"/>
  <c r="D7" i="4"/>
  <c r="E7" i="4"/>
  <c r="G7" i="4"/>
  <c r="H7" i="4"/>
  <c r="A8" i="4"/>
  <c r="B8" i="4"/>
  <c r="C8" i="4"/>
  <c r="D8" i="4"/>
  <c r="E8" i="4"/>
  <c r="G8" i="4"/>
  <c r="H8" i="4"/>
  <c r="A9" i="4"/>
  <c r="B9" i="4"/>
  <c r="C9" i="4"/>
  <c r="D9" i="4"/>
  <c r="E9" i="4"/>
  <c r="G9" i="4"/>
  <c r="H9" i="4"/>
  <c r="A10" i="4"/>
  <c r="B10" i="4"/>
  <c r="C10" i="4"/>
  <c r="D10" i="4"/>
  <c r="E10" i="4"/>
  <c r="G10" i="4"/>
  <c r="H10" i="4"/>
  <c r="A11" i="4"/>
  <c r="B11" i="4"/>
  <c r="C11" i="4"/>
  <c r="D11" i="4"/>
  <c r="E11" i="4"/>
  <c r="G11" i="4"/>
  <c r="H11" i="4"/>
  <c r="A12" i="4"/>
  <c r="B12" i="4"/>
  <c r="C12" i="4"/>
  <c r="D12" i="4"/>
  <c r="E12" i="4"/>
  <c r="G12" i="4"/>
  <c r="H12" i="4"/>
  <c r="A13" i="4"/>
  <c r="B13" i="4"/>
  <c r="C13" i="4"/>
  <c r="D13" i="4"/>
  <c r="E13" i="4"/>
  <c r="G13" i="4"/>
  <c r="H13" i="4"/>
  <c r="A14" i="4"/>
  <c r="B14" i="4"/>
  <c r="C14" i="4"/>
  <c r="D14" i="4"/>
  <c r="E14" i="4"/>
  <c r="G14" i="4"/>
  <c r="H14" i="4"/>
  <c r="A15" i="4"/>
  <c r="B15" i="4"/>
  <c r="C15" i="4"/>
  <c r="D15" i="4"/>
  <c r="E15" i="4"/>
  <c r="G15" i="4"/>
  <c r="H15" i="4"/>
  <c r="A16" i="4"/>
  <c r="B16" i="4"/>
  <c r="C16" i="4"/>
  <c r="D16" i="4"/>
  <c r="E16" i="4"/>
  <c r="G16" i="4"/>
  <c r="H16" i="4"/>
  <c r="A17" i="4"/>
  <c r="B17" i="4"/>
  <c r="C17" i="4"/>
  <c r="D17" i="4"/>
  <c r="E17" i="4"/>
  <c r="G17" i="4"/>
  <c r="H17" i="4"/>
  <c r="A18" i="4"/>
  <c r="B18" i="4"/>
  <c r="C18" i="4"/>
  <c r="D18" i="4"/>
  <c r="E18" i="4"/>
  <c r="G18" i="4"/>
  <c r="H18" i="4"/>
  <c r="A19" i="4"/>
  <c r="B19" i="4"/>
  <c r="C19" i="4"/>
  <c r="D19" i="4"/>
  <c r="E19" i="4"/>
  <c r="G19" i="4"/>
  <c r="H19" i="4"/>
  <c r="A20" i="4"/>
  <c r="B20" i="4"/>
  <c r="C20" i="4"/>
  <c r="D20" i="4"/>
  <c r="E20" i="4"/>
  <c r="G20" i="4"/>
  <c r="H20" i="4"/>
  <c r="A21" i="4"/>
  <c r="B21" i="4"/>
  <c r="C21" i="4"/>
  <c r="D21" i="4"/>
  <c r="E21" i="4"/>
  <c r="G21" i="4"/>
  <c r="H21" i="4"/>
  <c r="A22" i="4"/>
  <c r="B22" i="4"/>
  <c r="C22" i="4"/>
  <c r="D22" i="4"/>
  <c r="E22" i="4"/>
  <c r="G22" i="4"/>
  <c r="H22" i="4"/>
  <c r="A23" i="4"/>
  <c r="B23" i="4"/>
  <c r="C23" i="4"/>
  <c r="D23" i="4"/>
  <c r="E23" i="4"/>
  <c r="G23" i="4"/>
  <c r="H23" i="4"/>
  <c r="A24" i="4"/>
  <c r="B24" i="4"/>
  <c r="C24" i="4"/>
  <c r="D24" i="4"/>
  <c r="E24" i="4"/>
  <c r="G24" i="4"/>
  <c r="H24" i="4"/>
  <c r="A25" i="4"/>
  <c r="B25" i="4"/>
  <c r="C25" i="4"/>
  <c r="D25" i="4"/>
  <c r="E25" i="4"/>
  <c r="G25" i="4"/>
  <c r="H25" i="4"/>
  <c r="A26" i="4"/>
  <c r="B26" i="4"/>
  <c r="C26" i="4"/>
  <c r="D26" i="4"/>
  <c r="E26" i="4"/>
  <c r="G26" i="4"/>
  <c r="H26" i="4"/>
  <c r="A27" i="4"/>
  <c r="B27" i="4"/>
  <c r="C27" i="4"/>
  <c r="D27" i="4"/>
  <c r="E27" i="4"/>
  <c r="G27" i="4"/>
  <c r="H27" i="4"/>
  <c r="A28" i="4"/>
  <c r="B28" i="4"/>
  <c r="C28" i="4"/>
  <c r="D28" i="4"/>
  <c r="E28" i="4"/>
  <c r="G28" i="4"/>
  <c r="H28" i="4"/>
  <c r="A29" i="4"/>
  <c r="B29" i="4"/>
  <c r="C29" i="4"/>
  <c r="D29" i="4"/>
  <c r="E29" i="4"/>
  <c r="G29" i="4"/>
  <c r="H29" i="4"/>
  <c r="A30" i="4"/>
  <c r="B30" i="4"/>
  <c r="C30" i="4"/>
  <c r="D30" i="4"/>
  <c r="E30" i="4"/>
  <c r="G30" i="4"/>
  <c r="H30" i="4"/>
  <c r="A31" i="4"/>
  <c r="B31" i="4"/>
  <c r="C31" i="4"/>
  <c r="D31" i="4"/>
  <c r="E31" i="4"/>
  <c r="G31" i="4"/>
  <c r="H31" i="4"/>
  <c r="A32" i="4"/>
  <c r="B32" i="4"/>
  <c r="C32" i="4"/>
  <c r="D32" i="4"/>
  <c r="E32" i="4"/>
  <c r="G32" i="4"/>
  <c r="H32" i="4"/>
  <c r="A33" i="4"/>
  <c r="B33" i="4"/>
  <c r="C33" i="4"/>
  <c r="D33" i="4"/>
  <c r="E33" i="4"/>
  <c r="G33" i="4"/>
  <c r="H33" i="4"/>
  <c r="A34" i="4"/>
  <c r="B34" i="4"/>
  <c r="C34" i="4"/>
  <c r="D34" i="4"/>
  <c r="E34" i="4"/>
  <c r="G34" i="4"/>
  <c r="H34" i="4"/>
  <c r="A35" i="4"/>
  <c r="B35" i="4"/>
  <c r="C35" i="4"/>
  <c r="D35" i="4"/>
  <c r="E35" i="4"/>
  <c r="G35" i="4"/>
  <c r="H35" i="4"/>
  <c r="A36" i="4"/>
  <c r="B36" i="4"/>
  <c r="C36" i="4"/>
  <c r="D36" i="4"/>
  <c r="E36" i="4"/>
  <c r="G36" i="4"/>
  <c r="H36" i="4"/>
  <c r="A37" i="4"/>
  <c r="B37" i="4"/>
  <c r="C37" i="4"/>
  <c r="D37" i="4"/>
  <c r="E37" i="4"/>
  <c r="G37" i="4"/>
  <c r="H37" i="4"/>
  <c r="A38" i="4"/>
  <c r="B38" i="4"/>
  <c r="C38" i="4"/>
  <c r="D38" i="4"/>
  <c r="E38" i="4"/>
  <c r="G38" i="4"/>
  <c r="H38" i="4"/>
  <c r="A39" i="4"/>
  <c r="B39" i="4"/>
  <c r="C39" i="4"/>
  <c r="D39" i="4"/>
  <c r="E39" i="4"/>
  <c r="G39" i="4"/>
  <c r="H39" i="4"/>
  <c r="A40" i="4"/>
  <c r="B40" i="4"/>
  <c r="C40" i="4"/>
  <c r="D40" i="4"/>
  <c r="E40" i="4"/>
  <c r="G40" i="4"/>
  <c r="H40" i="4"/>
  <c r="A41" i="4"/>
  <c r="B41" i="4"/>
  <c r="C41" i="4"/>
  <c r="D41" i="4"/>
  <c r="E41" i="4"/>
  <c r="G41" i="4"/>
  <c r="H41" i="4"/>
  <c r="A42" i="4"/>
  <c r="B42" i="4"/>
  <c r="C42" i="4"/>
  <c r="D42" i="4"/>
  <c r="E42" i="4"/>
  <c r="G42" i="4"/>
  <c r="H42" i="4"/>
  <c r="A43" i="4"/>
  <c r="B43" i="4"/>
  <c r="C43" i="4"/>
  <c r="D43" i="4"/>
  <c r="E43" i="4"/>
  <c r="G43" i="4"/>
  <c r="H43" i="4"/>
  <c r="A44" i="4"/>
  <c r="B44" i="4"/>
  <c r="D44" i="4"/>
  <c r="E44" i="4"/>
  <c r="G44" i="4"/>
  <c r="H44" i="4"/>
  <c r="A45" i="4"/>
  <c r="B45" i="4"/>
  <c r="C45" i="4"/>
  <c r="D45" i="4"/>
  <c r="E45" i="4"/>
  <c r="G45" i="4"/>
  <c r="H45" i="4"/>
  <c r="A46" i="4"/>
  <c r="B46" i="4"/>
  <c r="C46" i="4"/>
  <c r="D46" i="4"/>
  <c r="E46" i="4"/>
  <c r="G46" i="4"/>
  <c r="H46" i="4"/>
  <c r="A47" i="4"/>
  <c r="B47" i="4"/>
  <c r="C47" i="4"/>
  <c r="D47" i="4"/>
  <c r="E47" i="4"/>
  <c r="G47" i="4"/>
  <c r="H47" i="4"/>
  <c r="A48" i="4"/>
  <c r="B48" i="4"/>
  <c r="C48" i="4"/>
  <c r="D48" i="4"/>
  <c r="E48" i="4"/>
  <c r="G48" i="4"/>
  <c r="H48" i="4"/>
  <c r="A49" i="4"/>
  <c r="B49" i="4"/>
  <c r="C49" i="4"/>
  <c r="D49" i="4"/>
  <c r="E49" i="4"/>
  <c r="G49" i="4"/>
  <c r="H49" i="4"/>
  <c r="A50" i="4"/>
  <c r="B50" i="4"/>
  <c r="C50" i="4"/>
  <c r="D50" i="4"/>
  <c r="E50" i="4"/>
  <c r="G50" i="4"/>
  <c r="H50" i="4"/>
  <c r="A51" i="4"/>
  <c r="B51" i="4"/>
  <c r="C51" i="4"/>
  <c r="D51" i="4"/>
  <c r="E51" i="4"/>
  <c r="G51" i="4"/>
  <c r="H51" i="4"/>
  <c r="A52" i="4"/>
  <c r="B52" i="4"/>
  <c r="C52" i="4"/>
  <c r="D52" i="4"/>
  <c r="E52" i="4"/>
  <c r="G52" i="4"/>
  <c r="H52" i="4"/>
  <c r="A53" i="4"/>
  <c r="B53" i="4"/>
  <c r="C53" i="4"/>
  <c r="D53" i="4"/>
  <c r="E53" i="4"/>
  <c r="G53" i="4"/>
  <c r="H53" i="4"/>
  <c r="A54" i="4"/>
  <c r="B54" i="4"/>
  <c r="C54" i="4"/>
  <c r="D54" i="4"/>
  <c r="E54" i="4"/>
  <c r="G54" i="4"/>
  <c r="H54" i="4"/>
  <c r="A55" i="4"/>
  <c r="B55" i="4"/>
  <c r="C55" i="4"/>
  <c r="D55" i="4"/>
  <c r="E55" i="4"/>
  <c r="G55" i="4"/>
  <c r="H55" i="4"/>
  <c r="A56" i="4"/>
  <c r="B56" i="4"/>
  <c r="C56" i="4"/>
  <c r="D56" i="4"/>
  <c r="E56" i="4"/>
  <c r="G56" i="4"/>
  <c r="H56" i="4"/>
  <c r="A57" i="4"/>
  <c r="B57" i="4"/>
  <c r="C57" i="4"/>
  <c r="D57" i="4"/>
  <c r="E57" i="4"/>
  <c r="G57" i="4"/>
  <c r="H57" i="4"/>
  <c r="A58" i="4"/>
  <c r="B58" i="4"/>
  <c r="C58" i="4"/>
  <c r="D58" i="4"/>
  <c r="E58" i="4"/>
  <c r="G58" i="4"/>
  <c r="H58" i="4"/>
  <c r="A59" i="4"/>
  <c r="B59" i="4"/>
  <c r="C59" i="4"/>
  <c r="D59" i="4"/>
  <c r="E59" i="4"/>
  <c r="G59" i="4"/>
  <c r="H59" i="4"/>
  <c r="A60" i="4"/>
  <c r="B60" i="4"/>
  <c r="C60" i="4"/>
  <c r="D60" i="4"/>
  <c r="E60" i="4"/>
  <c r="G60" i="4"/>
  <c r="H60" i="4"/>
  <c r="A61" i="4"/>
  <c r="B61" i="4"/>
  <c r="C61" i="4"/>
  <c r="D61" i="4"/>
  <c r="E61" i="4"/>
  <c r="G61" i="4"/>
  <c r="H61" i="4"/>
  <c r="A62" i="4"/>
  <c r="B62" i="4"/>
  <c r="C62" i="4"/>
  <c r="D62" i="4"/>
  <c r="E62" i="4"/>
  <c r="G62" i="4"/>
  <c r="H62" i="4"/>
  <c r="A63" i="4"/>
  <c r="B63" i="4"/>
  <c r="C63" i="4"/>
  <c r="D63" i="4"/>
  <c r="E63" i="4"/>
  <c r="G63" i="4"/>
  <c r="H63" i="4"/>
  <c r="A64" i="4"/>
  <c r="B64" i="4"/>
  <c r="C64" i="4"/>
  <c r="D64" i="4"/>
  <c r="E64" i="4"/>
  <c r="G64" i="4"/>
  <c r="H64" i="4"/>
  <c r="A65" i="4"/>
  <c r="B65" i="4"/>
  <c r="C65" i="4"/>
  <c r="D65" i="4"/>
  <c r="E65" i="4"/>
  <c r="G65" i="4"/>
  <c r="H65" i="4"/>
  <c r="A66" i="4"/>
  <c r="B66" i="4"/>
  <c r="C66" i="4"/>
  <c r="D66" i="4"/>
  <c r="E66" i="4"/>
  <c r="G66" i="4"/>
  <c r="H66" i="4"/>
  <c r="A67" i="4"/>
  <c r="B67" i="4"/>
  <c r="C67" i="4"/>
  <c r="D67" i="4"/>
  <c r="E67" i="4"/>
  <c r="G67" i="4"/>
  <c r="H67" i="4"/>
  <c r="A68" i="4"/>
  <c r="B68" i="4"/>
  <c r="C68" i="4"/>
  <c r="D68" i="4"/>
  <c r="E68" i="4"/>
  <c r="G68" i="4"/>
  <c r="H68" i="4"/>
  <c r="A69" i="4"/>
  <c r="B69" i="4"/>
  <c r="C69" i="4"/>
  <c r="D69" i="4"/>
  <c r="E69" i="4"/>
  <c r="G69" i="4"/>
  <c r="H69" i="4"/>
  <c r="A70" i="4"/>
  <c r="B70" i="4"/>
  <c r="C70" i="4"/>
  <c r="D70" i="4"/>
  <c r="E70" i="4"/>
  <c r="G70" i="4"/>
  <c r="H70" i="4"/>
  <c r="A71" i="4"/>
  <c r="B71" i="4"/>
  <c r="C71" i="4"/>
  <c r="D71" i="4"/>
  <c r="E71" i="4"/>
  <c r="G71" i="4"/>
  <c r="H71" i="4"/>
  <c r="A72" i="4"/>
  <c r="B72" i="4"/>
  <c r="C72" i="4"/>
  <c r="D72" i="4"/>
  <c r="E72" i="4"/>
  <c r="G72" i="4"/>
  <c r="H72" i="4"/>
  <c r="A73" i="4"/>
  <c r="B73" i="4"/>
  <c r="C73" i="4"/>
  <c r="D73" i="4"/>
  <c r="E73" i="4"/>
  <c r="G73" i="4"/>
  <c r="H73" i="4"/>
  <c r="A74" i="4"/>
  <c r="B74" i="4"/>
  <c r="C74" i="4"/>
  <c r="D74" i="4"/>
  <c r="E74" i="4"/>
  <c r="G74" i="4"/>
  <c r="H74" i="4"/>
  <c r="A75" i="4"/>
  <c r="B75" i="4"/>
  <c r="C75" i="4"/>
  <c r="D75" i="4"/>
  <c r="E75" i="4"/>
  <c r="G75" i="4"/>
  <c r="H75" i="4"/>
  <c r="A76" i="4"/>
  <c r="B76" i="4"/>
  <c r="C76" i="4"/>
  <c r="D76" i="4"/>
  <c r="E76" i="4"/>
  <c r="G76" i="4"/>
  <c r="H76" i="4"/>
  <c r="A77" i="4"/>
  <c r="B77" i="4"/>
  <c r="C77" i="4"/>
  <c r="D77" i="4"/>
  <c r="E77" i="4"/>
  <c r="G77" i="4"/>
  <c r="H77" i="4"/>
  <c r="A78" i="4"/>
  <c r="B78" i="4"/>
  <c r="C78" i="4"/>
  <c r="D78" i="4"/>
  <c r="E78" i="4"/>
  <c r="G78" i="4"/>
  <c r="H78" i="4"/>
  <c r="A79" i="4"/>
  <c r="B79" i="4"/>
  <c r="C79" i="4"/>
  <c r="D79" i="4"/>
  <c r="E79" i="4"/>
  <c r="G79" i="4"/>
  <c r="H79" i="4"/>
  <c r="A80" i="4"/>
  <c r="B80" i="4"/>
  <c r="C80" i="4"/>
  <c r="D80" i="4"/>
  <c r="E80" i="4"/>
  <c r="G80" i="4"/>
  <c r="H80" i="4"/>
  <c r="A81" i="4"/>
  <c r="B81" i="4"/>
  <c r="C81" i="4"/>
  <c r="D81" i="4"/>
  <c r="E81" i="4"/>
  <c r="G81" i="4"/>
  <c r="H81" i="4"/>
  <c r="A82" i="4"/>
  <c r="B82" i="4"/>
  <c r="C82" i="4"/>
  <c r="D82" i="4"/>
  <c r="E82" i="4"/>
  <c r="G82" i="4"/>
  <c r="H82" i="4"/>
  <c r="A83" i="4"/>
  <c r="B83" i="4"/>
  <c r="C83" i="4"/>
  <c r="D83" i="4"/>
  <c r="E83" i="4"/>
  <c r="G83" i="4"/>
  <c r="H83" i="4"/>
  <c r="A84" i="4"/>
  <c r="B84" i="4"/>
  <c r="C84" i="4"/>
  <c r="D84" i="4"/>
  <c r="E84" i="4"/>
  <c r="G84" i="4"/>
  <c r="H84" i="4"/>
  <c r="A85" i="4"/>
  <c r="B85" i="4"/>
  <c r="C85" i="4"/>
  <c r="D85" i="4"/>
  <c r="E85" i="4"/>
  <c r="G85" i="4"/>
  <c r="H85" i="4"/>
  <c r="A86" i="4"/>
  <c r="B86" i="4"/>
  <c r="C86" i="4"/>
  <c r="D86" i="4"/>
  <c r="E86" i="4"/>
  <c r="G86" i="4"/>
  <c r="H86" i="4"/>
  <c r="A87" i="4"/>
  <c r="B87" i="4"/>
  <c r="C87" i="4"/>
  <c r="D87" i="4"/>
  <c r="E87" i="4"/>
  <c r="G87" i="4"/>
  <c r="H87" i="4"/>
  <c r="A88" i="4"/>
  <c r="B88" i="4"/>
  <c r="C88" i="4"/>
  <c r="D88" i="4"/>
  <c r="E88" i="4"/>
  <c r="G88" i="4"/>
  <c r="H88" i="4"/>
  <c r="A89" i="4"/>
  <c r="B89" i="4"/>
  <c r="C89" i="4"/>
  <c r="D89" i="4"/>
  <c r="E89" i="4"/>
  <c r="G89" i="4"/>
  <c r="H89" i="4"/>
  <c r="A90" i="4"/>
  <c r="B90" i="4"/>
  <c r="C90" i="4"/>
  <c r="D90" i="4"/>
  <c r="E90" i="4"/>
  <c r="G90" i="4"/>
  <c r="H90" i="4"/>
  <c r="A91" i="4"/>
  <c r="B91" i="4"/>
  <c r="C91" i="4"/>
  <c r="D91" i="4"/>
  <c r="E91" i="4"/>
  <c r="G91" i="4"/>
  <c r="H91" i="4"/>
  <c r="G92" i="4"/>
  <c r="G93" i="4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A2" i="3"/>
  <c r="B2" i="3"/>
  <c r="D2" i="3"/>
  <c r="E2" i="3"/>
  <c r="G2" i="3"/>
  <c r="H2" i="3"/>
  <c r="A3" i="3"/>
  <c r="B3" i="3"/>
  <c r="D3" i="3"/>
  <c r="E3" i="3"/>
  <c r="G3" i="3"/>
  <c r="H3" i="3"/>
  <c r="A4" i="3"/>
  <c r="B4" i="3"/>
  <c r="C4" i="3"/>
  <c r="D4" i="3"/>
  <c r="E4" i="3"/>
  <c r="G4" i="3"/>
  <c r="H4" i="3"/>
  <c r="A5" i="3"/>
  <c r="B5" i="3"/>
  <c r="C5" i="3"/>
  <c r="D5" i="3"/>
  <c r="E5" i="3"/>
  <c r="G5" i="3"/>
  <c r="H5" i="3"/>
  <c r="A6" i="3"/>
  <c r="B6" i="3"/>
  <c r="C6" i="3"/>
  <c r="D6" i="3"/>
  <c r="E6" i="3"/>
  <c r="G6" i="3"/>
  <c r="H6" i="3"/>
  <c r="A7" i="3"/>
  <c r="B7" i="3"/>
  <c r="C7" i="3"/>
  <c r="D7" i="3"/>
  <c r="E7" i="3"/>
  <c r="G7" i="3"/>
  <c r="H7" i="3"/>
  <c r="A8" i="3"/>
  <c r="B8" i="3"/>
  <c r="C8" i="3"/>
  <c r="D8" i="3"/>
  <c r="E8" i="3"/>
  <c r="G8" i="3"/>
  <c r="H8" i="3"/>
  <c r="A9" i="3"/>
  <c r="B9" i="3"/>
  <c r="C9" i="3"/>
  <c r="D9" i="3"/>
  <c r="E9" i="3"/>
  <c r="G9" i="3"/>
  <c r="H9" i="3"/>
  <c r="A10" i="3"/>
  <c r="B10" i="3"/>
  <c r="C10" i="3"/>
  <c r="D10" i="3"/>
  <c r="E10" i="3"/>
  <c r="G10" i="3"/>
  <c r="H10" i="3"/>
  <c r="A11" i="3"/>
  <c r="B11" i="3"/>
  <c r="C11" i="3"/>
  <c r="D11" i="3"/>
  <c r="E11" i="3"/>
  <c r="G11" i="3"/>
  <c r="H11" i="3"/>
  <c r="A12" i="3"/>
  <c r="B12" i="3"/>
  <c r="C12" i="3"/>
  <c r="D12" i="3"/>
  <c r="E12" i="3"/>
  <c r="G12" i="3"/>
  <c r="H12" i="3"/>
  <c r="A13" i="3"/>
  <c r="B13" i="3"/>
  <c r="C13" i="3"/>
  <c r="D13" i="3"/>
  <c r="E13" i="3"/>
  <c r="G13" i="3"/>
  <c r="H13" i="3"/>
  <c r="A14" i="3"/>
  <c r="B14" i="3"/>
  <c r="C14" i="3"/>
  <c r="D14" i="3"/>
  <c r="E14" i="3"/>
  <c r="G14" i="3"/>
  <c r="H14" i="3"/>
  <c r="A15" i="3"/>
  <c r="B15" i="3"/>
  <c r="C15" i="3"/>
  <c r="D15" i="3"/>
  <c r="E15" i="3"/>
  <c r="G15" i="3"/>
  <c r="H15" i="3"/>
  <c r="A16" i="3"/>
  <c r="B16" i="3"/>
  <c r="C16" i="3"/>
  <c r="D16" i="3"/>
  <c r="E16" i="3"/>
  <c r="G16" i="3"/>
  <c r="H16" i="3"/>
  <c r="A17" i="3"/>
  <c r="B17" i="3"/>
  <c r="C17" i="3"/>
  <c r="D17" i="3"/>
  <c r="E17" i="3"/>
  <c r="G17" i="3"/>
  <c r="H17" i="3"/>
  <c r="A18" i="3"/>
  <c r="B18" i="3"/>
  <c r="C18" i="3"/>
  <c r="D18" i="3"/>
  <c r="E18" i="3"/>
  <c r="G18" i="3"/>
  <c r="H18" i="3"/>
  <c r="A19" i="3"/>
  <c r="B19" i="3"/>
  <c r="C19" i="3"/>
  <c r="D19" i="3"/>
  <c r="E19" i="3"/>
  <c r="G19" i="3"/>
  <c r="H19" i="3"/>
  <c r="A20" i="3"/>
  <c r="B20" i="3"/>
  <c r="C20" i="3"/>
  <c r="D20" i="3"/>
  <c r="E20" i="3"/>
  <c r="G20" i="3"/>
  <c r="H20" i="3"/>
  <c r="A21" i="3"/>
  <c r="B21" i="3"/>
  <c r="C21" i="3"/>
  <c r="D21" i="3"/>
  <c r="E21" i="3"/>
  <c r="G21" i="3"/>
  <c r="H21" i="3"/>
  <c r="A22" i="3"/>
  <c r="B22" i="3"/>
  <c r="C22" i="3"/>
  <c r="D22" i="3"/>
  <c r="E22" i="3"/>
  <c r="G22" i="3"/>
  <c r="H22" i="3"/>
  <c r="A23" i="3"/>
  <c r="B23" i="3"/>
  <c r="C23" i="3"/>
  <c r="D23" i="3"/>
  <c r="E23" i="3"/>
  <c r="G23" i="3"/>
  <c r="H23" i="3"/>
  <c r="A24" i="3"/>
  <c r="B24" i="3"/>
  <c r="C24" i="3"/>
  <c r="D24" i="3"/>
  <c r="E24" i="3"/>
  <c r="G24" i="3"/>
  <c r="H24" i="3"/>
  <c r="A25" i="3"/>
  <c r="B25" i="3"/>
  <c r="C25" i="3"/>
  <c r="D25" i="3"/>
  <c r="E25" i="3"/>
  <c r="G25" i="3"/>
  <c r="H25" i="3"/>
  <c r="A26" i="3"/>
  <c r="B26" i="3"/>
  <c r="C26" i="3"/>
  <c r="D26" i="3"/>
  <c r="E26" i="3"/>
  <c r="G26" i="3"/>
  <c r="H26" i="3"/>
  <c r="A27" i="3"/>
  <c r="B27" i="3"/>
  <c r="C27" i="3"/>
  <c r="D27" i="3"/>
  <c r="E27" i="3"/>
  <c r="G27" i="3"/>
  <c r="H27" i="3"/>
  <c r="A28" i="3"/>
  <c r="B28" i="3"/>
  <c r="C28" i="3"/>
  <c r="D28" i="3"/>
  <c r="E28" i="3"/>
  <c r="G28" i="3"/>
  <c r="H28" i="3"/>
  <c r="A29" i="3"/>
  <c r="B29" i="3"/>
  <c r="C29" i="3"/>
  <c r="D29" i="3"/>
  <c r="E29" i="3"/>
  <c r="G29" i="3"/>
  <c r="H29" i="3"/>
  <c r="A30" i="3"/>
  <c r="B30" i="3"/>
  <c r="C30" i="3"/>
  <c r="D30" i="3"/>
  <c r="E30" i="3"/>
  <c r="G30" i="3"/>
  <c r="H30" i="3"/>
  <c r="A31" i="3"/>
  <c r="B31" i="3"/>
  <c r="C31" i="3"/>
  <c r="D31" i="3"/>
  <c r="E31" i="3"/>
  <c r="G31" i="3"/>
  <c r="H31" i="3"/>
  <c r="A32" i="3"/>
  <c r="B32" i="3"/>
  <c r="C32" i="3"/>
  <c r="D32" i="3"/>
  <c r="E32" i="3"/>
  <c r="G32" i="3"/>
  <c r="H32" i="3"/>
  <c r="A33" i="3"/>
  <c r="B33" i="3"/>
  <c r="C33" i="3"/>
  <c r="D33" i="3"/>
  <c r="E33" i="3"/>
  <c r="G33" i="3"/>
  <c r="H33" i="3"/>
  <c r="A34" i="3"/>
  <c r="B34" i="3"/>
  <c r="C34" i="3"/>
  <c r="D34" i="3"/>
  <c r="E34" i="3"/>
  <c r="G34" i="3"/>
  <c r="H34" i="3"/>
  <c r="A35" i="3"/>
  <c r="B35" i="3"/>
  <c r="C35" i="3"/>
  <c r="D35" i="3"/>
  <c r="E35" i="3"/>
  <c r="G35" i="3"/>
  <c r="H35" i="3"/>
  <c r="A36" i="3"/>
  <c r="B36" i="3"/>
  <c r="C36" i="3"/>
  <c r="D36" i="3"/>
  <c r="E36" i="3"/>
  <c r="G36" i="3"/>
  <c r="H36" i="3"/>
  <c r="A37" i="3"/>
  <c r="B37" i="3"/>
  <c r="C37" i="3"/>
  <c r="D37" i="3"/>
  <c r="E37" i="3"/>
  <c r="G37" i="3"/>
  <c r="H37" i="3"/>
  <c r="A38" i="3"/>
  <c r="B38" i="3"/>
  <c r="C38" i="3"/>
  <c r="D38" i="3"/>
  <c r="E38" i="3"/>
  <c r="G38" i="3"/>
  <c r="H38" i="3"/>
  <c r="A39" i="3"/>
  <c r="B39" i="3"/>
  <c r="C39" i="3"/>
  <c r="D39" i="3"/>
  <c r="E39" i="3"/>
  <c r="G39" i="3"/>
  <c r="H39" i="3"/>
  <c r="A40" i="3"/>
  <c r="B40" i="3"/>
  <c r="C40" i="3"/>
  <c r="D40" i="3"/>
  <c r="E40" i="3"/>
  <c r="G40" i="3"/>
  <c r="H40" i="3"/>
  <c r="A41" i="3"/>
  <c r="B41" i="3"/>
  <c r="C41" i="3"/>
  <c r="D41" i="3"/>
  <c r="E41" i="3"/>
  <c r="G41" i="3"/>
  <c r="H41" i="3"/>
  <c r="A42" i="3"/>
  <c r="B42" i="3"/>
  <c r="C42" i="3"/>
  <c r="D42" i="3"/>
  <c r="E42" i="3"/>
  <c r="G42" i="3"/>
  <c r="H42" i="3"/>
  <c r="A43" i="3"/>
  <c r="B43" i="3"/>
  <c r="C43" i="3"/>
  <c r="D43" i="3"/>
  <c r="E43" i="3"/>
  <c r="G43" i="3"/>
  <c r="H43" i="3"/>
  <c r="A44" i="3"/>
  <c r="B44" i="3"/>
  <c r="D44" i="3"/>
  <c r="E44" i="3"/>
  <c r="G44" i="3"/>
  <c r="H44" i="3"/>
  <c r="A45" i="3"/>
  <c r="B45" i="3"/>
  <c r="C45" i="3"/>
  <c r="D45" i="3"/>
  <c r="E45" i="3"/>
  <c r="G45" i="3"/>
  <c r="H45" i="3"/>
  <c r="A46" i="3"/>
  <c r="B46" i="3"/>
  <c r="C46" i="3"/>
  <c r="D46" i="3"/>
  <c r="E46" i="3"/>
  <c r="G46" i="3"/>
  <c r="H46" i="3"/>
  <c r="A47" i="3"/>
  <c r="B47" i="3"/>
  <c r="C47" i="3"/>
  <c r="D47" i="3"/>
  <c r="E47" i="3"/>
  <c r="G47" i="3"/>
  <c r="H47" i="3"/>
  <c r="A48" i="3"/>
  <c r="B48" i="3"/>
  <c r="C48" i="3"/>
  <c r="D48" i="3"/>
  <c r="E48" i="3"/>
  <c r="G48" i="3"/>
  <c r="H48" i="3"/>
  <c r="A49" i="3"/>
  <c r="B49" i="3"/>
  <c r="C49" i="3"/>
  <c r="D49" i="3"/>
  <c r="E49" i="3"/>
  <c r="G49" i="3"/>
  <c r="H49" i="3"/>
  <c r="A50" i="3"/>
  <c r="B50" i="3"/>
  <c r="C50" i="3"/>
  <c r="D50" i="3"/>
  <c r="E50" i="3"/>
  <c r="G50" i="3"/>
  <c r="H50" i="3"/>
  <c r="A51" i="3"/>
  <c r="B51" i="3"/>
  <c r="C51" i="3"/>
  <c r="D51" i="3"/>
  <c r="E51" i="3"/>
  <c r="G51" i="3"/>
  <c r="H51" i="3"/>
  <c r="A52" i="3"/>
  <c r="B52" i="3"/>
  <c r="C52" i="3"/>
  <c r="D52" i="3"/>
  <c r="E52" i="3"/>
  <c r="G52" i="3"/>
  <c r="H52" i="3"/>
  <c r="A53" i="3"/>
  <c r="B53" i="3"/>
  <c r="C53" i="3"/>
  <c r="D53" i="3"/>
  <c r="E53" i="3"/>
  <c r="G53" i="3"/>
  <c r="H53" i="3"/>
  <c r="A54" i="3"/>
  <c r="B54" i="3"/>
  <c r="C54" i="3"/>
  <c r="D54" i="3"/>
  <c r="E54" i="3"/>
  <c r="G54" i="3"/>
  <c r="H54" i="3"/>
  <c r="A55" i="3"/>
  <c r="B55" i="3"/>
  <c r="C55" i="3"/>
  <c r="D55" i="3"/>
  <c r="E55" i="3"/>
  <c r="G55" i="3"/>
  <c r="H55" i="3"/>
  <c r="A56" i="3"/>
  <c r="B56" i="3"/>
  <c r="C56" i="3"/>
  <c r="D56" i="3"/>
  <c r="E56" i="3"/>
  <c r="G56" i="3"/>
  <c r="H56" i="3"/>
  <c r="A57" i="3"/>
  <c r="B57" i="3"/>
  <c r="C57" i="3"/>
  <c r="D57" i="3"/>
  <c r="E57" i="3"/>
  <c r="G57" i="3"/>
  <c r="H57" i="3"/>
  <c r="A58" i="3"/>
  <c r="B58" i="3"/>
  <c r="C58" i="3"/>
  <c r="D58" i="3"/>
  <c r="E58" i="3"/>
  <c r="G58" i="3"/>
  <c r="H58" i="3"/>
  <c r="A59" i="3"/>
  <c r="B59" i="3"/>
  <c r="C59" i="3"/>
  <c r="D59" i="3"/>
  <c r="E59" i="3"/>
  <c r="G59" i="3"/>
  <c r="H59" i="3"/>
  <c r="A60" i="3"/>
  <c r="B60" i="3"/>
  <c r="C60" i="3"/>
  <c r="D60" i="3"/>
  <c r="E60" i="3"/>
  <c r="G60" i="3"/>
  <c r="H60" i="3"/>
  <c r="A61" i="3"/>
  <c r="B61" i="3"/>
  <c r="C61" i="3"/>
  <c r="D61" i="3"/>
  <c r="E61" i="3"/>
  <c r="G61" i="3"/>
  <c r="H61" i="3"/>
  <c r="A62" i="3"/>
  <c r="B62" i="3"/>
  <c r="C62" i="3"/>
  <c r="D62" i="3"/>
  <c r="E62" i="3"/>
  <c r="G62" i="3"/>
  <c r="H62" i="3"/>
  <c r="A63" i="3"/>
  <c r="B63" i="3"/>
  <c r="C63" i="3"/>
  <c r="D63" i="3"/>
  <c r="E63" i="3"/>
  <c r="G63" i="3"/>
  <c r="H63" i="3"/>
  <c r="A64" i="3"/>
  <c r="B64" i="3"/>
  <c r="C64" i="3"/>
  <c r="D64" i="3"/>
  <c r="E64" i="3"/>
  <c r="G64" i="3"/>
  <c r="H64" i="3"/>
  <c r="A65" i="3"/>
  <c r="B65" i="3"/>
  <c r="C65" i="3"/>
  <c r="D65" i="3"/>
  <c r="E65" i="3"/>
  <c r="G65" i="3"/>
  <c r="H65" i="3"/>
  <c r="A66" i="3"/>
  <c r="B66" i="3"/>
  <c r="C66" i="3"/>
  <c r="D66" i="3"/>
  <c r="E66" i="3"/>
  <c r="G66" i="3"/>
  <c r="H66" i="3"/>
  <c r="A67" i="3"/>
  <c r="B67" i="3"/>
  <c r="C67" i="3"/>
  <c r="D67" i="3"/>
  <c r="E67" i="3"/>
  <c r="G67" i="3"/>
  <c r="H67" i="3"/>
  <c r="A68" i="3"/>
  <c r="B68" i="3"/>
  <c r="C68" i="3"/>
  <c r="D68" i="3"/>
  <c r="E68" i="3"/>
  <c r="G68" i="3"/>
  <c r="H68" i="3"/>
  <c r="A69" i="3"/>
  <c r="B69" i="3"/>
  <c r="C69" i="3"/>
  <c r="D69" i="3"/>
  <c r="E69" i="3"/>
  <c r="G69" i="3"/>
  <c r="H69" i="3"/>
  <c r="A70" i="3"/>
  <c r="B70" i="3"/>
  <c r="C70" i="3"/>
  <c r="D70" i="3"/>
  <c r="E70" i="3"/>
  <c r="G70" i="3"/>
  <c r="H70" i="3"/>
  <c r="A71" i="3"/>
  <c r="B71" i="3"/>
  <c r="C71" i="3"/>
  <c r="D71" i="3"/>
  <c r="E71" i="3"/>
  <c r="G71" i="3"/>
  <c r="H71" i="3"/>
  <c r="A72" i="3"/>
  <c r="B72" i="3"/>
  <c r="C72" i="3"/>
  <c r="D72" i="3"/>
  <c r="E72" i="3"/>
  <c r="G72" i="3"/>
  <c r="H72" i="3"/>
  <c r="A73" i="3"/>
  <c r="B73" i="3"/>
  <c r="C73" i="3"/>
  <c r="D73" i="3"/>
  <c r="E73" i="3"/>
  <c r="G73" i="3"/>
  <c r="H73" i="3"/>
  <c r="A74" i="3"/>
  <c r="B74" i="3"/>
  <c r="C74" i="3"/>
  <c r="D74" i="3"/>
  <c r="E74" i="3"/>
  <c r="G74" i="3"/>
  <c r="H74" i="3"/>
  <c r="A75" i="3"/>
  <c r="B75" i="3"/>
  <c r="C75" i="3"/>
  <c r="D75" i="3"/>
  <c r="E75" i="3"/>
  <c r="G75" i="3"/>
  <c r="H75" i="3"/>
  <c r="A76" i="3"/>
  <c r="B76" i="3"/>
  <c r="C76" i="3"/>
  <c r="D76" i="3"/>
  <c r="E76" i="3"/>
  <c r="G76" i="3"/>
  <c r="H76" i="3"/>
  <c r="A77" i="3"/>
  <c r="B77" i="3"/>
  <c r="C77" i="3"/>
  <c r="D77" i="3"/>
  <c r="E77" i="3"/>
  <c r="G77" i="3"/>
  <c r="H77" i="3"/>
  <c r="A78" i="3"/>
  <c r="B78" i="3"/>
  <c r="C78" i="3"/>
  <c r="D78" i="3"/>
  <c r="E78" i="3"/>
  <c r="G78" i="3"/>
  <c r="H78" i="3"/>
  <c r="A79" i="3"/>
  <c r="B79" i="3"/>
  <c r="C79" i="3"/>
  <c r="D79" i="3"/>
  <c r="E79" i="3"/>
  <c r="G79" i="3"/>
  <c r="H79" i="3"/>
  <c r="A80" i="3"/>
  <c r="B80" i="3"/>
  <c r="C80" i="3"/>
  <c r="D80" i="3"/>
  <c r="E80" i="3"/>
  <c r="G80" i="3"/>
  <c r="H80" i="3"/>
  <c r="A81" i="3"/>
  <c r="B81" i="3"/>
  <c r="C81" i="3"/>
  <c r="D81" i="3"/>
  <c r="E81" i="3"/>
  <c r="G81" i="3"/>
  <c r="H81" i="3"/>
  <c r="A82" i="3"/>
  <c r="B82" i="3"/>
  <c r="C82" i="3"/>
  <c r="D82" i="3"/>
  <c r="E82" i="3"/>
  <c r="G82" i="3"/>
  <c r="H82" i="3"/>
  <c r="A83" i="3"/>
  <c r="B83" i="3"/>
  <c r="C83" i="3"/>
  <c r="D83" i="3"/>
  <c r="E83" i="3"/>
  <c r="G83" i="3"/>
  <c r="H83" i="3"/>
  <c r="A84" i="3"/>
  <c r="B84" i="3"/>
  <c r="C84" i="3"/>
  <c r="D84" i="3"/>
  <c r="E84" i="3"/>
  <c r="G84" i="3"/>
  <c r="H84" i="3"/>
  <c r="A85" i="3"/>
  <c r="B85" i="3"/>
  <c r="C85" i="3"/>
  <c r="D85" i="3"/>
  <c r="E85" i="3"/>
  <c r="G85" i="3"/>
  <c r="H85" i="3"/>
  <c r="A86" i="3"/>
  <c r="B86" i="3"/>
  <c r="C86" i="3"/>
  <c r="D86" i="3"/>
  <c r="E86" i="3"/>
  <c r="G86" i="3"/>
  <c r="H86" i="3"/>
  <c r="A87" i="3"/>
  <c r="B87" i="3"/>
  <c r="C87" i="3"/>
  <c r="D87" i="3"/>
  <c r="E87" i="3"/>
  <c r="G87" i="3"/>
  <c r="H87" i="3"/>
  <c r="A88" i="3"/>
  <c r="B88" i="3"/>
  <c r="C88" i="3"/>
  <c r="D88" i="3"/>
  <c r="E88" i="3"/>
  <c r="G88" i="3"/>
  <c r="H88" i="3"/>
  <c r="A89" i="3"/>
  <c r="B89" i="3"/>
  <c r="C89" i="3"/>
  <c r="D89" i="3"/>
  <c r="E89" i="3"/>
  <c r="G89" i="3"/>
  <c r="H89" i="3"/>
  <c r="A90" i="3"/>
  <c r="B90" i="3"/>
  <c r="C90" i="3"/>
  <c r="D90" i="3"/>
  <c r="E90" i="3"/>
  <c r="G90" i="3"/>
  <c r="H90" i="3"/>
  <c r="A91" i="3"/>
  <c r="B91" i="3"/>
  <c r="C91" i="3"/>
  <c r="D91" i="3"/>
  <c r="E91" i="3"/>
  <c r="G91" i="3"/>
  <c r="H91" i="3"/>
  <c r="G92" i="3"/>
  <c r="G93" i="3"/>
  <c r="G94" i="3"/>
  <c r="G95" i="3"/>
  <c r="G96" i="3"/>
  <c r="A2" i="5"/>
  <c r="B2" i="5"/>
  <c r="D2" i="5"/>
  <c r="E2" i="5"/>
  <c r="G2" i="5"/>
  <c r="H2" i="5"/>
  <c r="A3" i="5"/>
  <c r="B3" i="5"/>
  <c r="D3" i="5"/>
  <c r="E3" i="5"/>
  <c r="G3" i="5"/>
  <c r="H3" i="5"/>
  <c r="A4" i="5"/>
  <c r="B4" i="5"/>
  <c r="C4" i="5"/>
  <c r="D4" i="5"/>
  <c r="E4" i="5"/>
  <c r="G4" i="5"/>
  <c r="H4" i="5"/>
  <c r="A5" i="5"/>
  <c r="B5" i="5"/>
  <c r="C5" i="5"/>
  <c r="D5" i="5"/>
  <c r="E5" i="5"/>
  <c r="G5" i="5"/>
  <c r="H5" i="5"/>
  <c r="A6" i="5"/>
  <c r="B6" i="5"/>
  <c r="C6" i="5"/>
  <c r="D6" i="5"/>
  <c r="E6" i="5"/>
  <c r="G6" i="5"/>
  <c r="H6" i="5"/>
  <c r="A7" i="5"/>
  <c r="B7" i="5"/>
  <c r="C7" i="5"/>
  <c r="D7" i="5"/>
  <c r="E7" i="5"/>
  <c r="G7" i="5"/>
  <c r="H7" i="5"/>
  <c r="A8" i="5"/>
  <c r="B8" i="5"/>
  <c r="C8" i="5"/>
  <c r="D8" i="5"/>
  <c r="E8" i="5"/>
  <c r="G8" i="5"/>
  <c r="H8" i="5"/>
  <c r="A9" i="5"/>
  <c r="B9" i="5"/>
  <c r="C9" i="5"/>
  <c r="D9" i="5"/>
  <c r="E9" i="5"/>
  <c r="G9" i="5"/>
  <c r="H9" i="5"/>
  <c r="A10" i="5"/>
  <c r="B10" i="5"/>
  <c r="C10" i="5"/>
  <c r="D10" i="5"/>
  <c r="E10" i="5"/>
  <c r="G10" i="5"/>
  <c r="H10" i="5"/>
  <c r="A11" i="5"/>
  <c r="B11" i="5"/>
  <c r="C11" i="5"/>
  <c r="D11" i="5"/>
  <c r="E11" i="5"/>
  <c r="G11" i="5"/>
  <c r="H11" i="5"/>
  <c r="A12" i="5"/>
  <c r="B12" i="5"/>
  <c r="C12" i="5"/>
  <c r="D12" i="5"/>
  <c r="E12" i="5"/>
  <c r="G12" i="5"/>
  <c r="H12" i="5"/>
  <c r="A13" i="5"/>
  <c r="B13" i="5"/>
  <c r="C13" i="5"/>
  <c r="D13" i="5"/>
  <c r="E13" i="5"/>
  <c r="G13" i="5"/>
  <c r="H13" i="5"/>
  <c r="A14" i="5"/>
  <c r="B14" i="5"/>
  <c r="C14" i="5"/>
  <c r="D14" i="5"/>
  <c r="E14" i="5"/>
  <c r="G14" i="5"/>
  <c r="H14" i="5"/>
  <c r="A15" i="5"/>
  <c r="B15" i="5"/>
  <c r="C15" i="5"/>
  <c r="D15" i="5"/>
  <c r="E15" i="5"/>
  <c r="G15" i="5"/>
  <c r="H15" i="5"/>
  <c r="A16" i="5"/>
  <c r="B16" i="5"/>
  <c r="C16" i="5"/>
  <c r="D16" i="5"/>
  <c r="E16" i="5"/>
  <c r="G16" i="5"/>
  <c r="H16" i="5"/>
  <c r="A17" i="5"/>
  <c r="B17" i="5"/>
  <c r="C17" i="5"/>
  <c r="D17" i="5"/>
  <c r="E17" i="5"/>
  <c r="G17" i="5"/>
  <c r="H17" i="5"/>
  <c r="A18" i="5"/>
  <c r="B18" i="5"/>
  <c r="C18" i="5"/>
  <c r="D18" i="5"/>
  <c r="E18" i="5"/>
  <c r="G18" i="5"/>
  <c r="H18" i="5"/>
  <c r="A19" i="5"/>
  <c r="B19" i="5"/>
  <c r="C19" i="5"/>
  <c r="D19" i="5"/>
  <c r="E19" i="5"/>
  <c r="G19" i="5"/>
  <c r="H19" i="5"/>
  <c r="A20" i="5"/>
  <c r="B20" i="5"/>
  <c r="C20" i="5"/>
  <c r="D20" i="5"/>
  <c r="E20" i="5"/>
  <c r="G20" i="5"/>
  <c r="H20" i="5"/>
  <c r="A21" i="5"/>
  <c r="B21" i="5"/>
  <c r="C21" i="5"/>
  <c r="D21" i="5"/>
  <c r="E21" i="5"/>
  <c r="G21" i="5"/>
  <c r="H21" i="5"/>
  <c r="A22" i="5"/>
  <c r="B22" i="5"/>
  <c r="C22" i="5"/>
  <c r="D22" i="5"/>
  <c r="E22" i="5"/>
  <c r="G22" i="5"/>
  <c r="H22" i="5"/>
  <c r="A23" i="5"/>
  <c r="B23" i="5"/>
  <c r="C23" i="5"/>
  <c r="D23" i="5"/>
  <c r="E23" i="5"/>
  <c r="G23" i="5"/>
  <c r="H23" i="5"/>
  <c r="A24" i="5"/>
  <c r="B24" i="5"/>
  <c r="C24" i="5"/>
  <c r="D24" i="5"/>
  <c r="E24" i="5"/>
  <c r="G24" i="5"/>
  <c r="H24" i="5"/>
  <c r="A25" i="5"/>
  <c r="B25" i="5"/>
  <c r="C25" i="5"/>
  <c r="D25" i="5"/>
  <c r="E25" i="5"/>
  <c r="G25" i="5"/>
  <c r="H25" i="5"/>
  <c r="A26" i="5"/>
  <c r="B26" i="5"/>
  <c r="C26" i="5"/>
  <c r="D26" i="5"/>
  <c r="E26" i="5"/>
  <c r="G26" i="5"/>
  <c r="H26" i="5"/>
  <c r="A27" i="5"/>
  <c r="B27" i="5"/>
  <c r="C27" i="5"/>
  <c r="D27" i="5"/>
  <c r="E27" i="5"/>
  <c r="G27" i="5"/>
  <c r="H27" i="5"/>
  <c r="A28" i="5"/>
  <c r="B28" i="5"/>
  <c r="C28" i="5"/>
  <c r="D28" i="5"/>
  <c r="E28" i="5"/>
  <c r="G28" i="5"/>
  <c r="H28" i="5"/>
  <c r="A29" i="5"/>
  <c r="B29" i="5"/>
  <c r="C29" i="5"/>
  <c r="D29" i="5"/>
  <c r="E29" i="5"/>
  <c r="G29" i="5"/>
  <c r="H29" i="5"/>
  <c r="A30" i="5"/>
  <c r="B30" i="5"/>
  <c r="C30" i="5"/>
  <c r="D30" i="5"/>
  <c r="E30" i="5"/>
  <c r="G30" i="5"/>
  <c r="H30" i="5"/>
  <c r="A31" i="5"/>
  <c r="B31" i="5"/>
  <c r="C31" i="5"/>
  <c r="D31" i="5"/>
  <c r="E31" i="5"/>
  <c r="G31" i="5"/>
  <c r="H31" i="5"/>
  <c r="A32" i="5"/>
  <c r="B32" i="5"/>
  <c r="C32" i="5"/>
  <c r="D32" i="5"/>
  <c r="E32" i="5"/>
  <c r="G32" i="5"/>
  <c r="H32" i="5"/>
  <c r="A33" i="5"/>
  <c r="B33" i="5"/>
  <c r="C33" i="5"/>
  <c r="D33" i="5"/>
  <c r="E33" i="5"/>
  <c r="G33" i="5"/>
  <c r="H33" i="5"/>
  <c r="A34" i="5"/>
  <c r="B34" i="5"/>
  <c r="C34" i="5"/>
  <c r="D34" i="5"/>
  <c r="E34" i="5"/>
  <c r="G34" i="5"/>
  <c r="H34" i="5"/>
  <c r="A35" i="5"/>
  <c r="B35" i="5"/>
  <c r="C35" i="5"/>
  <c r="D35" i="5"/>
  <c r="E35" i="5"/>
  <c r="G35" i="5"/>
  <c r="H35" i="5"/>
  <c r="A36" i="5"/>
  <c r="B36" i="5"/>
  <c r="C36" i="5"/>
  <c r="D36" i="5"/>
  <c r="E36" i="5"/>
  <c r="G36" i="5"/>
  <c r="H36" i="5"/>
  <c r="A37" i="5"/>
  <c r="B37" i="5"/>
  <c r="C37" i="5"/>
  <c r="D37" i="5"/>
  <c r="E37" i="5"/>
  <c r="G37" i="5"/>
  <c r="H37" i="5"/>
  <c r="A38" i="5"/>
  <c r="B38" i="5"/>
  <c r="C38" i="5"/>
  <c r="D38" i="5"/>
  <c r="E38" i="5"/>
  <c r="G38" i="5"/>
  <c r="H38" i="5"/>
  <c r="A39" i="5"/>
  <c r="B39" i="5"/>
  <c r="C39" i="5"/>
  <c r="D39" i="5"/>
  <c r="E39" i="5"/>
  <c r="G39" i="5"/>
  <c r="H39" i="5"/>
  <c r="A40" i="5"/>
  <c r="B40" i="5"/>
  <c r="C40" i="5"/>
  <c r="D40" i="5"/>
  <c r="E40" i="5"/>
  <c r="G40" i="5"/>
  <c r="H40" i="5"/>
  <c r="A41" i="5"/>
  <c r="B41" i="5"/>
  <c r="C41" i="5"/>
  <c r="D41" i="5"/>
  <c r="E41" i="5"/>
  <c r="G41" i="5"/>
  <c r="H41" i="5"/>
  <c r="A42" i="5"/>
  <c r="B42" i="5"/>
  <c r="C42" i="5"/>
  <c r="D42" i="5"/>
  <c r="E42" i="5"/>
  <c r="G42" i="5"/>
  <c r="H42" i="5"/>
  <c r="A43" i="5"/>
  <c r="B43" i="5"/>
  <c r="C43" i="5"/>
  <c r="D43" i="5"/>
  <c r="E43" i="5"/>
  <c r="G43" i="5"/>
  <c r="H43" i="5"/>
  <c r="A44" i="5"/>
  <c r="B44" i="5"/>
  <c r="D44" i="5"/>
  <c r="E44" i="5"/>
  <c r="G44" i="5"/>
  <c r="H44" i="5"/>
  <c r="A45" i="5"/>
  <c r="B45" i="5"/>
  <c r="C45" i="5"/>
  <c r="D45" i="5"/>
  <c r="E45" i="5"/>
  <c r="G45" i="5"/>
  <c r="H45" i="5"/>
  <c r="A46" i="5"/>
  <c r="B46" i="5"/>
  <c r="C46" i="5"/>
  <c r="D46" i="5"/>
  <c r="E46" i="5"/>
  <c r="G46" i="5"/>
  <c r="H46" i="5"/>
  <c r="A47" i="5"/>
  <c r="B47" i="5"/>
  <c r="C47" i="5"/>
  <c r="D47" i="5"/>
  <c r="E47" i="5"/>
  <c r="G47" i="5"/>
  <c r="H47" i="5"/>
  <c r="A48" i="5"/>
  <c r="B48" i="5"/>
  <c r="C48" i="5"/>
  <c r="D48" i="5"/>
  <c r="E48" i="5"/>
  <c r="G48" i="5"/>
  <c r="H48" i="5"/>
  <c r="A49" i="5"/>
  <c r="B49" i="5"/>
  <c r="C49" i="5"/>
  <c r="D49" i="5"/>
  <c r="E49" i="5"/>
  <c r="G49" i="5"/>
  <c r="H49" i="5"/>
  <c r="A50" i="5"/>
  <c r="B50" i="5"/>
  <c r="C50" i="5"/>
  <c r="D50" i="5"/>
  <c r="E50" i="5"/>
  <c r="G50" i="5"/>
  <c r="H50" i="5"/>
  <c r="A51" i="5"/>
  <c r="B51" i="5"/>
  <c r="C51" i="5"/>
  <c r="D51" i="5"/>
  <c r="E51" i="5"/>
  <c r="G51" i="5"/>
  <c r="H51" i="5"/>
  <c r="A52" i="5"/>
  <c r="B52" i="5"/>
  <c r="C52" i="5"/>
  <c r="D52" i="5"/>
  <c r="E52" i="5"/>
  <c r="G52" i="5"/>
  <c r="H52" i="5"/>
  <c r="A53" i="5"/>
  <c r="B53" i="5"/>
  <c r="C53" i="5"/>
  <c r="D53" i="5"/>
  <c r="E53" i="5"/>
  <c r="G53" i="5"/>
  <c r="H53" i="5"/>
  <c r="A54" i="5"/>
  <c r="B54" i="5"/>
  <c r="C54" i="5"/>
  <c r="D54" i="5"/>
  <c r="E54" i="5"/>
  <c r="G54" i="5"/>
  <c r="H54" i="5"/>
  <c r="A55" i="5"/>
  <c r="B55" i="5"/>
  <c r="C55" i="5"/>
  <c r="D55" i="5"/>
  <c r="E55" i="5"/>
  <c r="G55" i="5"/>
  <c r="H55" i="5"/>
  <c r="A56" i="5"/>
  <c r="B56" i="5"/>
  <c r="C56" i="5"/>
  <c r="D56" i="5"/>
  <c r="E56" i="5"/>
  <c r="G56" i="5"/>
  <c r="H56" i="5"/>
  <c r="A57" i="5"/>
  <c r="B57" i="5"/>
  <c r="C57" i="5"/>
  <c r="D57" i="5"/>
  <c r="E57" i="5"/>
  <c r="G57" i="5"/>
  <c r="H57" i="5"/>
  <c r="A58" i="5"/>
  <c r="B58" i="5"/>
  <c r="C58" i="5"/>
  <c r="D58" i="5"/>
  <c r="E58" i="5"/>
  <c r="G58" i="5"/>
  <c r="H58" i="5"/>
  <c r="A59" i="5"/>
  <c r="B59" i="5"/>
  <c r="C59" i="5"/>
  <c r="D59" i="5"/>
  <c r="E59" i="5"/>
  <c r="G59" i="5"/>
  <c r="H59" i="5"/>
  <c r="A60" i="5"/>
  <c r="B60" i="5"/>
  <c r="C60" i="5"/>
  <c r="D60" i="5"/>
  <c r="E60" i="5"/>
  <c r="G60" i="5"/>
  <c r="H60" i="5"/>
  <c r="A61" i="5"/>
  <c r="B61" i="5"/>
  <c r="C61" i="5"/>
  <c r="D61" i="5"/>
  <c r="E61" i="5"/>
  <c r="G61" i="5"/>
  <c r="H61" i="5"/>
  <c r="A62" i="5"/>
  <c r="B62" i="5"/>
  <c r="C62" i="5"/>
  <c r="D62" i="5"/>
  <c r="E62" i="5"/>
  <c r="G62" i="5"/>
  <c r="H62" i="5"/>
  <c r="A63" i="5"/>
  <c r="B63" i="5"/>
  <c r="C63" i="5"/>
  <c r="D63" i="5"/>
  <c r="E63" i="5"/>
  <c r="G63" i="5"/>
  <c r="H63" i="5"/>
  <c r="A64" i="5"/>
  <c r="B64" i="5"/>
  <c r="C64" i="5"/>
  <c r="D64" i="5"/>
  <c r="E64" i="5"/>
  <c r="G64" i="5"/>
  <c r="H64" i="5"/>
  <c r="A65" i="5"/>
  <c r="B65" i="5"/>
  <c r="C65" i="5"/>
  <c r="D65" i="5"/>
  <c r="E65" i="5"/>
  <c r="G65" i="5"/>
  <c r="H65" i="5"/>
  <c r="A66" i="5"/>
  <c r="B66" i="5"/>
  <c r="C66" i="5"/>
  <c r="D66" i="5"/>
  <c r="E66" i="5"/>
  <c r="G66" i="5"/>
  <c r="H66" i="5"/>
  <c r="A67" i="5"/>
  <c r="B67" i="5"/>
  <c r="C67" i="5"/>
  <c r="D67" i="5"/>
  <c r="E67" i="5"/>
  <c r="G67" i="5"/>
  <c r="H67" i="5"/>
  <c r="A68" i="5"/>
  <c r="B68" i="5"/>
  <c r="C68" i="5"/>
  <c r="D68" i="5"/>
  <c r="E68" i="5"/>
  <c r="G68" i="5"/>
  <c r="H68" i="5"/>
  <c r="A69" i="5"/>
  <c r="B69" i="5"/>
  <c r="C69" i="5"/>
  <c r="D69" i="5"/>
  <c r="E69" i="5"/>
  <c r="G69" i="5"/>
  <c r="H69" i="5"/>
  <c r="A70" i="5"/>
  <c r="B70" i="5"/>
  <c r="C70" i="5"/>
  <c r="D70" i="5"/>
  <c r="E70" i="5"/>
  <c r="G70" i="5"/>
  <c r="H70" i="5"/>
  <c r="A71" i="5"/>
  <c r="B71" i="5"/>
  <c r="C71" i="5"/>
  <c r="D71" i="5"/>
  <c r="E71" i="5"/>
  <c r="G71" i="5"/>
  <c r="H71" i="5"/>
  <c r="A72" i="5"/>
  <c r="B72" i="5"/>
  <c r="C72" i="5"/>
  <c r="D72" i="5"/>
  <c r="E72" i="5"/>
  <c r="G72" i="5"/>
  <c r="H72" i="5"/>
  <c r="A73" i="5"/>
  <c r="B73" i="5"/>
  <c r="C73" i="5"/>
  <c r="D73" i="5"/>
  <c r="E73" i="5"/>
  <c r="G73" i="5"/>
  <c r="H73" i="5"/>
  <c r="A74" i="5"/>
  <c r="B74" i="5"/>
  <c r="C74" i="5"/>
  <c r="D74" i="5"/>
  <c r="E74" i="5"/>
  <c r="G74" i="5"/>
  <c r="H74" i="5"/>
  <c r="A75" i="5"/>
  <c r="B75" i="5"/>
  <c r="C75" i="5"/>
  <c r="D75" i="5"/>
  <c r="E75" i="5"/>
  <c r="G75" i="5"/>
  <c r="H75" i="5"/>
  <c r="A76" i="5"/>
  <c r="B76" i="5"/>
  <c r="C76" i="5"/>
  <c r="D76" i="5"/>
  <c r="E76" i="5"/>
  <c r="G76" i="5"/>
  <c r="H76" i="5"/>
  <c r="A77" i="5"/>
  <c r="B77" i="5"/>
  <c r="C77" i="5"/>
  <c r="D77" i="5"/>
  <c r="E77" i="5"/>
  <c r="G77" i="5"/>
  <c r="H77" i="5"/>
  <c r="A78" i="5"/>
  <c r="B78" i="5"/>
  <c r="C78" i="5"/>
  <c r="D78" i="5"/>
  <c r="E78" i="5"/>
  <c r="G78" i="5"/>
  <c r="H78" i="5"/>
  <c r="A79" i="5"/>
  <c r="B79" i="5"/>
  <c r="C79" i="5"/>
  <c r="D79" i="5"/>
  <c r="E79" i="5"/>
  <c r="G79" i="5"/>
  <c r="H79" i="5"/>
  <c r="A80" i="5"/>
  <c r="B80" i="5"/>
  <c r="C80" i="5"/>
  <c r="D80" i="5"/>
  <c r="E80" i="5"/>
  <c r="G80" i="5"/>
  <c r="H80" i="5"/>
  <c r="A81" i="5"/>
  <c r="B81" i="5"/>
  <c r="C81" i="5"/>
  <c r="D81" i="5"/>
  <c r="E81" i="5"/>
  <c r="G81" i="5"/>
  <c r="H81" i="5"/>
  <c r="A82" i="5"/>
  <c r="B82" i="5"/>
  <c r="C82" i="5"/>
  <c r="D82" i="5"/>
  <c r="E82" i="5"/>
  <c r="G82" i="5"/>
  <c r="H82" i="5"/>
  <c r="A83" i="5"/>
  <c r="B83" i="5"/>
  <c r="C83" i="5"/>
  <c r="D83" i="5"/>
  <c r="E83" i="5"/>
  <c r="G83" i="5"/>
  <c r="H83" i="5"/>
  <c r="A84" i="5"/>
  <c r="B84" i="5"/>
  <c r="C84" i="5"/>
  <c r="D84" i="5"/>
  <c r="E84" i="5"/>
  <c r="G84" i="5"/>
  <c r="H84" i="5"/>
  <c r="A85" i="5"/>
  <c r="B85" i="5"/>
  <c r="C85" i="5"/>
  <c r="D85" i="5"/>
  <c r="E85" i="5"/>
  <c r="G85" i="5"/>
  <c r="H85" i="5"/>
  <c r="A86" i="5"/>
  <c r="B86" i="5"/>
  <c r="C86" i="5"/>
  <c r="D86" i="5"/>
  <c r="E86" i="5"/>
  <c r="G86" i="5"/>
  <c r="H86" i="5"/>
  <c r="A87" i="5"/>
  <c r="B87" i="5"/>
  <c r="C87" i="5"/>
  <c r="D87" i="5"/>
  <c r="E87" i="5"/>
  <c r="G87" i="5"/>
  <c r="H87" i="5"/>
  <c r="A88" i="5"/>
  <c r="B88" i="5"/>
  <c r="C88" i="5"/>
  <c r="D88" i="5"/>
  <c r="E88" i="5"/>
  <c r="G88" i="5"/>
  <c r="H88" i="5"/>
  <c r="A89" i="5"/>
  <c r="B89" i="5"/>
  <c r="C89" i="5"/>
  <c r="D89" i="5"/>
  <c r="E89" i="5"/>
  <c r="G89" i="5"/>
  <c r="H89" i="5"/>
  <c r="A90" i="5"/>
  <c r="B90" i="5"/>
  <c r="C90" i="5"/>
  <c r="D90" i="5"/>
  <c r="E90" i="5"/>
  <c r="G90" i="5"/>
  <c r="H90" i="5"/>
  <c r="A91" i="5"/>
  <c r="B91" i="5"/>
  <c r="C91" i="5"/>
  <c r="D91" i="5"/>
  <c r="E91" i="5"/>
  <c r="G91" i="5"/>
  <c r="H91" i="5"/>
  <c r="G92" i="5"/>
  <c r="G93" i="5"/>
  <c r="F2" i="1"/>
  <c r="G2" i="1"/>
  <c r="F3" i="1"/>
  <c r="G3" i="1"/>
  <c r="F4" i="1"/>
  <c r="G4" i="1"/>
</calcChain>
</file>

<file path=xl/sharedStrings.xml><?xml version="1.0" encoding="utf-8"?>
<sst xmlns="http://schemas.openxmlformats.org/spreadsheetml/2006/main" count="408" uniqueCount="62">
  <si>
    <t>SETLMT_ENTITY_CD</t>
  </si>
  <si>
    <t>Prod_mo</t>
  </si>
  <si>
    <t>TRANSACTION_TYPE_CD</t>
  </si>
  <si>
    <t>LEDGER_DT</t>
  </si>
  <si>
    <t>SumOfSETLMT_AMT</t>
  </si>
  <si>
    <t>CAISO</t>
  </si>
  <si>
    <t>08/2000</t>
  </si>
  <si>
    <t>A</t>
  </si>
  <si>
    <t>E</t>
  </si>
  <si>
    <t>M</t>
  </si>
  <si>
    <t>COUNTERPARTY_SHORT_NM</t>
  </si>
  <si>
    <t/>
  </si>
  <si>
    <t>ARCO</t>
  </si>
  <si>
    <t>AVISTA-WWP</t>
  </si>
  <si>
    <t>CRC</t>
  </si>
  <si>
    <t>CSU</t>
  </si>
  <si>
    <t>DELANO</t>
  </si>
  <si>
    <t>ECTltCA</t>
  </si>
  <si>
    <t>ECTltNW</t>
  </si>
  <si>
    <t>ECTltSW</t>
  </si>
  <si>
    <t>ECTltWM</t>
  </si>
  <si>
    <t>ECTltWTTRA</t>
  </si>
  <si>
    <t>ECTRT</t>
  </si>
  <si>
    <t>ECTstBOM</t>
  </si>
  <si>
    <t>ECTstCA</t>
  </si>
  <si>
    <t>ECTstCA2</t>
  </si>
  <si>
    <t>ECTstNW</t>
  </si>
  <si>
    <t>ECTstSW</t>
  </si>
  <si>
    <t>EES</t>
  </si>
  <si>
    <t>EES_1</t>
  </si>
  <si>
    <t>EES_2</t>
  </si>
  <si>
    <t>EES_3</t>
  </si>
  <si>
    <t>EPE</t>
  </si>
  <si>
    <t>EWEB</t>
  </si>
  <si>
    <t>HARBOR</t>
  </si>
  <si>
    <t>LP</t>
  </si>
  <si>
    <t>LV COGEN</t>
  </si>
  <si>
    <t>PAC</t>
  </si>
  <si>
    <t>PGES</t>
  </si>
  <si>
    <t>SAGUARO</t>
  </si>
  <si>
    <t>SCL</t>
  </si>
  <si>
    <t>SNOHOMISH</t>
  </si>
  <si>
    <t>TACOMA</t>
  </si>
  <si>
    <t>TOSCO</t>
  </si>
  <si>
    <t>TRANSALTA</t>
  </si>
  <si>
    <t>VEA</t>
  </si>
  <si>
    <t>Wheelabrat</t>
  </si>
  <si>
    <t>WheelSHAST</t>
  </si>
  <si>
    <t>Willamette</t>
  </si>
  <si>
    <t>Revenue/Expense</t>
  </si>
  <si>
    <t>Absolute Value</t>
  </si>
  <si>
    <t>Producton Month</t>
  </si>
  <si>
    <t>Settlement Entity</t>
  </si>
  <si>
    <t>Customer</t>
  </si>
  <si>
    <t>Settlement Type</t>
  </si>
  <si>
    <t>Accounting Date</t>
  </si>
  <si>
    <t>Payment/Invoice Date</t>
  </si>
  <si>
    <t>Dollar Amount</t>
  </si>
  <si>
    <t>Transaction Type</t>
  </si>
  <si>
    <t>Comments</t>
  </si>
  <si>
    <t>Revenue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</si>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</sst>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-mmm\-yy"/>
    <numFmt numFmtId="165" formatCode="m/d/yy"/>
  </numFmts>
  <fonts count="4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5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right" wrapText="1"/>
    </xf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left" wrapText="1"/>
    </xf>
    <xf numFmtId="164" fontId="2" fillId="0" borderId="2" xfId="3" applyNumberFormat="1" applyFont="1" applyFill="1" applyBorder="1" applyAlignment="1">
      <alignment horizontal="right" wrapText="1"/>
    </xf>
    <xf numFmtId="43" fontId="2" fillId="2" borderId="1" xfId="1" applyFont="1" applyFill="1" applyBorder="1" applyAlignment="1">
      <alignment horizontal="center"/>
    </xf>
    <xf numFmtId="43" fontId="2" fillId="0" borderId="2" xfId="1" applyFont="1" applyFill="1" applyBorder="1" applyAlignment="1">
      <alignment horizontal="right" wrapText="1"/>
    </xf>
    <xf numFmtId="43" fontId="0" fillId="0" borderId="0" xfId="1" applyFont="1"/>
    <xf numFmtId="0" fontId="2" fillId="2" borderId="3" xfId="3" applyFont="1" applyFill="1" applyBorder="1" applyAlignment="1">
      <alignment horizontal="center"/>
    </xf>
    <xf numFmtId="165" fontId="0" fillId="0" borderId="0" xfId="0" applyNumberFormat="1"/>
    <xf numFmtId="43" fontId="0" fillId="0" borderId="0" xfId="0" applyNumberFormat="1"/>
    <xf numFmtId="0" fontId="3" fillId="0" borderId="0" xfId="0" applyFont="1"/>
  </cellXfs>
  <cellStyles count="4">
    <cellStyle name="Comma" xfId="1" builtinId="3"/>
    <cellStyle name="Normal" xfId="0" builtinId="0"/>
    <cellStyle name="Normal_Sheet1" xfId="2"/>
    <cellStyle name="Normal_Shee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1" sqref="G1"/>
    </sheetView>
  </sheetViews>
  <sheetFormatPr defaultRowHeight="12.75" x14ac:dyDescent="0.2"/>
  <cols>
    <col min="1" max="1" width="19.28515625" bestFit="1" customWidth="1"/>
    <col min="2" max="2" width="8.42578125" bestFit="1" customWidth="1"/>
    <col min="3" max="3" width="23.7109375" bestFit="1" customWidth="1"/>
    <col min="4" max="4" width="11.85546875" bestFit="1" customWidth="1"/>
    <col min="5" max="5" width="19" style="10" bestFit="1" customWidth="1"/>
    <col min="6" max="6" width="16" bestFit="1" customWidth="1"/>
    <col min="7" max="7" width="1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1" t="s">
        <v>49</v>
      </c>
      <c r="G1" s="11" t="s">
        <v>50</v>
      </c>
    </row>
    <row r="2" spans="1:11" x14ac:dyDescent="0.2">
      <c r="A2" s="2" t="s">
        <v>5</v>
      </c>
      <c r="B2" s="2" t="s">
        <v>6</v>
      </c>
      <c r="C2" s="2" t="s">
        <v>7</v>
      </c>
      <c r="D2" s="3">
        <v>36831</v>
      </c>
      <c r="E2" s="9">
        <v>-118913050.33407968</v>
      </c>
      <c r="F2" t="str">
        <f>IF(E2&gt;=0,"E","R")</f>
        <v>R</v>
      </c>
      <c r="G2" s="10">
        <f>ABS(E2)</f>
        <v>118913050.33407968</v>
      </c>
    </row>
    <row r="3" spans="1:11" x14ac:dyDescent="0.2">
      <c r="A3" s="2" t="s">
        <v>5</v>
      </c>
      <c r="B3" s="2" t="s">
        <v>6</v>
      </c>
      <c r="C3" s="2" t="s">
        <v>8</v>
      </c>
      <c r="D3" s="3">
        <v>36739</v>
      </c>
      <c r="E3" s="9">
        <v>-100652322.03005372</v>
      </c>
      <c r="F3" t="str">
        <f>IF(E3&gt;=0,"E","R")</f>
        <v>R</v>
      </c>
      <c r="G3" s="10">
        <f>ABS(E3)</f>
        <v>100652322.03005372</v>
      </c>
      <c r="H3" s="2"/>
      <c r="I3" s="2"/>
      <c r="J3" s="3"/>
      <c r="K3" s="4"/>
    </row>
    <row r="4" spans="1:11" x14ac:dyDescent="0.2">
      <c r="A4" s="2" t="s">
        <v>5</v>
      </c>
      <c r="B4" s="2" t="s">
        <v>6</v>
      </c>
      <c r="C4" s="2" t="s">
        <v>9</v>
      </c>
      <c r="D4" s="3">
        <v>36831</v>
      </c>
      <c r="E4" s="9">
        <v>1268554.6999999941</v>
      </c>
      <c r="F4" t="str">
        <f>IF(E4&gt;=0,"E","R")</f>
        <v>E</v>
      </c>
      <c r="G4" s="10">
        <f>ABS(E4)</f>
        <v>1268554.6999999941</v>
      </c>
      <c r="H4" s="2"/>
      <c r="I4" s="2"/>
      <c r="J4" s="3"/>
      <c r="K4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C30" sqref="C30"/>
    </sheetView>
  </sheetViews>
  <sheetFormatPr defaultRowHeight="12.75" x14ac:dyDescent="0.2"/>
  <cols>
    <col min="1" max="1" width="19.28515625" bestFit="1" customWidth="1"/>
    <col min="2" max="2" width="8.42578125" bestFit="1" customWidth="1"/>
    <col min="3" max="3" width="27.7109375" bestFit="1" customWidth="1"/>
    <col min="4" max="4" width="23.7109375" bestFit="1" customWidth="1"/>
    <col min="5" max="5" width="11.85546875" bestFit="1" customWidth="1"/>
    <col min="6" max="6" width="19" style="10" bestFit="1" customWidth="1"/>
    <col min="7" max="7" width="16" bestFit="1" customWidth="1"/>
    <col min="8" max="8" width="14" bestFit="1" customWidth="1"/>
  </cols>
  <sheetData>
    <row r="1" spans="1:8" x14ac:dyDescent="0.2">
      <c r="A1" s="5" t="s">
        <v>0</v>
      </c>
      <c r="B1" s="5" t="s">
        <v>1</v>
      </c>
      <c r="C1" s="5" t="s">
        <v>10</v>
      </c>
      <c r="D1" s="5" t="s">
        <v>2</v>
      </c>
      <c r="E1" s="5" t="s">
        <v>3</v>
      </c>
      <c r="F1" s="8" t="s">
        <v>4</v>
      </c>
      <c r="G1" s="11" t="s">
        <v>49</v>
      </c>
      <c r="H1" s="11" t="s">
        <v>50</v>
      </c>
    </row>
    <row r="2" spans="1:8" x14ac:dyDescent="0.2">
      <c r="A2" s="6" t="s">
        <v>5</v>
      </c>
      <c r="B2" s="6" t="s">
        <v>6</v>
      </c>
      <c r="C2" s="6" t="s">
        <v>11</v>
      </c>
      <c r="D2" s="6" t="s">
        <v>8</v>
      </c>
      <c r="E2" s="7">
        <v>36739</v>
      </c>
      <c r="F2" s="9">
        <v>0</v>
      </c>
      <c r="G2" t="str">
        <f>IF(F2&gt;=0,"R","E")</f>
        <v>R</v>
      </c>
      <c r="H2" s="10">
        <f>ABS(F2)</f>
        <v>0</v>
      </c>
    </row>
    <row r="3" spans="1:8" x14ac:dyDescent="0.2">
      <c r="A3" s="6" t="s">
        <v>5</v>
      </c>
      <c r="B3" s="6" t="s">
        <v>6</v>
      </c>
      <c r="C3" s="6" t="s">
        <v>12</v>
      </c>
      <c r="D3" s="6" t="s">
        <v>7</v>
      </c>
      <c r="E3" s="7">
        <v>36831</v>
      </c>
      <c r="F3" s="9">
        <v>-509867.29710988799</v>
      </c>
      <c r="G3" t="str">
        <f t="shared" ref="G3:G66" si="0">IF(F3&gt;=0,"R","E")</f>
        <v>E</v>
      </c>
      <c r="H3" s="10">
        <f t="shared" ref="H3:H66" si="1">ABS(F3)</f>
        <v>509867.29710988799</v>
      </c>
    </row>
    <row r="4" spans="1:8" x14ac:dyDescent="0.2">
      <c r="A4" s="6" t="s">
        <v>5</v>
      </c>
      <c r="B4" s="6" t="s">
        <v>6</v>
      </c>
      <c r="C4" s="6" t="s">
        <v>12</v>
      </c>
      <c r="D4" s="6" t="s">
        <v>8</v>
      </c>
      <c r="E4" s="7">
        <v>36739</v>
      </c>
      <c r="F4" s="9">
        <v>-320469.63536514359</v>
      </c>
      <c r="G4" t="str">
        <f t="shared" si="0"/>
        <v>E</v>
      </c>
      <c r="H4" s="10">
        <f t="shared" si="1"/>
        <v>320469.63536514359</v>
      </c>
    </row>
    <row r="5" spans="1:8" x14ac:dyDescent="0.2">
      <c r="A5" s="6" t="s">
        <v>5</v>
      </c>
      <c r="B5" s="6" t="s">
        <v>6</v>
      </c>
      <c r="C5" s="6" t="s">
        <v>13</v>
      </c>
      <c r="D5" s="6" t="s">
        <v>7</v>
      </c>
      <c r="E5" s="7">
        <v>36831</v>
      </c>
      <c r="F5" s="9">
        <v>-1472096.917913446</v>
      </c>
      <c r="G5" t="str">
        <f t="shared" si="0"/>
        <v>E</v>
      </c>
      <c r="H5" s="10">
        <f t="shared" si="1"/>
        <v>1472096.917913446</v>
      </c>
    </row>
    <row r="6" spans="1:8" x14ac:dyDescent="0.2">
      <c r="A6" s="6" t="s">
        <v>5</v>
      </c>
      <c r="B6" s="6" t="s">
        <v>6</v>
      </c>
      <c r="C6" s="6" t="s">
        <v>13</v>
      </c>
      <c r="D6" s="6" t="s">
        <v>8</v>
      </c>
      <c r="E6" s="7">
        <v>36739</v>
      </c>
      <c r="F6" s="9">
        <v>-1501920.9723760455</v>
      </c>
      <c r="G6" t="str">
        <f t="shared" si="0"/>
        <v>E</v>
      </c>
      <c r="H6" s="10">
        <f t="shared" si="1"/>
        <v>1501920.9723760455</v>
      </c>
    </row>
    <row r="7" spans="1:8" x14ac:dyDescent="0.2">
      <c r="A7" s="6" t="s">
        <v>5</v>
      </c>
      <c r="B7" s="6" t="s">
        <v>6</v>
      </c>
      <c r="C7" s="6" t="s">
        <v>13</v>
      </c>
      <c r="D7" s="6" t="s">
        <v>9</v>
      </c>
      <c r="E7" s="7">
        <v>36831</v>
      </c>
      <c r="F7" s="9">
        <v>-2.0000000000000001E-4</v>
      </c>
      <c r="G7" t="str">
        <f t="shared" si="0"/>
        <v>E</v>
      </c>
      <c r="H7" s="10">
        <f t="shared" si="1"/>
        <v>2.0000000000000001E-4</v>
      </c>
    </row>
    <row r="8" spans="1:8" x14ac:dyDescent="0.2">
      <c r="A8" s="6" t="s">
        <v>5</v>
      </c>
      <c r="B8" s="6" t="s">
        <v>6</v>
      </c>
      <c r="C8" s="6" t="s">
        <v>14</v>
      </c>
      <c r="D8" s="6" t="s">
        <v>7</v>
      </c>
      <c r="E8" s="7">
        <v>36831</v>
      </c>
      <c r="F8" s="9">
        <v>-4673.7185133400008</v>
      </c>
      <c r="G8" t="str">
        <f t="shared" si="0"/>
        <v>E</v>
      </c>
      <c r="H8" s="10">
        <f t="shared" si="1"/>
        <v>4673.7185133400008</v>
      </c>
    </row>
    <row r="9" spans="1:8" x14ac:dyDescent="0.2">
      <c r="A9" s="6" t="s">
        <v>5</v>
      </c>
      <c r="B9" s="6" t="s">
        <v>6</v>
      </c>
      <c r="C9" s="6" t="s">
        <v>14</v>
      </c>
      <c r="D9" s="6" t="s">
        <v>8</v>
      </c>
      <c r="E9" s="7">
        <v>36739</v>
      </c>
      <c r="F9" s="9">
        <v>-4731.5885866599992</v>
      </c>
      <c r="G9" t="str">
        <f t="shared" si="0"/>
        <v>E</v>
      </c>
      <c r="H9" s="10">
        <f t="shared" si="1"/>
        <v>4731.5885866599992</v>
      </c>
    </row>
    <row r="10" spans="1:8" x14ac:dyDescent="0.2">
      <c r="A10" s="6" t="s">
        <v>5</v>
      </c>
      <c r="B10" s="6" t="s">
        <v>6</v>
      </c>
      <c r="C10" s="6" t="s">
        <v>15</v>
      </c>
      <c r="D10" s="6" t="s">
        <v>7</v>
      </c>
      <c r="E10" s="7">
        <v>36831</v>
      </c>
      <c r="F10" s="9">
        <v>-27063.699299999997</v>
      </c>
      <c r="G10" t="str">
        <f t="shared" si="0"/>
        <v>E</v>
      </c>
      <c r="H10" s="10">
        <f t="shared" si="1"/>
        <v>27063.699299999997</v>
      </c>
    </row>
    <row r="11" spans="1:8" x14ac:dyDescent="0.2">
      <c r="A11" s="6" t="s">
        <v>5</v>
      </c>
      <c r="B11" s="6" t="s">
        <v>6</v>
      </c>
      <c r="C11" s="6" t="s">
        <v>15</v>
      </c>
      <c r="D11" s="6" t="s">
        <v>8</v>
      </c>
      <c r="E11" s="7">
        <v>36739</v>
      </c>
      <c r="F11" s="9">
        <v>-23223.075965399996</v>
      </c>
      <c r="G11" t="str">
        <f t="shared" si="0"/>
        <v>E</v>
      </c>
      <c r="H11" s="10">
        <f t="shared" si="1"/>
        <v>23223.075965399996</v>
      </c>
    </row>
    <row r="12" spans="1:8" x14ac:dyDescent="0.2">
      <c r="A12" s="6" t="s">
        <v>5</v>
      </c>
      <c r="B12" s="6" t="s">
        <v>6</v>
      </c>
      <c r="C12" s="6" t="s">
        <v>16</v>
      </c>
      <c r="D12" s="6" t="s">
        <v>7</v>
      </c>
      <c r="E12" s="7">
        <v>36831</v>
      </c>
      <c r="F12" s="9">
        <v>-162511.55517481914</v>
      </c>
      <c r="G12" t="str">
        <f t="shared" si="0"/>
        <v>E</v>
      </c>
      <c r="H12" s="10">
        <f t="shared" si="1"/>
        <v>162511.55517481914</v>
      </c>
    </row>
    <row r="13" spans="1:8" x14ac:dyDescent="0.2">
      <c r="A13" s="6" t="s">
        <v>5</v>
      </c>
      <c r="B13" s="6" t="s">
        <v>6</v>
      </c>
      <c r="C13" s="6" t="s">
        <v>16</v>
      </c>
      <c r="D13" s="6" t="s">
        <v>8</v>
      </c>
      <c r="E13" s="7">
        <v>36739</v>
      </c>
      <c r="F13" s="9">
        <v>-11913.938190492589</v>
      </c>
      <c r="G13" t="str">
        <f t="shared" si="0"/>
        <v>E</v>
      </c>
      <c r="H13" s="10">
        <f t="shared" si="1"/>
        <v>11913.938190492589</v>
      </c>
    </row>
    <row r="14" spans="1:8" x14ac:dyDescent="0.2">
      <c r="A14" s="6" t="s">
        <v>5</v>
      </c>
      <c r="B14" s="6" t="s">
        <v>6</v>
      </c>
      <c r="C14" s="6" t="s">
        <v>16</v>
      </c>
      <c r="D14" s="6" t="s">
        <v>9</v>
      </c>
      <c r="E14" s="7">
        <v>36831</v>
      </c>
      <c r="F14" s="9">
        <v>-0.32220000000000004</v>
      </c>
      <c r="G14" t="str">
        <f t="shared" si="0"/>
        <v>E</v>
      </c>
      <c r="H14" s="10">
        <f t="shared" si="1"/>
        <v>0.32220000000000004</v>
      </c>
    </row>
    <row r="15" spans="1:8" x14ac:dyDescent="0.2">
      <c r="A15" s="6" t="s">
        <v>5</v>
      </c>
      <c r="B15" s="6" t="s">
        <v>6</v>
      </c>
      <c r="C15" s="6" t="s">
        <v>17</v>
      </c>
      <c r="D15" s="6" t="s">
        <v>7</v>
      </c>
      <c r="E15" s="7">
        <v>36831</v>
      </c>
      <c r="F15" s="9">
        <v>-1895430.3525834614</v>
      </c>
      <c r="G15" t="str">
        <f t="shared" si="0"/>
        <v>E</v>
      </c>
      <c r="H15" s="10">
        <f t="shared" si="1"/>
        <v>1895430.3525834614</v>
      </c>
    </row>
    <row r="16" spans="1:8" x14ac:dyDescent="0.2">
      <c r="A16" s="6" t="s">
        <v>5</v>
      </c>
      <c r="B16" s="6" t="s">
        <v>6</v>
      </c>
      <c r="C16" s="6" t="s">
        <v>17</v>
      </c>
      <c r="D16" s="6" t="s">
        <v>8</v>
      </c>
      <c r="E16" s="7">
        <v>36739</v>
      </c>
      <c r="F16" s="9">
        <v>-1897727.01185346</v>
      </c>
      <c r="G16" t="str">
        <f t="shared" si="0"/>
        <v>E</v>
      </c>
      <c r="H16" s="10">
        <f t="shared" si="1"/>
        <v>1897727.01185346</v>
      </c>
    </row>
    <row r="17" spans="1:8" x14ac:dyDescent="0.2">
      <c r="A17" s="6" t="s">
        <v>5</v>
      </c>
      <c r="B17" s="6" t="s">
        <v>6</v>
      </c>
      <c r="C17" s="6" t="s">
        <v>18</v>
      </c>
      <c r="D17" s="6" t="s">
        <v>7</v>
      </c>
      <c r="E17" s="7">
        <v>36831</v>
      </c>
      <c r="F17" s="9">
        <v>-4977084.7559506474</v>
      </c>
      <c r="G17" t="str">
        <f t="shared" si="0"/>
        <v>E</v>
      </c>
      <c r="H17" s="10">
        <f t="shared" si="1"/>
        <v>4977084.7559506474</v>
      </c>
    </row>
    <row r="18" spans="1:8" x14ac:dyDescent="0.2">
      <c r="A18" s="6" t="s">
        <v>5</v>
      </c>
      <c r="B18" s="6" t="s">
        <v>6</v>
      </c>
      <c r="C18" s="6" t="s">
        <v>18</v>
      </c>
      <c r="D18" s="6" t="s">
        <v>8</v>
      </c>
      <c r="E18" s="7">
        <v>36739</v>
      </c>
      <c r="F18" s="9">
        <v>-4915869.8240584955</v>
      </c>
      <c r="G18" t="str">
        <f t="shared" si="0"/>
        <v>E</v>
      </c>
      <c r="H18" s="10">
        <f t="shared" si="1"/>
        <v>4915869.8240584955</v>
      </c>
    </row>
    <row r="19" spans="1:8" x14ac:dyDescent="0.2">
      <c r="A19" s="6" t="s">
        <v>5</v>
      </c>
      <c r="B19" s="6" t="s">
        <v>6</v>
      </c>
      <c r="C19" s="6" t="s">
        <v>18</v>
      </c>
      <c r="D19" s="6" t="s">
        <v>9</v>
      </c>
      <c r="E19" s="7">
        <v>36831</v>
      </c>
      <c r="F19" s="9">
        <v>-151.96719999999999</v>
      </c>
      <c r="G19" t="str">
        <f t="shared" si="0"/>
        <v>E</v>
      </c>
      <c r="H19" s="10">
        <f t="shared" si="1"/>
        <v>151.96719999999999</v>
      </c>
    </row>
    <row r="20" spans="1:8" x14ac:dyDescent="0.2">
      <c r="A20" s="6" t="s">
        <v>5</v>
      </c>
      <c r="B20" s="6" t="s">
        <v>6</v>
      </c>
      <c r="C20" s="6" t="s">
        <v>19</v>
      </c>
      <c r="D20" s="6" t="s">
        <v>7</v>
      </c>
      <c r="E20" s="7">
        <v>36831</v>
      </c>
      <c r="F20" s="9">
        <v>-8645894.9336360022</v>
      </c>
      <c r="G20" t="str">
        <f t="shared" si="0"/>
        <v>E</v>
      </c>
      <c r="H20" s="10">
        <f t="shared" si="1"/>
        <v>8645894.9336360022</v>
      </c>
    </row>
    <row r="21" spans="1:8" x14ac:dyDescent="0.2">
      <c r="A21" s="6" t="s">
        <v>5</v>
      </c>
      <c r="B21" s="6" t="s">
        <v>6</v>
      </c>
      <c r="C21" s="6" t="s">
        <v>19</v>
      </c>
      <c r="D21" s="6" t="s">
        <v>8</v>
      </c>
      <c r="E21" s="7">
        <v>36739</v>
      </c>
      <c r="F21" s="9">
        <v>-8628297.9834516924</v>
      </c>
      <c r="G21" t="str">
        <f t="shared" si="0"/>
        <v>E</v>
      </c>
      <c r="H21" s="10">
        <f t="shared" si="1"/>
        <v>8628297.9834516924</v>
      </c>
    </row>
    <row r="22" spans="1:8" x14ac:dyDescent="0.2">
      <c r="A22" s="6" t="s">
        <v>5</v>
      </c>
      <c r="B22" s="6" t="s">
        <v>6</v>
      </c>
      <c r="C22" s="6" t="s">
        <v>19</v>
      </c>
      <c r="D22" s="6" t="s">
        <v>9</v>
      </c>
      <c r="E22" s="7">
        <v>36831</v>
      </c>
      <c r="F22" s="9">
        <v>-21025.66930000003</v>
      </c>
      <c r="G22" t="str">
        <f t="shared" si="0"/>
        <v>E</v>
      </c>
      <c r="H22" s="10">
        <f t="shared" si="1"/>
        <v>21025.66930000003</v>
      </c>
    </row>
    <row r="23" spans="1:8" x14ac:dyDescent="0.2">
      <c r="A23" s="6" t="s">
        <v>5</v>
      </c>
      <c r="B23" s="6" t="s">
        <v>6</v>
      </c>
      <c r="C23" s="6" t="s">
        <v>20</v>
      </c>
      <c r="D23" s="6" t="s">
        <v>7</v>
      </c>
      <c r="E23" s="7">
        <v>36831</v>
      </c>
      <c r="F23" s="9">
        <v>-3386942.3942067283</v>
      </c>
      <c r="G23" t="str">
        <f t="shared" si="0"/>
        <v>E</v>
      </c>
      <c r="H23" s="10">
        <f t="shared" si="1"/>
        <v>3386942.3942067283</v>
      </c>
    </row>
    <row r="24" spans="1:8" x14ac:dyDescent="0.2">
      <c r="A24" s="6" t="s">
        <v>5</v>
      </c>
      <c r="B24" s="6" t="s">
        <v>6</v>
      </c>
      <c r="C24" s="6" t="s">
        <v>20</v>
      </c>
      <c r="D24" s="6" t="s">
        <v>8</v>
      </c>
      <c r="E24" s="7">
        <v>36739</v>
      </c>
      <c r="F24" s="9">
        <v>-3427464.4767519203</v>
      </c>
      <c r="G24" t="str">
        <f t="shared" si="0"/>
        <v>E</v>
      </c>
      <c r="H24" s="10">
        <f t="shared" si="1"/>
        <v>3427464.4767519203</v>
      </c>
    </row>
    <row r="25" spans="1:8" x14ac:dyDescent="0.2">
      <c r="A25" s="6" t="s">
        <v>5</v>
      </c>
      <c r="B25" s="6" t="s">
        <v>6</v>
      </c>
      <c r="C25" s="6" t="s">
        <v>20</v>
      </c>
      <c r="D25" s="6" t="s">
        <v>9</v>
      </c>
      <c r="E25" s="7">
        <v>36831</v>
      </c>
      <c r="F25" s="9">
        <v>2518.4290000000001</v>
      </c>
      <c r="G25" t="str">
        <f t="shared" si="0"/>
        <v>R</v>
      </c>
      <c r="H25" s="10">
        <f t="shared" si="1"/>
        <v>2518.4290000000001</v>
      </c>
    </row>
    <row r="26" spans="1:8" x14ac:dyDescent="0.2">
      <c r="A26" s="6" t="s">
        <v>5</v>
      </c>
      <c r="B26" s="6" t="s">
        <v>6</v>
      </c>
      <c r="C26" s="6" t="s">
        <v>21</v>
      </c>
      <c r="D26" s="6" t="s">
        <v>7</v>
      </c>
      <c r="E26" s="7">
        <v>36831</v>
      </c>
      <c r="F26" s="9">
        <v>-7571151.9753605751</v>
      </c>
      <c r="G26" t="str">
        <f t="shared" si="0"/>
        <v>E</v>
      </c>
      <c r="H26" s="10">
        <f t="shared" si="1"/>
        <v>7571151.9753605751</v>
      </c>
    </row>
    <row r="27" spans="1:8" x14ac:dyDescent="0.2">
      <c r="A27" s="6" t="s">
        <v>5</v>
      </c>
      <c r="B27" s="6" t="s">
        <v>6</v>
      </c>
      <c r="C27" s="6" t="s">
        <v>21</v>
      </c>
      <c r="D27" s="6" t="s">
        <v>8</v>
      </c>
      <c r="E27" s="7">
        <v>36739</v>
      </c>
      <c r="F27" s="9">
        <v>-7581439.6890055705</v>
      </c>
      <c r="G27" t="str">
        <f t="shared" si="0"/>
        <v>E</v>
      </c>
      <c r="H27" s="10">
        <f t="shared" si="1"/>
        <v>7581439.6890055705</v>
      </c>
    </row>
    <row r="28" spans="1:8" x14ac:dyDescent="0.2">
      <c r="A28" s="6" t="s">
        <v>5</v>
      </c>
      <c r="B28" s="6" t="s">
        <v>6</v>
      </c>
      <c r="C28" s="6" t="s">
        <v>22</v>
      </c>
      <c r="D28" s="6" t="s">
        <v>7</v>
      </c>
      <c r="E28" s="7">
        <v>36831</v>
      </c>
      <c r="F28" s="9">
        <v>-6318186.2793912487</v>
      </c>
      <c r="G28" t="str">
        <f t="shared" si="0"/>
        <v>E</v>
      </c>
      <c r="H28" s="10">
        <f t="shared" si="1"/>
        <v>6318186.2793912487</v>
      </c>
    </row>
    <row r="29" spans="1:8" x14ac:dyDescent="0.2">
      <c r="A29" s="6" t="s">
        <v>5</v>
      </c>
      <c r="B29" s="6" t="s">
        <v>6</v>
      </c>
      <c r="C29" s="6" t="s">
        <v>22</v>
      </c>
      <c r="D29" s="6" t="s">
        <v>8</v>
      </c>
      <c r="E29" s="7">
        <v>36739</v>
      </c>
      <c r="F29" s="9">
        <v>-4808363.3257290386</v>
      </c>
      <c r="G29" t="str">
        <f t="shared" si="0"/>
        <v>E</v>
      </c>
      <c r="H29" s="10">
        <f t="shared" si="1"/>
        <v>4808363.3257290386</v>
      </c>
    </row>
    <row r="30" spans="1:8" x14ac:dyDescent="0.2">
      <c r="A30" s="6" t="s">
        <v>5</v>
      </c>
      <c r="B30" s="6" t="s">
        <v>6</v>
      </c>
      <c r="C30" s="6" t="s">
        <v>22</v>
      </c>
      <c r="D30" s="6" t="s">
        <v>9</v>
      </c>
      <c r="E30" s="7">
        <v>36831</v>
      </c>
      <c r="F30" s="9">
        <v>461.52489999999699</v>
      </c>
      <c r="G30" t="str">
        <f t="shared" si="0"/>
        <v>R</v>
      </c>
      <c r="H30" s="10">
        <f t="shared" si="1"/>
        <v>461.52489999999699</v>
      </c>
    </row>
    <row r="31" spans="1:8" x14ac:dyDescent="0.2">
      <c r="A31" s="6" t="s">
        <v>5</v>
      </c>
      <c r="B31" s="6" t="s">
        <v>6</v>
      </c>
      <c r="C31" s="6" t="s">
        <v>23</v>
      </c>
      <c r="D31" s="6" t="s">
        <v>7</v>
      </c>
      <c r="E31" s="7">
        <v>36831</v>
      </c>
      <c r="F31" s="9">
        <v>-925772.34796215175</v>
      </c>
      <c r="G31" t="str">
        <f t="shared" si="0"/>
        <v>E</v>
      </c>
      <c r="H31" s="10">
        <f t="shared" si="1"/>
        <v>925772.34796215175</v>
      </c>
    </row>
    <row r="32" spans="1:8" x14ac:dyDescent="0.2">
      <c r="A32" s="6" t="s">
        <v>5</v>
      </c>
      <c r="B32" s="6" t="s">
        <v>6</v>
      </c>
      <c r="C32" s="6" t="s">
        <v>23</v>
      </c>
      <c r="D32" s="6" t="s">
        <v>8</v>
      </c>
      <c r="E32" s="7">
        <v>36739</v>
      </c>
      <c r="F32" s="9">
        <v>-744692.65088643262</v>
      </c>
      <c r="G32" t="str">
        <f t="shared" si="0"/>
        <v>E</v>
      </c>
      <c r="H32" s="10">
        <f t="shared" si="1"/>
        <v>744692.65088643262</v>
      </c>
    </row>
    <row r="33" spans="1:8" x14ac:dyDescent="0.2">
      <c r="A33" s="6" t="s">
        <v>5</v>
      </c>
      <c r="B33" s="6" t="s">
        <v>6</v>
      </c>
      <c r="C33" s="6" t="s">
        <v>23</v>
      </c>
      <c r="D33" s="6" t="s">
        <v>9</v>
      </c>
      <c r="E33" s="7">
        <v>36831</v>
      </c>
      <c r="F33" s="9">
        <v>-13345.122000000003</v>
      </c>
      <c r="G33" t="str">
        <f t="shared" si="0"/>
        <v>E</v>
      </c>
      <c r="H33" s="10">
        <f t="shared" si="1"/>
        <v>13345.122000000003</v>
      </c>
    </row>
    <row r="34" spans="1:8" x14ac:dyDescent="0.2">
      <c r="A34" s="6" t="s">
        <v>5</v>
      </c>
      <c r="B34" s="6" t="s">
        <v>6</v>
      </c>
      <c r="C34" s="6" t="s">
        <v>24</v>
      </c>
      <c r="D34" s="6" t="s">
        <v>7</v>
      </c>
      <c r="E34" s="7">
        <v>36831</v>
      </c>
      <c r="F34" s="9">
        <v>-40608637.351504155</v>
      </c>
      <c r="G34" t="str">
        <f t="shared" si="0"/>
        <v>E</v>
      </c>
      <c r="H34" s="10">
        <f t="shared" si="1"/>
        <v>40608637.351504155</v>
      </c>
    </row>
    <row r="35" spans="1:8" x14ac:dyDescent="0.2">
      <c r="A35" s="6" t="s">
        <v>5</v>
      </c>
      <c r="B35" s="6" t="s">
        <v>6</v>
      </c>
      <c r="C35" s="6" t="s">
        <v>24</v>
      </c>
      <c r="D35" s="6" t="s">
        <v>8</v>
      </c>
      <c r="E35" s="7">
        <v>36739</v>
      </c>
      <c r="F35" s="9">
        <v>-49476157.752465174</v>
      </c>
      <c r="G35" t="str">
        <f t="shared" si="0"/>
        <v>E</v>
      </c>
      <c r="H35" s="10">
        <f t="shared" si="1"/>
        <v>49476157.752465174</v>
      </c>
    </row>
    <row r="36" spans="1:8" x14ac:dyDescent="0.2">
      <c r="A36" s="6" t="s">
        <v>5</v>
      </c>
      <c r="B36" s="6" t="s">
        <v>6</v>
      </c>
      <c r="C36" s="6" t="s">
        <v>24</v>
      </c>
      <c r="D36" s="6" t="s">
        <v>9</v>
      </c>
      <c r="E36" s="7">
        <v>36831</v>
      </c>
      <c r="F36" s="9">
        <v>1439.6987000000001</v>
      </c>
      <c r="G36" t="str">
        <f t="shared" si="0"/>
        <v>R</v>
      </c>
      <c r="H36" s="10">
        <f t="shared" si="1"/>
        <v>1439.6987000000001</v>
      </c>
    </row>
    <row r="37" spans="1:8" x14ac:dyDescent="0.2">
      <c r="A37" s="6" t="s">
        <v>5</v>
      </c>
      <c r="B37" s="6" t="s">
        <v>6</v>
      </c>
      <c r="C37" s="6" t="s">
        <v>25</v>
      </c>
      <c r="D37" s="6" t="s">
        <v>7</v>
      </c>
      <c r="E37" s="7">
        <v>36831</v>
      </c>
      <c r="F37" s="9">
        <v>-11205103.040669199</v>
      </c>
      <c r="G37" t="str">
        <f t="shared" si="0"/>
        <v>E</v>
      </c>
      <c r="H37" s="10">
        <f t="shared" si="1"/>
        <v>11205103.040669199</v>
      </c>
    </row>
    <row r="38" spans="1:8" x14ac:dyDescent="0.2">
      <c r="A38" s="6" t="s">
        <v>5</v>
      </c>
      <c r="B38" s="6" t="s">
        <v>6</v>
      </c>
      <c r="C38" s="6" t="s">
        <v>25</v>
      </c>
      <c r="D38" s="6" t="s">
        <v>9</v>
      </c>
      <c r="E38" s="7">
        <v>36831</v>
      </c>
      <c r="F38" s="9">
        <v>52.885600000000011</v>
      </c>
      <c r="G38" t="str">
        <f t="shared" si="0"/>
        <v>R</v>
      </c>
      <c r="H38" s="10">
        <f t="shared" si="1"/>
        <v>52.885600000000011</v>
      </c>
    </row>
    <row r="39" spans="1:8" x14ac:dyDescent="0.2">
      <c r="A39" s="6" t="s">
        <v>5</v>
      </c>
      <c r="B39" s="6" t="s">
        <v>6</v>
      </c>
      <c r="C39" s="6" t="s">
        <v>26</v>
      </c>
      <c r="D39" s="6" t="s">
        <v>7</v>
      </c>
      <c r="E39" s="7">
        <v>36831</v>
      </c>
      <c r="F39" s="9">
        <v>-10046438.462728266</v>
      </c>
      <c r="G39" t="str">
        <f t="shared" si="0"/>
        <v>E</v>
      </c>
      <c r="H39" s="10">
        <f t="shared" si="1"/>
        <v>10046438.462728266</v>
      </c>
    </row>
    <row r="40" spans="1:8" x14ac:dyDescent="0.2">
      <c r="A40" s="6" t="s">
        <v>5</v>
      </c>
      <c r="B40" s="6" t="s">
        <v>6</v>
      </c>
      <c r="C40" s="6" t="s">
        <v>26</v>
      </c>
      <c r="D40" s="6" t="s">
        <v>8</v>
      </c>
      <c r="E40" s="7">
        <v>36739</v>
      </c>
      <c r="F40" s="9">
        <v>-9995407.5409792326</v>
      </c>
      <c r="G40" t="str">
        <f t="shared" si="0"/>
        <v>E</v>
      </c>
      <c r="H40" s="10">
        <f t="shared" si="1"/>
        <v>9995407.5409792326</v>
      </c>
    </row>
    <row r="41" spans="1:8" x14ac:dyDescent="0.2">
      <c r="A41" s="6" t="s">
        <v>5</v>
      </c>
      <c r="B41" s="6" t="s">
        <v>6</v>
      </c>
      <c r="C41" s="6" t="s">
        <v>26</v>
      </c>
      <c r="D41" s="6" t="s">
        <v>9</v>
      </c>
      <c r="E41" s="7">
        <v>36831</v>
      </c>
      <c r="F41" s="9">
        <v>508.22149999999988</v>
      </c>
      <c r="G41" t="str">
        <f t="shared" si="0"/>
        <v>R</v>
      </c>
      <c r="H41" s="10">
        <f t="shared" si="1"/>
        <v>508.22149999999988</v>
      </c>
    </row>
    <row r="42" spans="1:8" x14ac:dyDescent="0.2">
      <c r="A42" s="6" t="s">
        <v>5</v>
      </c>
      <c r="B42" s="6" t="s">
        <v>6</v>
      </c>
      <c r="C42" s="6" t="s">
        <v>27</v>
      </c>
      <c r="D42" s="6" t="s">
        <v>7</v>
      </c>
      <c r="E42" s="7">
        <v>36831</v>
      </c>
      <c r="F42" s="9">
        <v>-7364249.0942968363</v>
      </c>
      <c r="G42" t="str">
        <f t="shared" si="0"/>
        <v>E</v>
      </c>
      <c r="H42" s="10">
        <f t="shared" si="1"/>
        <v>7364249.0942968363</v>
      </c>
    </row>
    <row r="43" spans="1:8" x14ac:dyDescent="0.2">
      <c r="A43" s="6" t="s">
        <v>5</v>
      </c>
      <c r="B43" s="6" t="s">
        <v>6</v>
      </c>
      <c r="C43" s="6" t="s">
        <v>27</v>
      </c>
      <c r="D43" s="6" t="s">
        <v>8</v>
      </c>
      <c r="E43" s="7">
        <v>36739</v>
      </c>
      <c r="F43" s="9">
        <v>-7293646.0198506676</v>
      </c>
      <c r="G43" t="str">
        <f t="shared" si="0"/>
        <v>E</v>
      </c>
      <c r="H43" s="10">
        <f t="shared" si="1"/>
        <v>7293646.0198506676</v>
      </c>
    </row>
    <row r="44" spans="1:8" x14ac:dyDescent="0.2">
      <c r="A44" s="6" t="s">
        <v>5</v>
      </c>
      <c r="B44" s="6" t="s">
        <v>6</v>
      </c>
      <c r="C44" s="6" t="s">
        <v>27</v>
      </c>
      <c r="D44" s="6" t="s">
        <v>9</v>
      </c>
      <c r="E44" s="7">
        <v>36831</v>
      </c>
      <c r="F44" s="9">
        <v>-19095.772799999966</v>
      </c>
      <c r="G44" t="str">
        <f t="shared" si="0"/>
        <v>E</v>
      </c>
      <c r="H44" s="10">
        <f t="shared" si="1"/>
        <v>19095.772799999966</v>
      </c>
    </row>
    <row r="45" spans="1:8" x14ac:dyDescent="0.2">
      <c r="A45" s="6" t="s">
        <v>5</v>
      </c>
      <c r="B45" s="6" t="s">
        <v>6</v>
      </c>
      <c r="C45" s="6" t="s">
        <v>28</v>
      </c>
      <c r="D45" s="6" t="s">
        <v>7</v>
      </c>
      <c r="E45" s="7">
        <v>36831</v>
      </c>
      <c r="F45" s="9">
        <v>2048225.5002062423</v>
      </c>
      <c r="G45" t="str">
        <f t="shared" si="0"/>
        <v>R</v>
      </c>
      <c r="H45" s="10">
        <f t="shared" si="1"/>
        <v>2048225.5002062423</v>
      </c>
    </row>
    <row r="46" spans="1:8" x14ac:dyDescent="0.2">
      <c r="A46" s="6" t="s">
        <v>5</v>
      </c>
      <c r="B46" s="6" t="s">
        <v>6</v>
      </c>
      <c r="C46" s="6" t="s">
        <v>28</v>
      </c>
      <c r="D46" s="6" t="s">
        <v>8</v>
      </c>
      <c r="E46" s="7">
        <v>36739</v>
      </c>
      <c r="F46" s="9">
        <v>3712088.3159202924</v>
      </c>
      <c r="G46" t="str">
        <f t="shared" si="0"/>
        <v>R</v>
      </c>
      <c r="H46" s="10">
        <f t="shared" si="1"/>
        <v>3712088.3159202924</v>
      </c>
    </row>
    <row r="47" spans="1:8" x14ac:dyDescent="0.2">
      <c r="A47" s="6" t="s">
        <v>5</v>
      </c>
      <c r="B47" s="6" t="s">
        <v>6</v>
      </c>
      <c r="C47" s="6" t="s">
        <v>28</v>
      </c>
      <c r="D47" s="6" t="s">
        <v>9</v>
      </c>
      <c r="E47" s="7">
        <v>36831</v>
      </c>
      <c r="F47" s="9">
        <v>366094.29460000177</v>
      </c>
      <c r="G47" t="str">
        <f t="shared" si="0"/>
        <v>R</v>
      </c>
      <c r="H47" s="10">
        <f t="shared" si="1"/>
        <v>366094.29460000177</v>
      </c>
    </row>
    <row r="48" spans="1:8" x14ac:dyDescent="0.2">
      <c r="A48" s="6" t="s">
        <v>5</v>
      </c>
      <c r="B48" s="6" t="s">
        <v>6</v>
      </c>
      <c r="C48" s="6" t="s">
        <v>29</v>
      </c>
      <c r="D48" s="6" t="s">
        <v>7</v>
      </c>
      <c r="E48" s="7">
        <v>36831</v>
      </c>
      <c r="F48" s="9">
        <v>-237465.6597470619</v>
      </c>
      <c r="G48" t="str">
        <f t="shared" si="0"/>
        <v>E</v>
      </c>
      <c r="H48" s="10">
        <f t="shared" si="1"/>
        <v>237465.6597470619</v>
      </c>
    </row>
    <row r="49" spans="1:8" x14ac:dyDescent="0.2">
      <c r="A49" s="6" t="s">
        <v>5</v>
      </c>
      <c r="B49" s="6" t="s">
        <v>6</v>
      </c>
      <c r="C49" s="6" t="s">
        <v>30</v>
      </c>
      <c r="D49" s="6" t="s">
        <v>7</v>
      </c>
      <c r="E49" s="7">
        <v>36831</v>
      </c>
      <c r="F49" s="9">
        <v>-328071.1495965643</v>
      </c>
      <c r="G49" t="str">
        <f t="shared" si="0"/>
        <v>E</v>
      </c>
      <c r="H49" s="10">
        <f t="shared" si="1"/>
        <v>328071.1495965643</v>
      </c>
    </row>
    <row r="50" spans="1:8" x14ac:dyDescent="0.2">
      <c r="A50" s="6" t="s">
        <v>5</v>
      </c>
      <c r="B50" s="6" t="s">
        <v>6</v>
      </c>
      <c r="C50" s="6" t="s">
        <v>31</v>
      </c>
      <c r="D50" s="6" t="s">
        <v>7</v>
      </c>
      <c r="E50" s="7">
        <v>36831</v>
      </c>
      <c r="F50" s="9">
        <v>-99985.959147806352</v>
      </c>
      <c r="G50" t="str">
        <f t="shared" si="0"/>
        <v>E</v>
      </c>
      <c r="H50" s="10">
        <f t="shared" si="1"/>
        <v>99985.959147806352</v>
      </c>
    </row>
    <row r="51" spans="1:8" x14ac:dyDescent="0.2">
      <c r="A51" s="6" t="s">
        <v>5</v>
      </c>
      <c r="B51" s="6" t="s">
        <v>6</v>
      </c>
      <c r="C51" s="6" t="s">
        <v>32</v>
      </c>
      <c r="D51" s="6" t="s">
        <v>7</v>
      </c>
      <c r="E51" s="7">
        <v>36831</v>
      </c>
      <c r="F51" s="9">
        <v>-135420.15200535004</v>
      </c>
      <c r="G51" t="str">
        <f t="shared" si="0"/>
        <v>E</v>
      </c>
      <c r="H51" s="10">
        <f t="shared" si="1"/>
        <v>135420.15200535004</v>
      </c>
    </row>
    <row r="52" spans="1:8" x14ac:dyDescent="0.2">
      <c r="A52" s="6" t="s">
        <v>5</v>
      </c>
      <c r="B52" s="6" t="s">
        <v>6</v>
      </c>
      <c r="C52" s="6" t="s">
        <v>32</v>
      </c>
      <c r="D52" s="6" t="s">
        <v>8</v>
      </c>
      <c r="E52" s="7">
        <v>36739</v>
      </c>
      <c r="F52" s="9">
        <v>-128009.89432420024</v>
      </c>
      <c r="G52" t="str">
        <f t="shared" si="0"/>
        <v>E</v>
      </c>
      <c r="H52" s="10">
        <f t="shared" si="1"/>
        <v>128009.89432420024</v>
      </c>
    </row>
    <row r="53" spans="1:8" x14ac:dyDescent="0.2">
      <c r="A53" s="6" t="s">
        <v>5</v>
      </c>
      <c r="B53" s="6" t="s">
        <v>6</v>
      </c>
      <c r="C53" s="6" t="s">
        <v>32</v>
      </c>
      <c r="D53" s="6" t="s">
        <v>9</v>
      </c>
      <c r="E53" s="7">
        <v>36831</v>
      </c>
      <c r="F53" s="9">
        <v>-1E-4</v>
      </c>
      <c r="G53" t="str">
        <f t="shared" si="0"/>
        <v>E</v>
      </c>
      <c r="H53" s="10">
        <f t="shared" si="1"/>
        <v>1E-4</v>
      </c>
    </row>
    <row r="54" spans="1:8" x14ac:dyDescent="0.2">
      <c r="A54" s="6" t="s">
        <v>5</v>
      </c>
      <c r="B54" s="6" t="s">
        <v>6</v>
      </c>
      <c r="C54" s="6" t="s">
        <v>33</v>
      </c>
      <c r="D54" s="6" t="s">
        <v>7</v>
      </c>
      <c r="E54" s="7">
        <v>36831</v>
      </c>
      <c r="F54" s="9">
        <v>-418907.6326468066</v>
      </c>
      <c r="G54" t="str">
        <f t="shared" si="0"/>
        <v>E</v>
      </c>
      <c r="H54" s="10">
        <f t="shared" si="1"/>
        <v>418907.6326468066</v>
      </c>
    </row>
    <row r="55" spans="1:8" x14ac:dyDescent="0.2">
      <c r="A55" s="6" t="s">
        <v>5</v>
      </c>
      <c r="B55" s="6" t="s">
        <v>6</v>
      </c>
      <c r="C55" s="6" t="s">
        <v>33</v>
      </c>
      <c r="D55" s="6" t="s">
        <v>8</v>
      </c>
      <c r="E55" s="7">
        <v>36739</v>
      </c>
      <c r="F55" s="9">
        <v>-456758.56147498783</v>
      </c>
      <c r="G55" t="str">
        <f t="shared" si="0"/>
        <v>E</v>
      </c>
      <c r="H55" s="10">
        <f t="shared" si="1"/>
        <v>456758.56147498783</v>
      </c>
    </row>
    <row r="56" spans="1:8" x14ac:dyDescent="0.2">
      <c r="A56" s="6" t="s">
        <v>5</v>
      </c>
      <c r="B56" s="6" t="s">
        <v>6</v>
      </c>
      <c r="C56" s="6" t="s">
        <v>34</v>
      </c>
      <c r="D56" s="6" t="s">
        <v>7</v>
      </c>
      <c r="E56" s="7">
        <v>36831</v>
      </c>
      <c r="F56" s="9">
        <v>-2033138.0630628623</v>
      </c>
      <c r="G56" t="str">
        <f t="shared" si="0"/>
        <v>E</v>
      </c>
      <c r="H56" s="10">
        <f t="shared" si="1"/>
        <v>2033138.0630628623</v>
      </c>
    </row>
    <row r="57" spans="1:8" x14ac:dyDescent="0.2">
      <c r="A57" s="6" t="s">
        <v>5</v>
      </c>
      <c r="B57" s="6" t="s">
        <v>6</v>
      </c>
      <c r="C57" s="6" t="s">
        <v>34</v>
      </c>
      <c r="D57" s="6" t="s">
        <v>8</v>
      </c>
      <c r="E57" s="7">
        <v>36739</v>
      </c>
      <c r="F57" s="9">
        <v>-2017988.1512359018</v>
      </c>
      <c r="G57" t="str">
        <f t="shared" si="0"/>
        <v>E</v>
      </c>
      <c r="H57" s="10">
        <f t="shared" si="1"/>
        <v>2017988.1512359018</v>
      </c>
    </row>
    <row r="58" spans="1:8" x14ac:dyDescent="0.2">
      <c r="A58" s="6" t="s">
        <v>5</v>
      </c>
      <c r="B58" s="6" t="s">
        <v>6</v>
      </c>
      <c r="C58" s="6" t="s">
        <v>34</v>
      </c>
      <c r="D58" s="6" t="s">
        <v>9</v>
      </c>
      <c r="E58" s="7">
        <v>36831</v>
      </c>
      <c r="F58" s="9">
        <v>7.400000000000001E-2</v>
      </c>
      <c r="G58" t="str">
        <f t="shared" si="0"/>
        <v>R</v>
      </c>
      <c r="H58" s="10">
        <f t="shared" si="1"/>
        <v>7.400000000000001E-2</v>
      </c>
    </row>
    <row r="59" spans="1:8" x14ac:dyDescent="0.2">
      <c r="A59" s="6" t="s">
        <v>5</v>
      </c>
      <c r="B59" s="6" t="s">
        <v>6</v>
      </c>
      <c r="C59" s="6" t="s">
        <v>35</v>
      </c>
      <c r="D59" s="6" t="s">
        <v>7</v>
      </c>
      <c r="E59" s="7">
        <v>36831</v>
      </c>
      <c r="F59" s="9">
        <v>-18736.941629606561</v>
      </c>
      <c r="G59" t="str">
        <f t="shared" si="0"/>
        <v>E</v>
      </c>
      <c r="H59" s="10">
        <f t="shared" si="1"/>
        <v>18736.941629606561</v>
      </c>
    </row>
    <row r="60" spans="1:8" x14ac:dyDescent="0.2">
      <c r="A60" s="6" t="s">
        <v>5</v>
      </c>
      <c r="B60" s="6" t="s">
        <v>6</v>
      </c>
      <c r="C60" s="6" t="s">
        <v>36</v>
      </c>
      <c r="D60" s="6" t="s">
        <v>7</v>
      </c>
      <c r="E60" s="7">
        <v>36831</v>
      </c>
      <c r="F60" s="9">
        <v>1540.8678116909598</v>
      </c>
      <c r="G60" t="str">
        <f t="shared" si="0"/>
        <v>R</v>
      </c>
      <c r="H60" s="10">
        <f t="shared" si="1"/>
        <v>1540.8678116909598</v>
      </c>
    </row>
    <row r="61" spans="1:8" x14ac:dyDescent="0.2">
      <c r="A61" s="6" t="s">
        <v>5</v>
      </c>
      <c r="B61" s="6" t="s">
        <v>6</v>
      </c>
      <c r="C61" s="6" t="s">
        <v>36</v>
      </c>
      <c r="D61" s="6" t="s">
        <v>8</v>
      </c>
      <c r="E61" s="7">
        <v>36739</v>
      </c>
      <c r="F61" s="9">
        <v>2239.7022116909593</v>
      </c>
      <c r="G61" t="str">
        <f t="shared" si="0"/>
        <v>R</v>
      </c>
      <c r="H61" s="10">
        <f t="shared" si="1"/>
        <v>2239.7022116909593</v>
      </c>
    </row>
    <row r="62" spans="1:8" x14ac:dyDescent="0.2">
      <c r="A62" s="6" t="s">
        <v>5</v>
      </c>
      <c r="B62" s="6" t="s">
        <v>6</v>
      </c>
      <c r="C62" s="6" t="s">
        <v>37</v>
      </c>
      <c r="D62" s="6" t="s">
        <v>7</v>
      </c>
      <c r="E62" s="7">
        <v>36831</v>
      </c>
      <c r="F62" s="9">
        <v>-81260.839947066706</v>
      </c>
      <c r="G62" t="str">
        <f t="shared" si="0"/>
        <v>E</v>
      </c>
      <c r="H62" s="10">
        <f t="shared" si="1"/>
        <v>81260.839947066706</v>
      </c>
    </row>
    <row r="63" spans="1:8" x14ac:dyDescent="0.2">
      <c r="A63" s="6" t="s">
        <v>5</v>
      </c>
      <c r="B63" s="6" t="s">
        <v>6</v>
      </c>
      <c r="C63" s="6" t="s">
        <v>38</v>
      </c>
      <c r="D63" s="6" t="s">
        <v>7</v>
      </c>
      <c r="E63" s="7">
        <v>36831</v>
      </c>
      <c r="F63" s="9">
        <v>-8467027.393338874</v>
      </c>
      <c r="G63" t="str">
        <f t="shared" si="0"/>
        <v>E</v>
      </c>
      <c r="H63" s="10">
        <f t="shared" si="1"/>
        <v>8467027.393338874</v>
      </c>
    </row>
    <row r="64" spans="1:8" x14ac:dyDescent="0.2">
      <c r="A64" s="6" t="s">
        <v>5</v>
      </c>
      <c r="B64" s="6" t="s">
        <v>6</v>
      </c>
      <c r="C64" s="6" t="s">
        <v>38</v>
      </c>
      <c r="D64" s="6" t="s">
        <v>8</v>
      </c>
      <c r="E64" s="7">
        <v>36739</v>
      </c>
      <c r="F64" s="9">
        <v>2168131.8244303013</v>
      </c>
      <c r="G64" t="str">
        <f t="shared" si="0"/>
        <v>R</v>
      </c>
      <c r="H64" s="10">
        <f t="shared" si="1"/>
        <v>2168131.8244303013</v>
      </c>
    </row>
    <row r="65" spans="1:8" x14ac:dyDescent="0.2">
      <c r="A65" s="6" t="s">
        <v>5</v>
      </c>
      <c r="B65" s="6" t="s">
        <v>6</v>
      </c>
      <c r="C65" s="6" t="s">
        <v>38</v>
      </c>
      <c r="D65" s="6" t="s">
        <v>9</v>
      </c>
      <c r="E65" s="7">
        <v>36831</v>
      </c>
      <c r="F65" s="9">
        <v>951313.43240000226</v>
      </c>
      <c r="G65" t="str">
        <f t="shared" si="0"/>
        <v>R</v>
      </c>
      <c r="H65" s="10">
        <f t="shared" si="1"/>
        <v>951313.43240000226</v>
      </c>
    </row>
    <row r="66" spans="1:8" x14ac:dyDescent="0.2">
      <c r="A66" s="6" t="s">
        <v>5</v>
      </c>
      <c r="B66" s="6" t="s">
        <v>6</v>
      </c>
      <c r="C66" s="6" t="s">
        <v>39</v>
      </c>
      <c r="D66" s="6" t="s">
        <v>7</v>
      </c>
      <c r="E66" s="7">
        <v>36831</v>
      </c>
      <c r="F66" s="9">
        <v>-8.0575600156507221E-5</v>
      </c>
      <c r="G66" t="str">
        <f t="shared" si="0"/>
        <v>E</v>
      </c>
      <c r="H66" s="10">
        <f t="shared" si="1"/>
        <v>8.0575600156507221E-5</v>
      </c>
    </row>
    <row r="67" spans="1:8" x14ac:dyDescent="0.2">
      <c r="A67" s="6" t="s">
        <v>5</v>
      </c>
      <c r="B67" s="6" t="s">
        <v>6</v>
      </c>
      <c r="C67" s="6" t="s">
        <v>39</v>
      </c>
      <c r="D67" s="6" t="s">
        <v>8</v>
      </c>
      <c r="E67" s="7">
        <v>36739</v>
      </c>
      <c r="F67" s="9">
        <v>-51.274480575600165</v>
      </c>
      <c r="G67" t="str">
        <f t="shared" ref="G67:G88" si="2">IF(F67&gt;=0,"R","E")</f>
        <v>E</v>
      </c>
      <c r="H67" s="10">
        <f t="shared" ref="H67:H88" si="3">ABS(F67)</f>
        <v>51.274480575600165</v>
      </c>
    </row>
    <row r="68" spans="1:8" x14ac:dyDescent="0.2">
      <c r="A68" s="6" t="s">
        <v>5</v>
      </c>
      <c r="B68" s="6" t="s">
        <v>6</v>
      </c>
      <c r="C68" s="6" t="s">
        <v>40</v>
      </c>
      <c r="D68" s="6" t="s">
        <v>7</v>
      </c>
      <c r="E68" s="7">
        <v>36831</v>
      </c>
      <c r="F68" s="9">
        <v>-2670446.3381864815</v>
      </c>
      <c r="G68" t="str">
        <f t="shared" si="2"/>
        <v>E</v>
      </c>
      <c r="H68" s="10">
        <f t="shared" si="3"/>
        <v>2670446.3381864815</v>
      </c>
    </row>
    <row r="69" spans="1:8" x14ac:dyDescent="0.2">
      <c r="A69" s="6" t="s">
        <v>5</v>
      </c>
      <c r="B69" s="6" t="s">
        <v>6</v>
      </c>
      <c r="C69" s="6" t="s">
        <v>40</v>
      </c>
      <c r="D69" s="6" t="s">
        <v>8</v>
      </c>
      <c r="E69" s="7">
        <v>36739</v>
      </c>
      <c r="F69" s="9">
        <v>-2158588.27264763</v>
      </c>
      <c r="G69" t="str">
        <f t="shared" si="2"/>
        <v>E</v>
      </c>
      <c r="H69" s="10">
        <f t="shared" si="3"/>
        <v>2158588.27264763</v>
      </c>
    </row>
    <row r="70" spans="1:8" x14ac:dyDescent="0.2">
      <c r="A70" s="6" t="s">
        <v>5</v>
      </c>
      <c r="B70" s="6" t="s">
        <v>6</v>
      </c>
      <c r="C70" s="6" t="s">
        <v>40</v>
      </c>
      <c r="D70" s="6" t="s">
        <v>9</v>
      </c>
      <c r="E70" s="7">
        <v>36831</v>
      </c>
      <c r="F70" s="9">
        <v>-151.0001</v>
      </c>
      <c r="G70" t="str">
        <f t="shared" si="2"/>
        <v>E</v>
      </c>
      <c r="H70" s="10">
        <f t="shared" si="3"/>
        <v>151.0001</v>
      </c>
    </row>
    <row r="71" spans="1:8" x14ac:dyDescent="0.2">
      <c r="A71" s="6" t="s">
        <v>5</v>
      </c>
      <c r="B71" s="6" t="s">
        <v>6</v>
      </c>
      <c r="C71" s="6" t="s">
        <v>41</v>
      </c>
      <c r="D71" s="6" t="s">
        <v>7</v>
      </c>
      <c r="E71" s="7">
        <v>36831</v>
      </c>
      <c r="F71" s="9">
        <v>-2852.65</v>
      </c>
      <c r="G71" t="str">
        <f t="shared" si="2"/>
        <v>E</v>
      </c>
      <c r="H71" s="10">
        <f t="shared" si="3"/>
        <v>2852.65</v>
      </c>
    </row>
    <row r="72" spans="1:8" x14ac:dyDescent="0.2">
      <c r="A72" s="6" t="s">
        <v>5</v>
      </c>
      <c r="B72" s="6" t="s">
        <v>6</v>
      </c>
      <c r="C72" s="6" t="s">
        <v>41</v>
      </c>
      <c r="D72" s="6" t="s">
        <v>8</v>
      </c>
      <c r="E72" s="7">
        <v>36739</v>
      </c>
      <c r="F72" s="9">
        <v>-2822.4437207799997</v>
      </c>
      <c r="G72" t="str">
        <f t="shared" si="2"/>
        <v>E</v>
      </c>
      <c r="H72" s="10">
        <f t="shared" si="3"/>
        <v>2822.4437207799997</v>
      </c>
    </row>
    <row r="73" spans="1:8" x14ac:dyDescent="0.2">
      <c r="A73" s="6" t="s">
        <v>5</v>
      </c>
      <c r="B73" s="6" t="s">
        <v>6</v>
      </c>
      <c r="C73" s="6" t="s">
        <v>42</v>
      </c>
      <c r="D73" s="6" t="s">
        <v>7</v>
      </c>
      <c r="E73" s="7">
        <v>36831</v>
      </c>
      <c r="F73" s="9">
        <v>-395694.30050328234</v>
      </c>
      <c r="G73" t="str">
        <f t="shared" si="2"/>
        <v>E</v>
      </c>
      <c r="H73" s="10">
        <f t="shared" si="3"/>
        <v>395694.30050328234</v>
      </c>
    </row>
    <row r="74" spans="1:8" x14ac:dyDescent="0.2">
      <c r="A74" s="6" t="s">
        <v>5</v>
      </c>
      <c r="B74" s="6" t="s">
        <v>6</v>
      </c>
      <c r="C74" s="6" t="s">
        <v>42</v>
      </c>
      <c r="D74" s="6" t="s">
        <v>8</v>
      </c>
      <c r="E74" s="7">
        <v>36739</v>
      </c>
      <c r="F74" s="9">
        <v>-382163.20661087311</v>
      </c>
      <c r="G74" t="str">
        <f t="shared" si="2"/>
        <v>E</v>
      </c>
      <c r="H74" s="10">
        <f t="shared" si="3"/>
        <v>382163.20661087311</v>
      </c>
    </row>
    <row r="75" spans="1:8" x14ac:dyDescent="0.2">
      <c r="A75" s="6" t="s">
        <v>5</v>
      </c>
      <c r="B75" s="6" t="s">
        <v>6</v>
      </c>
      <c r="C75" s="6" t="s">
        <v>43</v>
      </c>
      <c r="D75" s="6" t="s">
        <v>7</v>
      </c>
      <c r="E75" s="7">
        <v>36831</v>
      </c>
      <c r="F75" s="9">
        <v>-71686.379098782418</v>
      </c>
      <c r="G75" t="str">
        <f t="shared" si="2"/>
        <v>E</v>
      </c>
      <c r="H75" s="10">
        <f t="shared" si="3"/>
        <v>71686.379098782418</v>
      </c>
    </row>
    <row r="76" spans="1:8" x14ac:dyDescent="0.2">
      <c r="A76" s="6" t="s">
        <v>5</v>
      </c>
      <c r="B76" s="6" t="s">
        <v>6</v>
      </c>
      <c r="C76" s="6" t="s">
        <v>43</v>
      </c>
      <c r="D76" s="6" t="s">
        <v>8</v>
      </c>
      <c r="E76" s="7">
        <v>36739</v>
      </c>
      <c r="F76" s="9">
        <v>110191.11784850332</v>
      </c>
      <c r="G76" t="str">
        <f t="shared" si="2"/>
        <v>R</v>
      </c>
      <c r="H76" s="10">
        <f t="shared" si="3"/>
        <v>110191.11784850332</v>
      </c>
    </row>
    <row r="77" spans="1:8" x14ac:dyDescent="0.2">
      <c r="A77" s="6" t="s">
        <v>5</v>
      </c>
      <c r="B77" s="6" t="s">
        <v>6</v>
      </c>
      <c r="C77" s="6" t="s">
        <v>43</v>
      </c>
      <c r="D77" s="6" t="s">
        <v>9</v>
      </c>
      <c r="E77" s="7">
        <v>36831</v>
      </c>
      <c r="F77" s="9">
        <v>7.4999999999999997E-2</v>
      </c>
      <c r="G77" t="str">
        <f t="shared" si="2"/>
        <v>R</v>
      </c>
      <c r="H77" s="10">
        <f t="shared" si="3"/>
        <v>7.4999999999999997E-2</v>
      </c>
    </row>
    <row r="78" spans="1:8" x14ac:dyDescent="0.2">
      <c r="A78" s="6" t="s">
        <v>5</v>
      </c>
      <c r="B78" s="6" t="s">
        <v>6</v>
      </c>
      <c r="C78" s="6" t="s">
        <v>44</v>
      </c>
      <c r="D78" s="6" t="s">
        <v>7</v>
      </c>
      <c r="E78" s="7">
        <v>36831</v>
      </c>
      <c r="F78" s="9">
        <v>-89427.224899999987</v>
      </c>
      <c r="G78" t="str">
        <f t="shared" si="2"/>
        <v>E</v>
      </c>
      <c r="H78" s="10">
        <f t="shared" si="3"/>
        <v>89427.224899999987</v>
      </c>
    </row>
    <row r="79" spans="1:8" x14ac:dyDescent="0.2">
      <c r="A79" s="6" t="s">
        <v>5</v>
      </c>
      <c r="B79" s="6" t="s">
        <v>6</v>
      </c>
      <c r="C79" s="6" t="s">
        <v>44</v>
      </c>
      <c r="D79" s="6" t="s">
        <v>8</v>
      </c>
      <c r="E79" s="7">
        <v>36739</v>
      </c>
      <c r="F79" s="9">
        <v>-93572.1</v>
      </c>
      <c r="G79" t="str">
        <f t="shared" si="2"/>
        <v>E</v>
      </c>
      <c r="H79" s="10">
        <f t="shared" si="3"/>
        <v>93572.1</v>
      </c>
    </row>
    <row r="80" spans="1:8" x14ac:dyDescent="0.2">
      <c r="A80" s="6" t="s">
        <v>5</v>
      </c>
      <c r="B80" s="6" t="s">
        <v>6</v>
      </c>
      <c r="C80" s="6" t="s">
        <v>45</v>
      </c>
      <c r="D80" s="6" t="s">
        <v>7</v>
      </c>
      <c r="E80" s="7">
        <v>36831</v>
      </c>
      <c r="F80" s="9">
        <v>-385591.1017157599</v>
      </c>
      <c r="G80" t="str">
        <f t="shared" si="2"/>
        <v>E</v>
      </c>
      <c r="H80" s="10">
        <f t="shared" si="3"/>
        <v>385591.1017157599</v>
      </c>
    </row>
    <row r="81" spans="1:8" x14ac:dyDescent="0.2">
      <c r="A81" s="6" t="s">
        <v>5</v>
      </c>
      <c r="B81" s="6" t="s">
        <v>6</v>
      </c>
      <c r="C81" s="6" t="s">
        <v>45</v>
      </c>
      <c r="D81" s="6" t="s">
        <v>8</v>
      </c>
      <c r="E81" s="7">
        <v>36739</v>
      </c>
      <c r="F81" s="9">
        <v>-390152.98387187149</v>
      </c>
      <c r="G81" t="str">
        <f t="shared" si="2"/>
        <v>E</v>
      </c>
      <c r="H81" s="10">
        <f t="shared" si="3"/>
        <v>390152.98387187149</v>
      </c>
    </row>
    <row r="82" spans="1:8" x14ac:dyDescent="0.2">
      <c r="A82" s="6" t="s">
        <v>5</v>
      </c>
      <c r="B82" s="6" t="s">
        <v>6</v>
      </c>
      <c r="C82" s="6" t="s">
        <v>45</v>
      </c>
      <c r="D82" s="6" t="s">
        <v>9</v>
      </c>
      <c r="E82" s="7">
        <v>36831</v>
      </c>
      <c r="F82" s="9">
        <v>-64.082700000000003</v>
      </c>
      <c r="G82" t="str">
        <f t="shared" si="2"/>
        <v>E</v>
      </c>
      <c r="H82" s="10">
        <f t="shared" si="3"/>
        <v>64.082700000000003</v>
      </c>
    </row>
    <row r="83" spans="1:8" x14ac:dyDescent="0.2">
      <c r="A83" s="6" t="s">
        <v>5</v>
      </c>
      <c r="B83" s="6" t="s">
        <v>6</v>
      </c>
      <c r="C83" s="6" t="s">
        <v>46</v>
      </c>
      <c r="D83" s="6" t="s">
        <v>7</v>
      </c>
      <c r="E83" s="7">
        <v>36831</v>
      </c>
      <c r="F83" s="9">
        <v>-384967.45899117505</v>
      </c>
      <c r="G83" t="str">
        <f t="shared" si="2"/>
        <v>E</v>
      </c>
      <c r="H83" s="10">
        <f t="shared" si="3"/>
        <v>384967.45899117505</v>
      </c>
    </row>
    <row r="84" spans="1:8" x14ac:dyDescent="0.2">
      <c r="A84" s="6" t="s">
        <v>5</v>
      </c>
      <c r="B84" s="6" t="s">
        <v>6</v>
      </c>
      <c r="C84" s="6" t="s">
        <v>46</v>
      </c>
      <c r="D84" s="6" t="s">
        <v>8</v>
      </c>
      <c r="E84" s="7">
        <v>36739</v>
      </c>
      <c r="F84" s="9">
        <v>-377809.93918824283</v>
      </c>
      <c r="G84" t="str">
        <f t="shared" si="2"/>
        <v>E</v>
      </c>
      <c r="H84" s="10">
        <f t="shared" si="3"/>
        <v>377809.93918824283</v>
      </c>
    </row>
    <row r="85" spans="1:8" x14ac:dyDescent="0.2">
      <c r="A85" s="6" t="s">
        <v>5</v>
      </c>
      <c r="B85" s="6" t="s">
        <v>6</v>
      </c>
      <c r="C85" s="6" t="s">
        <v>46</v>
      </c>
      <c r="D85" s="6" t="s">
        <v>9</v>
      </c>
      <c r="E85" s="7">
        <v>36831</v>
      </c>
      <c r="F85" s="9">
        <v>8.9999999999999998E-4</v>
      </c>
      <c r="G85" t="str">
        <f t="shared" si="2"/>
        <v>R</v>
      </c>
      <c r="H85" s="10">
        <f t="shared" si="3"/>
        <v>8.9999999999999998E-4</v>
      </c>
    </row>
    <row r="86" spans="1:8" x14ac:dyDescent="0.2">
      <c r="A86" s="6" t="s">
        <v>5</v>
      </c>
      <c r="B86" s="6" t="s">
        <v>6</v>
      </c>
      <c r="C86" s="6" t="s">
        <v>47</v>
      </c>
      <c r="D86" s="6" t="s">
        <v>7</v>
      </c>
      <c r="E86" s="7">
        <v>36831</v>
      </c>
      <c r="F86" s="9">
        <v>-15389.939812572757</v>
      </c>
      <c r="G86" t="str">
        <f t="shared" si="2"/>
        <v>E</v>
      </c>
      <c r="H86" s="10">
        <f t="shared" si="3"/>
        <v>15389.939812572757</v>
      </c>
    </row>
    <row r="87" spans="1:8" x14ac:dyDescent="0.2">
      <c r="A87" s="6" t="s">
        <v>5</v>
      </c>
      <c r="B87" s="6" t="s">
        <v>6</v>
      </c>
      <c r="C87" s="6" t="s">
        <v>48</v>
      </c>
      <c r="D87" s="6" t="s">
        <v>7</v>
      </c>
      <c r="E87" s="7">
        <v>36831</v>
      </c>
      <c r="F87" s="9">
        <v>-5643.34138811718</v>
      </c>
      <c r="G87" t="str">
        <f t="shared" si="2"/>
        <v>E</v>
      </c>
      <c r="H87" s="10">
        <f t="shared" si="3"/>
        <v>5643.34138811718</v>
      </c>
    </row>
    <row r="88" spans="1:8" x14ac:dyDescent="0.2">
      <c r="A88" s="6" t="s">
        <v>5</v>
      </c>
      <c r="B88" s="6" t="s">
        <v>6</v>
      </c>
      <c r="C88" s="6" t="s">
        <v>48</v>
      </c>
      <c r="D88" s="6" t="s">
        <v>8</v>
      </c>
      <c r="E88" s="7">
        <v>36739</v>
      </c>
      <c r="F88" s="9">
        <v>-5730.6773941715182</v>
      </c>
      <c r="G88" t="str">
        <f t="shared" si="2"/>
        <v>E</v>
      </c>
      <c r="H88" s="10">
        <f t="shared" si="3"/>
        <v>5730.6773941715182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9"/>
  <sheetViews>
    <sheetView workbookViewId="0">
      <selection activeCell="F97" sqref="F97"/>
    </sheetView>
  </sheetViews>
  <sheetFormatPr defaultRowHeight="12.75" x14ac:dyDescent="0.2"/>
  <cols>
    <col min="1" max="2" width="18.85546875" bestFit="1" customWidth="1"/>
    <col min="3" max="3" width="13.28515625" bestFit="1" customWidth="1"/>
    <col min="4" max="5" width="18.28515625" bestFit="1" customWidth="1"/>
    <col min="6" max="6" width="23.42578125" bestFit="1" customWidth="1"/>
    <col min="7" max="7" width="16.42578125" bestFit="1" customWidth="1"/>
    <col min="8" max="8" width="19.85546875" bestFit="1" customWidth="1"/>
    <col min="9" max="9" width="15.28515625" bestFit="1" customWidth="1"/>
    <col min="10" max="10" width="10" bestFit="1" customWidth="1"/>
  </cols>
  <sheetData>
    <row r="1" spans="1:10" s="14" customFormat="1" x14ac:dyDescent="0.2">
      <c r="A1" s="14" t="s">
        <v>51</v>
      </c>
      <c r="B1" s="14" t="s">
        <v>52</v>
      </c>
      <c r="C1" s="14" t="s">
        <v>53</v>
      </c>
      <c r="D1" s="14" t="s">
        <v>54</v>
      </c>
      <c r="E1" s="14" t="s">
        <v>55</v>
      </c>
      <c r="F1" s="14" t="s">
        <v>56</v>
      </c>
      <c r="G1" s="14" t="s">
        <v>57</v>
      </c>
      <c r="H1" s="14" t="s">
        <v>49</v>
      </c>
      <c r="I1" s="14" t="s">
        <v>58</v>
      </c>
      <c r="J1" s="14" t="s">
        <v>59</v>
      </c>
    </row>
    <row r="2" spans="1:10" hidden="1" x14ac:dyDescent="0.2">
      <c r="A2" t="str">
        <f>'SE Extract'!B2</f>
        <v>08/2000</v>
      </c>
      <c r="B2" t="str">
        <f>'SE Extract'!A2</f>
        <v>CAISO</v>
      </c>
      <c r="D2" t="str">
        <f>'SE Extract'!C2</f>
        <v>A</v>
      </c>
      <c r="E2" s="12">
        <f>'SE Extract'!D2</f>
        <v>36831</v>
      </c>
      <c r="F2" s="13"/>
      <c r="G2" s="13">
        <f>'SE Extract'!G2</f>
        <v>118913050.33407968</v>
      </c>
      <c r="H2" t="str">
        <f>'SE Extract'!F2</f>
        <v>R</v>
      </c>
    </row>
    <row r="3" spans="1:10" x14ac:dyDescent="0.2">
      <c r="A3" t="str">
        <f>'SE Extract'!B3</f>
        <v>08/2000</v>
      </c>
      <c r="B3" t="str">
        <f>'SE Extract'!A3</f>
        <v>CAISO</v>
      </c>
      <c r="D3" t="str">
        <f>'SE Extract'!C3</f>
        <v>E</v>
      </c>
      <c r="E3" s="12">
        <f>'SE Extract'!D3</f>
        <v>36739</v>
      </c>
      <c r="G3" s="13">
        <f>'SE Extract'!G3</f>
        <v>100652322.03005372</v>
      </c>
      <c r="H3" t="str">
        <f>'SE Extract'!F3</f>
        <v>R</v>
      </c>
    </row>
    <row r="4" spans="1:10" hidden="1" x14ac:dyDescent="0.2">
      <c r="A4" t="str">
        <f>'Cust Extract'!B25</f>
        <v>08/2000</v>
      </c>
      <c r="B4" t="str">
        <f>'Cust Extract'!A25</f>
        <v>CAISO</v>
      </c>
      <c r="C4" t="str">
        <f>'Cust Extract'!C25</f>
        <v>ECTltWM</v>
      </c>
      <c r="D4" t="str">
        <f>'Cust Extract'!D25</f>
        <v>M</v>
      </c>
      <c r="E4" s="12">
        <f>'Cust Extract'!E25</f>
        <v>36831</v>
      </c>
      <c r="G4" s="13">
        <f>'Cust Extract'!H25</f>
        <v>2518.4290000000001</v>
      </c>
      <c r="H4" t="str">
        <f>'Cust Extract'!G25</f>
        <v>R</v>
      </c>
    </row>
    <row r="5" spans="1:10" x14ac:dyDescent="0.2">
      <c r="A5" t="str">
        <f>'Cust Extract'!B2</f>
        <v>08/2000</v>
      </c>
      <c r="B5" t="str">
        <f>'Cust Extract'!A2</f>
        <v>CAISO</v>
      </c>
      <c r="C5" t="str">
        <f>'Cust Extract'!C2</f>
        <v/>
      </c>
      <c r="D5" t="str">
        <f>'Cust Extract'!D2</f>
        <v>E</v>
      </c>
      <c r="E5" s="12">
        <f>'Cust Extract'!E2</f>
        <v>36739</v>
      </c>
      <c r="G5" s="13">
        <f>'Cust Extract'!H2</f>
        <v>0</v>
      </c>
      <c r="H5" t="str">
        <f>'Cust Extract'!G2</f>
        <v>R</v>
      </c>
    </row>
    <row r="6" spans="1:10" hidden="1" x14ac:dyDescent="0.2">
      <c r="A6" t="str">
        <f>'Cust Extract'!B3</f>
        <v>08/2000</v>
      </c>
      <c r="B6" t="str">
        <f>'Cust Extract'!A45</f>
        <v>CAISO</v>
      </c>
      <c r="C6" t="str">
        <f>'Cust Extract'!C45</f>
        <v>EES</v>
      </c>
      <c r="D6" t="str">
        <f>'Cust Extract'!D45</f>
        <v>A</v>
      </c>
      <c r="E6" s="12">
        <f>'Cust Extract'!E45</f>
        <v>36831</v>
      </c>
      <c r="G6" s="13">
        <f>'Cust Extract'!H45</f>
        <v>2048225.5002062423</v>
      </c>
      <c r="H6" t="str">
        <f>'Cust Extract'!G45</f>
        <v>R</v>
      </c>
    </row>
    <row r="7" spans="1:10" x14ac:dyDescent="0.2">
      <c r="A7" t="str">
        <f>'Cust Extract'!B46</f>
        <v>08/2000</v>
      </c>
      <c r="B7" t="str">
        <f>'Cust Extract'!A46</f>
        <v>CAISO</v>
      </c>
      <c r="C7" t="str">
        <f>'Cust Extract'!C46</f>
        <v>EES</v>
      </c>
      <c r="D7" t="str">
        <f>'Cust Extract'!D46</f>
        <v>E</v>
      </c>
      <c r="E7" s="12">
        <f>'Cust Extract'!E46</f>
        <v>36739</v>
      </c>
      <c r="G7" s="13">
        <f>'Cust Extract'!H46</f>
        <v>3712088.3159202924</v>
      </c>
      <c r="H7" t="str">
        <f>'Cust Extract'!G46</f>
        <v>R</v>
      </c>
    </row>
    <row r="8" spans="1:10" hidden="1" x14ac:dyDescent="0.2">
      <c r="A8" t="str">
        <f>'Cust Extract'!B5</f>
        <v>08/2000</v>
      </c>
      <c r="B8" t="str">
        <f>'Cust Extract'!A60</f>
        <v>CAISO</v>
      </c>
      <c r="C8" t="str">
        <f>'Cust Extract'!C60</f>
        <v>LV COGEN</v>
      </c>
      <c r="D8" t="str">
        <f>'Cust Extract'!D60</f>
        <v>A</v>
      </c>
      <c r="E8" s="12">
        <f>'Cust Extract'!E60</f>
        <v>36831</v>
      </c>
      <c r="G8" s="13">
        <f>'Cust Extract'!H60</f>
        <v>1540.8678116909598</v>
      </c>
      <c r="H8" t="str">
        <f>'Cust Extract'!G60</f>
        <v>R</v>
      </c>
    </row>
    <row r="9" spans="1:10" x14ac:dyDescent="0.2">
      <c r="A9" t="str">
        <f>'Cust Extract'!B61</f>
        <v>08/2000</v>
      </c>
      <c r="B9" t="str">
        <f>'Cust Extract'!A61</f>
        <v>CAISO</v>
      </c>
      <c r="C9" t="str">
        <f>'Cust Extract'!C61</f>
        <v>LV COGEN</v>
      </c>
      <c r="D9" t="str">
        <f>'Cust Extract'!D61</f>
        <v>E</v>
      </c>
      <c r="E9" s="12">
        <f>'Cust Extract'!E61</f>
        <v>36739</v>
      </c>
      <c r="G9" s="13">
        <f>'Cust Extract'!H61</f>
        <v>2239.7022116909593</v>
      </c>
      <c r="H9" t="str">
        <f>'Cust Extract'!G61</f>
        <v>R</v>
      </c>
    </row>
    <row r="10" spans="1:10" hidden="1" x14ac:dyDescent="0.2">
      <c r="A10" t="str">
        <f>'Cust Extract'!B30</f>
        <v>08/2000</v>
      </c>
      <c r="B10" t="str">
        <f>'Cust Extract'!A30</f>
        <v>CAISO</v>
      </c>
      <c r="C10" t="str">
        <f>'Cust Extract'!C30</f>
        <v>ECTRT</v>
      </c>
      <c r="D10" t="str">
        <f>'Cust Extract'!D30</f>
        <v>M</v>
      </c>
      <c r="E10" s="12">
        <f>'Cust Extract'!E30</f>
        <v>36831</v>
      </c>
      <c r="G10" s="13">
        <f>'Cust Extract'!H30</f>
        <v>461.52489999999699</v>
      </c>
      <c r="H10" t="str">
        <f>'Cust Extract'!G30</f>
        <v>R</v>
      </c>
    </row>
    <row r="11" spans="1:10" hidden="1" x14ac:dyDescent="0.2">
      <c r="A11" t="str">
        <f>'Cust Extract'!B8</f>
        <v>08/2000</v>
      </c>
      <c r="B11" t="str">
        <f>'Cust Extract'!A3</f>
        <v>CAISO</v>
      </c>
      <c r="C11" t="str">
        <f>'Cust Extract'!C3</f>
        <v>ARCO</v>
      </c>
      <c r="D11" t="str">
        <f>'Cust Extract'!D3</f>
        <v>A</v>
      </c>
      <c r="E11" s="12">
        <f>'Cust Extract'!E3</f>
        <v>36831</v>
      </c>
      <c r="G11" s="13">
        <f>'Cust Extract'!H3</f>
        <v>509867.29710988799</v>
      </c>
      <c r="H11" t="str">
        <f>'Cust Extract'!G3</f>
        <v>E</v>
      </c>
    </row>
    <row r="12" spans="1:10" x14ac:dyDescent="0.2">
      <c r="A12" t="str">
        <f>'Cust Extract'!B64</f>
        <v>08/2000</v>
      </c>
      <c r="B12" t="str">
        <f>'Cust Extract'!A64</f>
        <v>CAISO</v>
      </c>
      <c r="C12" t="str">
        <f>'Cust Extract'!C64</f>
        <v>PGES</v>
      </c>
      <c r="D12" t="str">
        <f>'Cust Extract'!D64</f>
        <v>E</v>
      </c>
      <c r="E12" s="12">
        <f>'Cust Extract'!E64</f>
        <v>36739</v>
      </c>
      <c r="G12" s="13">
        <f>'Cust Extract'!H64</f>
        <v>2168131.8244303013</v>
      </c>
      <c r="H12" t="str">
        <f>'Cust Extract'!G64</f>
        <v>R</v>
      </c>
    </row>
    <row r="13" spans="1:10" hidden="1" x14ac:dyDescent="0.2">
      <c r="A13" t="str">
        <f>'Cust Extract'!B10</f>
        <v>08/2000</v>
      </c>
      <c r="B13" t="str">
        <f>'Cust Extract'!A5</f>
        <v>CAISO</v>
      </c>
      <c r="C13" t="str">
        <f>'Cust Extract'!C5</f>
        <v>AVISTA-WWP</v>
      </c>
      <c r="D13" t="str">
        <f>'Cust Extract'!D5</f>
        <v>A</v>
      </c>
      <c r="E13" s="12">
        <f>'Cust Extract'!E5</f>
        <v>36831</v>
      </c>
      <c r="G13" s="13">
        <f>'Cust Extract'!H5</f>
        <v>1472096.917913446</v>
      </c>
      <c r="H13" t="str">
        <f>'Cust Extract'!G5</f>
        <v>E</v>
      </c>
    </row>
    <row r="14" spans="1:10" x14ac:dyDescent="0.2">
      <c r="A14" t="str">
        <f>'Cust Extract'!B76</f>
        <v>08/2000</v>
      </c>
      <c r="B14" t="str">
        <f>'Cust Extract'!A76</f>
        <v>CAISO</v>
      </c>
      <c r="C14" t="str">
        <f>'Cust Extract'!C76</f>
        <v>TOSCO</v>
      </c>
      <c r="D14" t="str">
        <f>'Cust Extract'!D76</f>
        <v>E</v>
      </c>
      <c r="E14" s="12">
        <f>'Cust Extract'!E76</f>
        <v>36739</v>
      </c>
      <c r="G14" s="13">
        <f>'Cust Extract'!H76</f>
        <v>110191.11784850332</v>
      </c>
      <c r="H14" t="str">
        <f>'Cust Extract'!G76</f>
        <v>R</v>
      </c>
    </row>
    <row r="15" spans="1:10" hidden="1" x14ac:dyDescent="0.2">
      <c r="A15" t="str">
        <f>'Cust Extract'!B12</f>
        <v>08/2000</v>
      </c>
      <c r="B15" t="str">
        <f>'Cust Extract'!A8</f>
        <v>CAISO</v>
      </c>
      <c r="C15" t="str">
        <f>'Cust Extract'!C8</f>
        <v>CRC</v>
      </c>
      <c r="D15" t="str">
        <f>'Cust Extract'!D8</f>
        <v>A</v>
      </c>
      <c r="E15" s="12">
        <f>'Cust Extract'!E8</f>
        <v>36831</v>
      </c>
      <c r="G15" s="13">
        <f>'Cust Extract'!H8</f>
        <v>4673.7185133400008</v>
      </c>
      <c r="H15" t="str">
        <f>'Cust Extract'!G8</f>
        <v>E</v>
      </c>
    </row>
    <row r="16" spans="1:10" x14ac:dyDescent="0.2">
      <c r="A16" t="str">
        <f>'Cust Extract'!B4</f>
        <v>08/2000</v>
      </c>
      <c r="B16" t="str">
        <f>'Cust Extract'!A4</f>
        <v>CAISO</v>
      </c>
      <c r="C16" t="str">
        <f>'Cust Extract'!C4</f>
        <v>ARCO</v>
      </c>
      <c r="D16" t="str">
        <f>'Cust Extract'!D4</f>
        <v>E</v>
      </c>
      <c r="E16" s="12">
        <f>'Cust Extract'!E4</f>
        <v>36739</v>
      </c>
      <c r="G16" s="13">
        <f>'Cust Extract'!H4</f>
        <v>320469.63536514359</v>
      </c>
      <c r="H16" t="str">
        <f>'Cust Extract'!G4</f>
        <v>E</v>
      </c>
    </row>
    <row r="17" spans="1:8" hidden="1" x14ac:dyDescent="0.2">
      <c r="A17" t="str">
        <f>'Cust Extract'!B36</f>
        <v>08/2000</v>
      </c>
      <c r="B17" t="str">
        <f>'Cust Extract'!A36</f>
        <v>CAISO</v>
      </c>
      <c r="C17" t="str">
        <f>'Cust Extract'!C36</f>
        <v>ECTstCA</v>
      </c>
      <c r="D17" t="str">
        <f>'Cust Extract'!D36</f>
        <v>M</v>
      </c>
      <c r="E17" s="12">
        <f>'Cust Extract'!E36</f>
        <v>36831</v>
      </c>
      <c r="G17" s="13">
        <f>'Cust Extract'!H36</f>
        <v>1439.6987000000001</v>
      </c>
      <c r="H17" t="str">
        <f>'Cust Extract'!G36</f>
        <v>R</v>
      </c>
    </row>
    <row r="18" spans="1:8" hidden="1" x14ac:dyDescent="0.2">
      <c r="A18" t="str">
        <f>'Cust Extract'!B15</f>
        <v>08/2000</v>
      </c>
      <c r="B18" t="str">
        <f>'Cust Extract'!A10</f>
        <v>CAISO</v>
      </c>
      <c r="C18" t="str">
        <f>'Cust Extract'!C10</f>
        <v>CSU</v>
      </c>
      <c r="D18" t="str">
        <f>'Cust Extract'!D10</f>
        <v>A</v>
      </c>
      <c r="E18" s="12">
        <f>'Cust Extract'!E10</f>
        <v>36831</v>
      </c>
      <c r="G18" s="13">
        <f>'Cust Extract'!H10</f>
        <v>27063.699299999997</v>
      </c>
      <c r="H18" t="str">
        <f>'Cust Extract'!G10</f>
        <v>E</v>
      </c>
    </row>
    <row r="19" spans="1:8" x14ac:dyDescent="0.2">
      <c r="A19" t="str">
        <f>'Cust Extract'!B6</f>
        <v>08/2000</v>
      </c>
      <c r="B19" t="str">
        <f>'Cust Extract'!A6</f>
        <v>CAISO</v>
      </c>
      <c r="C19" t="str">
        <f>'Cust Extract'!C6</f>
        <v>AVISTA-WWP</v>
      </c>
      <c r="D19" t="str">
        <f>'Cust Extract'!D6</f>
        <v>E</v>
      </c>
      <c r="E19" s="12">
        <f>'Cust Extract'!E6</f>
        <v>36739</v>
      </c>
      <c r="G19" s="13">
        <f>'Cust Extract'!H6</f>
        <v>1501920.9723760455</v>
      </c>
      <c r="H19" t="str">
        <f>'Cust Extract'!G6</f>
        <v>E</v>
      </c>
    </row>
    <row r="20" spans="1:8" hidden="1" x14ac:dyDescent="0.2">
      <c r="A20" t="str">
        <f>'Cust Extract'!B17</f>
        <v>08/2000</v>
      </c>
      <c r="B20" t="str">
        <f>'Cust Extract'!A12</f>
        <v>CAISO</v>
      </c>
      <c r="C20" t="str">
        <f>'Cust Extract'!C12</f>
        <v>DELANO</v>
      </c>
      <c r="D20" t="str">
        <f>'Cust Extract'!D12</f>
        <v>A</v>
      </c>
      <c r="E20" s="12">
        <f>'Cust Extract'!E12</f>
        <v>36831</v>
      </c>
      <c r="G20" s="13">
        <f>'Cust Extract'!H12</f>
        <v>162511.55517481914</v>
      </c>
      <c r="H20" t="str">
        <f>'Cust Extract'!G12</f>
        <v>E</v>
      </c>
    </row>
    <row r="21" spans="1:8" x14ac:dyDescent="0.2">
      <c r="A21" t="str">
        <f>'Cust Extract'!B9</f>
        <v>08/2000</v>
      </c>
      <c r="B21" t="str">
        <f>'Cust Extract'!A9</f>
        <v>CAISO</v>
      </c>
      <c r="C21" t="str">
        <f>'Cust Extract'!C9</f>
        <v>CRC</v>
      </c>
      <c r="D21" t="str">
        <f>'Cust Extract'!D9</f>
        <v>E</v>
      </c>
      <c r="E21" s="12">
        <f>'Cust Extract'!E9</f>
        <v>36739</v>
      </c>
      <c r="G21" s="13">
        <f>'Cust Extract'!H9</f>
        <v>4731.5885866599992</v>
      </c>
      <c r="H21" t="str">
        <f>'Cust Extract'!G9</f>
        <v>E</v>
      </c>
    </row>
    <row r="22" spans="1:8" hidden="1" x14ac:dyDescent="0.2">
      <c r="A22" t="str">
        <f>'Cust Extract'!B38</f>
        <v>08/2000</v>
      </c>
      <c r="B22" t="str">
        <f>'Cust Extract'!A38</f>
        <v>CAISO</v>
      </c>
      <c r="C22" t="str">
        <f>'Cust Extract'!C38</f>
        <v>ECTstCA2</v>
      </c>
      <c r="D22" t="str">
        <f>'Cust Extract'!D38</f>
        <v>M</v>
      </c>
      <c r="E22" s="12">
        <f>'Cust Extract'!E38</f>
        <v>36831</v>
      </c>
      <c r="G22" s="13">
        <f>'Cust Extract'!H38</f>
        <v>52.885600000000011</v>
      </c>
      <c r="H22" t="str">
        <f>'Cust Extract'!G38</f>
        <v>R</v>
      </c>
    </row>
    <row r="23" spans="1:8" hidden="1" x14ac:dyDescent="0.2">
      <c r="A23" t="str">
        <f>'Cust Extract'!B20</f>
        <v>08/2000</v>
      </c>
      <c r="B23" t="str">
        <f>'Cust Extract'!A15</f>
        <v>CAISO</v>
      </c>
      <c r="C23" t="str">
        <f>'Cust Extract'!C15</f>
        <v>ECTltCA</v>
      </c>
      <c r="D23" t="str">
        <f>'Cust Extract'!D15</f>
        <v>A</v>
      </c>
      <c r="E23" s="12">
        <f>'Cust Extract'!E15</f>
        <v>36831</v>
      </c>
      <c r="G23" s="13">
        <f>'Cust Extract'!H15</f>
        <v>1895430.3525834614</v>
      </c>
      <c r="H23" t="str">
        <f>'Cust Extract'!G15</f>
        <v>E</v>
      </c>
    </row>
    <row r="24" spans="1:8" x14ac:dyDescent="0.2">
      <c r="A24" t="str">
        <f>'Cust Extract'!B11</f>
        <v>08/2000</v>
      </c>
      <c r="B24" t="str">
        <f>'Cust Extract'!A11</f>
        <v>CAISO</v>
      </c>
      <c r="C24" t="str">
        <f>'Cust Extract'!C11</f>
        <v>CSU</v>
      </c>
      <c r="D24" t="str">
        <f>'Cust Extract'!D11</f>
        <v>E</v>
      </c>
      <c r="E24" s="12">
        <f>'Cust Extract'!E11</f>
        <v>36739</v>
      </c>
      <c r="G24" s="13">
        <f>'Cust Extract'!H11</f>
        <v>23223.075965399996</v>
      </c>
      <c r="H24" t="str">
        <f>'Cust Extract'!G11</f>
        <v>E</v>
      </c>
    </row>
    <row r="25" spans="1:8" hidden="1" x14ac:dyDescent="0.2">
      <c r="A25" t="str">
        <f>'Cust Extract'!B41</f>
        <v>08/2000</v>
      </c>
      <c r="B25" t="str">
        <f>'Cust Extract'!A41</f>
        <v>CAISO</v>
      </c>
      <c r="C25" t="str">
        <f>'Cust Extract'!C41</f>
        <v>ECTstNW</v>
      </c>
      <c r="D25" t="str">
        <f>'Cust Extract'!D41</f>
        <v>M</v>
      </c>
      <c r="E25" s="12">
        <f>'Cust Extract'!E41</f>
        <v>36831</v>
      </c>
      <c r="G25" s="13">
        <f>'Cust Extract'!H41</f>
        <v>508.22149999999988</v>
      </c>
      <c r="H25" t="str">
        <f>'Cust Extract'!G41</f>
        <v>R</v>
      </c>
    </row>
    <row r="26" spans="1:8" hidden="1" x14ac:dyDescent="0.2">
      <c r="A26" t="str">
        <f>'Cust Extract'!B23</f>
        <v>08/2000</v>
      </c>
      <c r="B26" t="str">
        <f>'Cust Extract'!A17</f>
        <v>CAISO</v>
      </c>
      <c r="C26" t="str">
        <f>'Cust Extract'!C17</f>
        <v>ECTltNW</v>
      </c>
      <c r="D26" t="str">
        <f>'Cust Extract'!D17</f>
        <v>A</v>
      </c>
      <c r="E26" s="12">
        <f>'Cust Extract'!E17</f>
        <v>36831</v>
      </c>
      <c r="G26" s="13">
        <f>'Cust Extract'!H17</f>
        <v>4977084.7559506474</v>
      </c>
      <c r="H26" t="str">
        <f>'Cust Extract'!G17</f>
        <v>E</v>
      </c>
    </row>
    <row r="27" spans="1:8" x14ac:dyDescent="0.2">
      <c r="A27" t="str">
        <f>'Cust Extract'!B13</f>
        <v>08/2000</v>
      </c>
      <c r="B27" t="str">
        <f>'Cust Extract'!A13</f>
        <v>CAISO</v>
      </c>
      <c r="C27" t="str">
        <f>'Cust Extract'!C13</f>
        <v>DELANO</v>
      </c>
      <c r="D27" t="str">
        <f>'Cust Extract'!D13</f>
        <v>E</v>
      </c>
      <c r="E27" s="12">
        <f>'Cust Extract'!E13</f>
        <v>36739</v>
      </c>
      <c r="G27" s="13">
        <f>'Cust Extract'!H13</f>
        <v>11913.938190492589</v>
      </c>
      <c r="H27" t="str">
        <f>'Cust Extract'!G13</f>
        <v>E</v>
      </c>
    </row>
    <row r="28" spans="1:8" hidden="1" x14ac:dyDescent="0.2">
      <c r="A28" t="str">
        <f>'Cust Extract'!B47</f>
        <v>08/2000</v>
      </c>
      <c r="B28" t="str">
        <f>'Cust Extract'!A47</f>
        <v>CAISO</v>
      </c>
      <c r="C28" t="str">
        <f>'Cust Extract'!C47</f>
        <v>EES</v>
      </c>
      <c r="D28" t="str">
        <f>'Cust Extract'!D47</f>
        <v>M</v>
      </c>
      <c r="E28" s="12">
        <f>'Cust Extract'!E47</f>
        <v>36831</v>
      </c>
      <c r="G28" s="13">
        <f>'Cust Extract'!H47</f>
        <v>366094.29460000177</v>
      </c>
      <c r="H28" t="str">
        <f>'Cust Extract'!G47</f>
        <v>R</v>
      </c>
    </row>
    <row r="29" spans="1:8" hidden="1" x14ac:dyDescent="0.2">
      <c r="A29" t="str">
        <f>'Cust Extract'!B26</f>
        <v>08/2000</v>
      </c>
      <c r="B29" t="str">
        <f>'Cust Extract'!A20</f>
        <v>CAISO</v>
      </c>
      <c r="C29" t="str">
        <f>'Cust Extract'!C20</f>
        <v>ECTltSW</v>
      </c>
      <c r="D29" t="str">
        <f>'Cust Extract'!D20</f>
        <v>A</v>
      </c>
      <c r="E29" s="12">
        <f>'Cust Extract'!E20</f>
        <v>36831</v>
      </c>
      <c r="G29" s="13">
        <f>'Cust Extract'!H20</f>
        <v>8645894.9336360022</v>
      </c>
      <c r="H29" t="str">
        <f>'Cust Extract'!G20</f>
        <v>E</v>
      </c>
    </row>
    <row r="30" spans="1:8" x14ac:dyDescent="0.2">
      <c r="A30" t="str">
        <f>'Cust Extract'!B16</f>
        <v>08/2000</v>
      </c>
      <c r="B30" t="str">
        <f>'Cust Extract'!A16</f>
        <v>CAISO</v>
      </c>
      <c r="C30" t="str">
        <f>'Cust Extract'!C16</f>
        <v>ECTltCA</v>
      </c>
      <c r="D30" t="str">
        <f>'Cust Extract'!D16</f>
        <v>E</v>
      </c>
      <c r="E30" s="12">
        <f>'Cust Extract'!E16</f>
        <v>36739</v>
      </c>
      <c r="G30" s="13">
        <f>'Cust Extract'!H16</f>
        <v>1897727.01185346</v>
      </c>
      <c r="H30" t="str">
        <f>'Cust Extract'!G16</f>
        <v>E</v>
      </c>
    </row>
    <row r="31" spans="1:8" hidden="1" x14ac:dyDescent="0.2">
      <c r="A31" t="str">
        <f>'Cust Extract'!B28</f>
        <v>08/2000</v>
      </c>
      <c r="B31" t="str">
        <f>'Cust Extract'!A23</f>
        <v>CAISO</v>
      </c>
      <c r="C31" t="str">
        <f>'Cust Extract'!C23</f>
        <v>ECTltWM</v>
      </c>
      <c r="D31" t="str">
        <f>'Cust Extract'!D23</f>
        <v>A</v>
      </c>
      <c r="E31" s="12">
        <f>'Cust Extract'!E23</f>
        <v>36831</v>
      </c>
      <c r="G31" s="13">
        <f>'Cust Extract'!H23</f>
        <v>3386942.3942067283</v>
      </c>
      <c r="H31" t="str">
        <f>'Cust Extract'!G23</f>
        <v>E</v>
      </c>
    </row>
    <row r="32" spans="1:8" x14ac:dyDescent="0.2">
      <c r="A32" t="str">
        <f>'Cust Extract'!B18</f>
        <v>08/2000</v>
      </c>
      <c r="B32" t="str">
        <f>'Cust Extract'!A18</f>
        <v>CAISO</v>
      </c>
      <c r="C32" t="str">
        <f>'Cust Extract'!C18</f>
        <v>ECTltNW</v>
      </c>
      <c r="D32" t="str">
        <f>'Cust Extract'!D18</f>
        <v>E</v>
      </c>
      <c r="E32" s="12">
        <f>'Cust Extract'!E18</f>
        <v>36739</v>
      </c>
      <c r="G32" s="13">
        <f>'Cust Extract'!H18</f>
        <v>4915869.8240584955</v>
      </c>
      <c r="H32" t="str">
        <f>'Cust Extract'!G18</f>
        <v>E</v>
      </c>
    </row>
    <row r="33" spans="1:8" hidden="1" x14ac:dyDescent="0.2">
      <c r="A33" t="str">
        <f>'Cust Extract'!B58</f>
        <v>08/2000</v>
      </c>
      <c r="B33" t="str">
        <f>'Cust Extract'!A58</f>
        <v>CAISO</v>
      </c>
      <c r="C33" t="str">
        <f>'Cust Extract'!C58</f>
        <v>HARBOR</v>
      </c>
      <c r="D33" t="str">
        <f>'Cust Extract'!D58</f>
        <v>M</v>
      </c>
      <c r="E33" s="12">
        <f>'Cust Extract'!E58</f>
        <v>36831</v>
      </c>
      <c r="G33" s="13">
        <f>'Cust Extract'!H58</f>
        <v>7.400000000000001E-2</v>
      </c>
      <c r="H33" t="str">
        <f>'Cust Extract'!G58</f>
        <v>R</v>
      </c>
    </row>
    <row r="34" spans="1:8" hidden="1" x14ac:dyDescent="0.2">
      <c r="A34" t="str">
        <f>'Cust Extract'!B31</f>
        <v>08/2000</v>
      </c>
      <c r="B34" t="str">
        <f>'Cust Extract'!A26</f>
        <v>CAISO</v>
      </c>
      <c r="C34" t="str">
        <f>'Cust Extract'!C26</f>
        <v>ECTltWTTRA</v>
      </c>
      <c r="D34" t="str">
        <f>'Cust Extract'!D26</f>
        <v>A</v>
      </c>
      <c r="E34" s="12">
        <f>'Cust Extract'!E26</f>
        <v>36831</v>
      </c>
      <c r="G34" s="13">
        <f>'Cust Extract'!H26</f>
        <v>7571151.9753605751</v>
      </c>
      <c r="H34" t="str">
        <f>'Cust Extract'!G26</f>
        <v>E</v>
      </c>
    </row>
    <row r="35" spans="1:8" x14ac:dyDescent="0.2">
      <c r="A35" t="str">
        <f>'Cust Extract'!B21</f>
        <v>08/2000</v>
      </c>
      <c r="B35" t="str">
        <f>'Cust Extract'!A21</f>
        <v>CAISO</v>
      </c>
      <c r="C35" t="str">
        <f>'Cust Extract'!C21</f>
        <v>ECTltSW</v>
      </c>
      <c r="D35" t="str">
        <f>'Cust Extract'!D21</f>
        <v>E</v>
      </c>
      <c r="E35" s="12">
        <f>'Cust Extract'!E21</f>
        <v>36739</v>
      </c>
      <c r="G35" s="13">
        <f>'Cust Extract'!H21</f>
        <v>8628297.9834516924</v>
      </c>
      <c r="H35" t="str">
        <f>'Cust Extract'!G21</f>
        <v>E</v>
      </c>
    </row>
    <row r="36" spans="1:8" hidden="1" x14ac:dyDescent="0.2">
      <c r="A36" t="str">
        <f>'Cust Extract'!B65</f>
        <v>08/2000</v>
      </c>
      <c r="B36" t="str">
        <f>'Cust Extract'!A65</f>
        <v>CAISO</v>
      </c>
      <c r="C36" t="str">
        <f>'Cust Extract'!C65</f>
        <v>PGES</v>
      </c>
      <c r="D36" t="str">
        <f>'Cust Extract'!D65</f>
        <v>M</v>
      </c>
      <c r="E36" s="12">
        <f>'Cust Extract'!E65</f>
        <v>36831</v>
      </c>
      <c r="G36" s="13">
        <f>'Cust Extract'!H65</f>
        <v>951313.43240000226</v>
      </c>
      <c r="H36" t="str">
        <f>'Cust Extract'!G65</f>
        <v>R</v>
      </c>
    </row>
    <row r="37" spans="1:8" hidden="1" x14ac:dyDescent="0.2">
      <c r="A37" t="str">
        <f>'Cust Extract'!B34</f>
        <v>08/2000</v>
      </c>
      <c r="B37" t="str">
        <f>'Cust Extract'!A28</f>
        <v>CAISO</v>
      </c>
      <c r="C37" t="str">
        <f>'Cust Extract'!C28</f>
        <v>ECTRT</v>
      </c>
      <c r="D37" t="str">
        <f>'Cust Extract'!D28</f>
        <v>A</v>
      </c>
      <c r="E37" s="12">
        <f>'Cust Extract'!E28</f>
        <v>36831</v>
      </c>
      <c r="G37" s="13">
        <f>'Cust Extract'!H28</f>
        <v>6318186.2793912487</v>
      </c>
      <c r="H37" t="str">
        <f>'Cust Extract'!G28</f>
        <v>E</v>
      </c>
    </row>
    <row r="38" spans="1:8" x14ac:dyDescent="0.2">
      <c r="A38" t="str">
        <f>'Cust Extract'!B24</f>
        <v>08/2000</v>
      </c>
      <c r="B38" t="str">
        <f>'Cust Extract'!A24</f>
        <v>CAISO</v>
      </c>
      <c r="C38" t="str">
        <f>'Cust Extract'!C24</f>
        <v>ECTltWM</v>
      </c>
      <c r="D38" t="str">
        <f>'Cust Extract'!D24</f>
        <v>E</v>
      </c>
      <c r="E38" s="12">
        <f>'Cust Extract'!E24</f>
        <v>36739</v>
      </c>
      <c r="G38" s="13">
        <f>'Cust Extract'!H24</f>
        <v>3427464.4767519203</v>
      </c>
      <c r="H38" t="str">
        <f>'Cust Extract'!G24</f>
        <v>E</v>
      </c>
    </row>
    <row r="39" spans="1:8" hidden="1" x14ac:dyDescent="0.2">
      <c r="A39" t="str">
        <f>'Cust Extract'!B77</f>
        <v>08/2000</v>
      </c>
      <c r="B39" t="str">
        <f>'Cust Extract'!A77</f>
        <v>CAISO</v>
      </c>
      <c r="C39" t="str">
        <f>'Cust Extract'!C77</f>
        <v>TOSCO</v>
      </c>
      <c r="D39" t="str">
        <f>'Cust Extract'!D77</f>
        <v>M</v>
      </c>
      <c r="E39" s="12">
        <f>'Cust Extract'!E77</f>
        <v>36831</v>
      </c>
      <c r="G39" s="13">
        <f>'Cust Extract'!H77</f>
        <v>7.4999999999999997E-2</v>
      </c>
      <c r="H39" t="str">
        <f>'Cust Extract'!G77</f>
        <v>R</v>
      </c>
    </row>
    <row r="40" spans="1:8" hidden="1" x14ac:dyDescent="0.2">
      <c r="A40" t="str">
        <f>'Cust Extract'!B37</f>
        <v>08/2000</v>
      </c>
      <c r="B40" t="str">
        <f>'Cust Extract'!A31</f>
        <v>CAISO</v>
      </c>
      <c r="C40" t="str">
        <f>'Cust Extract'!C31</f>
        <v>ECTstBOM</v>
      </c>
      <c r="D40" t="str">
        <f>'Cust Extract'!D31</f>
        <v>A</v>
      </c>
      <c r="E40" s="12">
        <f>'Cust Extract'!E31</f>
        <v>36831</v>
      </c>
      <c r="G40" s="13">
        <f>'Cust Extract'!H31</f>
        <v>925772.34796215175</v>
      </c>
      <c r="H40" t="str">
        <f>'Cust Extract'!G31</f>
        <v>E</v>
      </c>
    </row>
    <row r="41" spans="1:8" hidden="1" x14ac:dyDescent="0.2">
      <c r="A41" t="str">
        <f>'Cust Extract'!B85</f>
        <v>08/2000</v>
      </c>
      <c r="B41" t="str">
        <f>'Cust Extract'!A85</f>
        <v>CAISO</v>
      </c>
      <c r="C41" t="str">
        <f>'Cust Extract'!C85</f>
        <v>Wheelabrat</v>
      </c>
      <c r="D41" t="str">
        <f>'Cust Extract'!D85</f>
        <v>M</v>
      </c>
      <c r="E41" s="12">
        <f>'Cust Extract'!E85</f>
        <v>36831</v>
      </c>
      <c r="G41" s="13">
        <f>'Cust Extract'!H85</f>
        <v>8.9999999999999998E-4</v>
      </c>
      <c r="H41" t="str">
        <f>'Cust Extract'!G85</f>
        <v>R</v>
      </c>
    </row>
    <row r="42" spans="1:8" hidden="1" x14ac:dyDescent="0.2">
      <c r="A42" t="str">
        <f>'Cust Extract'!B39</f>
        <v>08/2000</v>
      </c>
      <c r="B42" t="str">
        <f>'Cust Extract'!A34</f>
        <v>CAISO</v>
      </c>
      <c r="C42" t="str">
        <f>'Cust Extract'!C34</f>
        <v>ECTstCA</v>
      </c>
      <c r="D42" t="str">
        <f>'Cust Extract'!D34</f>
        <v>A</v>
      </c>
      <c r="E42" s="12">
        <f>'Cust Extract'!E34</f>
        <v>36831</v>
      </c>
      <c r="G42" s="13">
        <f>'Cust Extract'!H34</f>
        <v>40608637.351504155</v>
      </c>
      <c r="H42" t="str">
        <f>'Cust Extract'!G34</f>
        <v>E</v>
      </c>
    </row>
    <row r="43" spans="1:8" x14ac:dyDescent="0.2">
      <c r="A43" t="str">
        <f>'Cust Extract'!B27</f>
        <v>08/2000</v>
      </c>
      <c r="B43" t="str">
        <f>'Cust Extract'!A27</f>
        <v>CAISO</v>
      </c>
      <c r="C43" t="str">
        <f>'Cust Extract'!C27</f>
        <v>ECTltWTTRA</v>
      </c>
      <c r="D43" t="str">
        <f>'Cust Extract'!D27</f>
        <v>E</v>
      </c>
      <c r="E43" s="12">
        <f>'Cust Extract'!E27</f>
        <v>36739</v>
      </c>
      <c r="G43" s="13">
        <f>'Cust Extract'!H27</f>
        <v>7581439.6890055705</v>
      </c>
      <c r="H43" t="str">
        <f>'Cust Extract'!G27</f>
        <v>E</v>
      </c>
    </row>
    <row r="44" spans="1:8" hidden="1" x14ac:dyDescent="0.2">
      <c r="A44" t="str">
        <f>'SE Extract'!B4</f>
        <v>08/2000</v>
      </c>
      <c r="B44" t="str">
        <f>'SE Extract'!A4</f>
        <v>CAISO</v>
      </c>
      <c r="D44" t="str">
        <f>'SE Extract'!C4</f>
        <v>M</v>
      </c>
      <c r="E44" s="12">
        <f>'SE Extract'!D4</f>
        <v>36831</v>
      </c>
      <c r="G44" s="13">
        <f>'SE Extract'!G4</f>
        <v>1268554.6999999941</v>
      </c>
      <c r="H44" t="str">
        <f>'SE Extract'!F4</f>
        <v>E</v>
      </c>
    </row>
    <row r="45" spans="1:8" hidden="1" x14ac:dyDescent="0.2">
      <c r="A45" t="str">
        <f>'Cust Extract'!B42</f>
        <v>08/2000</v>
      </c>
      <c r="B45" t="str">
        <f>'Cust Extract'!A37</f>
        <v>CAISO</v>
      </c>
      <c r="C45" t="str">
        <f>'Cust Extract'!C37</f>
        <v>ECTstCA2</v>
      </c>
      <c r="D45" t="str">
        <f>'Cust Extract'!D37</f>
        <v>A</v>
      </c>
      <c r="E45" s="12">
        <f>'Cust Extract'!E37</f>
        <v>36831</v>
      </c>
      <c r="G45" s="13">
        <f>'Cust Extract'!H37</f>
        <v>11205103.040669199</v>
      </c>
      <c r="H45" t="str">
        <f>'Cust Extract'!G37</f>
        <v>E</v>
      </c>
    </row>
    <row r="46" spans="1:8" x14ac:dyDescent="0.2">
      <c r="A46" t="str">
        <f>'Cust Extract'!B29</f>
        <v>08/2000</v>
      </c>
      <c r="B46" t="str">
        <f>'Cust Extract'!A29</f>
        <v>CAISO</v>
      </c>
      <c r="C46" t="str">
        <f>'Cust Extract'!C29</f>
        <v>ECTRT</v>
      </c>
      <c r="D46" t="str">
        <f>'Cust Extract'!D29</f>
        <v>E</v>
      </c>
      <c r="E46" s="12">
        <f>'Cust Extract'!E29</f>
        <v>36739</v>
      </c>
      <c r="G46" s="13">
        <f>'Cust Extract'!H29</f>
        <v>4808363.3257290386</v>
      </c>
      <c r="H46" t="str">
        <f>'Cust Extract'!G29</f>
        <v>E</v>
      </c>
    </row>
    <row r="47" spans="1:8" hidden="1" x14ac:dyDescent="0.2">
      <c r="A47" t="str">
        <f>'Cust Extract'!B7</f>
        <v>08/2000</v>
      </c>
      <c r="B47" t="str">
        <f>'Cust Extract'!A7</f>
        <v>CAISO</v>
      </c>
      <c r="C47" t="str">
        <f>'Cust Extract'!C7</f>
        <v>AVISTA-WWP</v>
      </c>
      <c r="D47" t="str">
        <f>'Cust Extract'!D7</f>
        <v>M</v>
      </c>
      <c r="E47" s="12">
        <f>'Cust Extract'!E7</f>
        <v>36831</v>
      </c>
      <c r="G47" s="13">
        <f>'Cust Extract'!H7</f>
        <v>2.0000000000000001E-4</v>
      </c>
      <c r="H47" t="str">
        <f>'Cust Extract'!G7</f>
        <v>E</v>
      </c>
    </row>
    <row r="48" spans="1:8" hidden="1" x14ac:dyDescent="0.2">
      <c r="A48" t="str">
        <f>'Cust Extract'!B45</f>
        <v>08/2000</v>
      </c>
      <c r="B48" t="str">
        <f>'Cust Extract'!A39</f>
        <v>CAISO</v>
      </c>
      <c r="C48" t="str">
        <f>'Cust Extract'!C39</f>
        <v>ECTstNW</v>
      </c>
      <c r="D48" t="str">
        <f>'Cust Extract'!D39</f>
        <v>A</v>
      </c>
      <c r="E48" s="12">
        <f>'Cust Extract'!E39</f>
        <v>36831</v>
      </c>
      <c r="G48" s="13">
        <f>'Cust Extract'!H39</f>
        <v>10046438.462728266</v>
      </c>
      <c r="H48" t="str">
        <f>'Cust Extract'!G39</f>
        <v>E</v>
      </c>
    </row>
    <row r="49" spans="1:8" x14ac:dyDescent="0.2">
      <c r="A49" t="str">
        <f>'Cust Extract'!B32</f>
        <v>08/2000</v>
      </c>
      <c r="B49" t="str">
        <f>'Cust Extract'!A32</f>
        <v>CAISO</v>
      </c>
      <c r="C49" t="str">
        <f>'Cust Extract'!C32</f>
        <v>ECTstBOM</v>
      </c>
      <c r="D49" t="str">
        <f>'Cust Extract'!D32</f>
        <v>E</v>
      </c>
      <c r="E49" s="12">
        <f>'Cust Extract'!E32</f>
        <v>36739</v>
      </c>
      <c r="G49" s="13">
        <f>'Cust Extract'!H32</f>
        <v>744692.65088643262</v>
      </c>
      <c r="H49" t="str">
        <f>'Cust Extract'!G32</f>
        <v>E</v>
      </c>
    </row>
    <row r="50" spans="1:8" hidden="1" x14ac:dyDescent="0.2">
      <c r="A50" t="str">
        <f>'Cust Extract'!B14</f>
        <v>08/2000</v>
      </c>
      <c r="B50" t="str">
        <f>'Cust Extract'!A14</f>
        <v>CAISO</v>
      </c>
      <c r="C50" t="str">
        <f>'Cust Extract'!C14</f>
        <v>DELANO</v>
      </c>
      <c r="D50" t="str">
        <f>'Cust Extract'!D14</f>
        <v>M</v>
      </c>
      <c r="E50" s="12">
        <f>'Cust Extract'!E14</f>
        <v>36831</v>
      </c>
      <c r="G50" s="13">
        <f>'Cust Extract'!H14</f>
        <v>0.32220000000000004</v>
      </c>
      <c r="H50" t="str">
        <f>'Cust Extract'!G14</f>
        <v>E</v>
      </c>
    </row>
    <row r="51" spans="1:8" hidden="1" x14ac:dyDescent="0.2">
      <c r="A51" t="str">
        <f>'Cust Extract'!B48</f>
        <v>08/2000</v>
      </c>
      <c r="B51" t="str">
        <f>'Cust Extract'!A42</f>
        <v>CAISO</v>
      </c>
      <c r="C51" t="str">
        <f>'Cust Extract'!C42</f>
        <v>ECTstSW</v>
      </c>
      <c r="D51" t="str">
        <f>'Cust Extract'!D42</f>
        <v>A</v>
      </c>
      <c r="E51" s="12">
        <f>'Cust Extract'!E42</f>
        <v>36831</v>
      </c>
      <c r="G51" s="13">
        <f>'Cust Extract'!H42</f>
        <v>7364249.0942968363</v>
      </c>
      <c r="H51" t="str">
        <f>'Cust Extract'!G42</f>
        <v>E</v>
      </c>
    </row>
    <row r="52" spans="1:8" hidden="1" x14ac:dyDescent="0.2">
      <c r="A52" t="str">
        <f>'Cust Extract'!B49</f>
        <v>08/2000</v>
      </c>
      <c r="B52" t="str">
        <f>'Cust Extract'!A48</f>
        <v>CAISO</v>
      </c>
      <c r="C52" t="str">
        <f>'Cust Extract'!C48</f>
        <v>EES_1</v>
      </c>
      <c r="D52" t="str">
        <f>'Cust Extract'!D48</f>
        <v>A</v>
      </c>
      <c r="E52" s="12">
        <f>'Cust Extract'!E48</f>
        <v>36831</v>
      </c>
      <c r="G52" s="13">
        <f>'Cust Extract'!H48</f>
        <v>237465.6597470619</v>
      </c>
      <c r="H52" t="str">
        <f>'Cust Extract'!G48</f>
        <v>E</v>
      </c>
    </row>
    <row r="53" spans="1:8" hidden="1" x14ac:dyDescent="0.2">
      <c r="A53" t="str">
        <f>'Cust Extract'!B50</f>
        <v>08/2000</v>
      </c>
      <c r="B53" t="str">
        <f>'Cust Extract'!A49</f>
        <v>CAISO</v>
      </c>
      <c r="C53" t="str">
        <f>'Cust Extract'!C49</f>
        <v>EES_2</v>
      </c>
      <c r="D53" t="str">
        <f>'Cust Extract'!D49</f>
        <v>A</v>
      </c>
      <c r="E53" s="12">
        <f>'Cust Extract'!E49</f>
        <v>36831</v>
      </c>
      <c r="G53" s="13">
        <f>'Cust Extract'!H49</f>
        <v>328071.1495965643</v>
      </c>
      <c r="H53" t="str">
        <f>'Cust Extract'!G49</f>
        <v>E</v>
      </c>
    </row>
    <row r="54" spans="1:8" hidden="1" x14ac:dyDescent="0.2">
      <c r="A54" t="str">
        <f>'Cust Extract'!B51</f>
        <v>08/2000</v>
      </c>
      <c r="B54" t="str">
        <f>'Cust Extract'!A50</f>
        <v>CAISO</v>
      </c>
      <c r="C54" t="str">
        <f>'Cust Extract'!C50</f>
        <v>EES_3</v>
      </c>
      <c r="D54" t="str">
        <f>'Cust Extract'!D50</f>
        <v>A</v>
      </c>
      <c r="E54" s="12">
        <f>'Cust Extract'!E50</f>
        <v>36831</v>
      </c>
      <c r="G54" s="13">
        <f>'Cust Extract'!H50</f>
        <v>99985.959147806352</v>
      </c>
      <c r="H54" t="str">
        <f>'Cust Extract'!G50</f>
        <v>E</v>
      </c>
    </row>
    <row r="55" spans="1:8" x14ac:dyDescent="0.2">
      <c r="A55" t="str">
        <f>'Cust Extract'!B35</f>
        <v>08/2000</v>
      </c>
      <c r="B55" t="str">
        <f>'Cust Extract'!A35</f>
        <v>CAISO</v>
      </c>
      <c r="C55" t="str">
        <f>'Cust Extract'!C35</f>
        <v>ECTstCA</v>
      </c>
      <c r="D55" t="str">
        <f>'Cust Extract'!D35</f>
        <v>E</v>
      </c>
      <c r="E55" s="12">
        <f>'Cust Extract'!E35</f>
        <v>36739</v>
      </c>
      <c r="G55" s="13">
        <f>'Cust Extract'!H35</f>
        <v>49476157.752465174</v>
      </c>
      <c r="H55" t="str">
        <f>'Cust Extract'!G35</f>
        <v>E</v>
      </c>
    </row>
    <row r="56" spans="1:8" hidden="1" x14ac:dyDescent="0.2">
      <c r="A56" t="str">
        <f>'Cust Extract'!B19</f>
        <v>08/2000</v>
      </c>
      <c r="B56" t="str">
        <f>'Cust Extract'!A19</f>
        <v>CAISO</v>
      </c>
      <c r="C56" t="str">
        <f>'Cust Extract'!C19</f>
        <v>ECTltNW</v>
      </c>
      <c r="D56" t="str">
        <f>'Cust Extract'!D19</f>
        <v>M</v>
      </c>
      <c r="E56" s="12">
        <f>'Cust Extract'!E19</f>
        <v>36831</v>
      </c>
      <c r="G56" s="13">
        <f>'Cust Extract'!H19</f>
        <v>151.96719999999999</v>
      </c>
      <c r="H56" t="str">
        <f>'Cust Extract'!G19</f>
        <v>E</v>
      </c>
    </row>
    <row r="57" spans="1:8" hidden="1" x14ac:dyDescent="0.2">
      <c r="A57" t="str">
        <f>'Cust Extract'!B54</f>
        <v>08/2000</v>
      </c>
      <c r="B57" t="str">
        <f>'Cust Extract'!A51</f>
        <v>CAISO</v>
      </c>
      <c r="C57" t="str">
        <f>'Cust Extract'!C51</f>
        <v>EPE</v>
      </c>
      <c r="D57" t="str">
        <f>'Cust Extract'!D51</f>
        <v>A</v>
      </c>
      <c r="E57" s="12">
        <f>'Cust Extract'!E51</f>
        <v>36831</v>
      </c>
      <c r="G57" s="13">
        <f>'Cust Extract'!H51</f>
        <v>135420.15200535004</v>
      </c>
      <c r="H57" t="str">
        <f>'Cust Extract'!G51</f>
        <v>E</v>
      </c>
    </row>
    <row r="58" spans="1:8" x14ac:dyDescent="0.2">
      <c r="A58" t="str">
        <f>'Cust Extract'!B40</f>
        <v>08/2000</v>
      </c>
      <c r="B58" t="str">
        <f>'Cust Extract'!A40</f>
        <v>CAISO</v>
      </c>
      <c r="C58" t="str">
        <f>'Cust Extract'!C40</f>
        <v>ECTstNW</v>
      </c>
      <c r="D58" t="str">
        <f>'Cust Extract'!D40</f>
        <v>E</v>
      </c>
      <c r="E58" s="12">
        <f>'Cust Extract'!E40</f>
        <v>36739</v>
      </c>
      <c r="G58" s="13">
        <f>'Cust Extract'!H40</f>
        <v>9995407.5409792326</v>
      </c>
      <c r="H58" t="str">
        <f>'Cust Extract'!G40</f>
        <v>E</v>
      </c>
    </row>
    <row r="59" spans="1:8" hidden="1" x14ac:dyDescent="0.2">
      <c r="A59" t="str">
        <f>'Cust Extract'!B56</f>
        <v>08/2000</v>
      </c>
      <c r="B59" t="str">
        <f>'Cust Extract'!A54</f>
        <v>CAISO</v>
      </c>
      <c r="C59" t="str">
        <f>'Cust Extract'!C54</f>
        <v>EWEB</v>
      </c>
      <c r="D59" t="str">
        <f>'Cust Extract'!D54</f>
        <v>A</v>
      </c>
      <c r="E59" s="12">
        <f>'Cust Extract'!E54</f>
        <v>36831</v>
      </c>
      <c r="G59" s="13">
        <f>'Cust Extract'!H54</f>
        <v>418907.6326468066</v>
      </c>
      <c r="H59" t="str">
        <f>'Cust Extract'!G54</f>
        <v>E</v>
      </c>
    </row>
    <row r="60" spans="1:8" x14ac:dyDescent="0.2">
      <c r="A60" t="str">
        <f>'Cust Extract'!B43</f>
        <v>08/2000</v>
      </c>
      <c r="B60" t="str">
        <f>'Cust Extract'!A43</f>
        <v>CAISO</v>
      </c>
      <c r="C60" t="str">
        <f>'Cust Extract'!C43</f>
        <v>ECTstSW</v>
      </c>
      <c r="D60" t="str">
        <f>'Cust Extract'!D43</f>
        <v>E</v>
      </c>
      <c r="E60" s="12">
        <f>'Cust Extract'!E43</f>
        <v>36739</v>
      </c>
      <c r="G60" s="13">
        <f>'Cust Extract'!H43</f>
        <v>7293646.0198506676</v>
      </c>
      <c r="H60" t="str">
        <f>'Cust Extract'!G43</f>
        <v>E</v>
      </c>
    </row>
    <row r="61" spans="1:8" hidden="1" x14ac:dyDescent="0.2">
      <c r="A61" t="str">
        <f>'Cust Extract'!B22</f>
        <v>08/2000</v>
      </c>
      <c r="B61" t="str">
        <f>'Cust Extract'!A22</f>
        <v>CAISO</v>
      </c>
      <c r="C61" t="str">
        <f>'Cust Extract'!C22</f>
        <v>ECTltSW</v>
      </c>
      <c r="D61" t="str">
        <f>'Cust Extract'!D22</f>
        <v>M</v>
      </c>
      <c r="E61" s="12">
        <f>'Cust Extract'!E22</f>
        <v>36831</v>
      </c>
      <c r="G61" s="13">
        <f>'Cust Extract'!H22</f>
        <v>21025.66930000003</v>
      </c>
      <c r="H61" t="str">
        <f>'Cust Extract'!G22</f>
        <v>E</v>
      </c>
    </row>
    <row r="62" spans="1:8" hidden="1" x14ac:dyDescent="0.2">
      <c r="A62" t="str">
        <f>'Cust Extract'!B59</f>
        <v>08/2000</v>
      </c>
      <c r="B62" t="str">
        <f>'Cust Extract'!A56</f>
        <v>CAISO</v>
      </c>
      <c r="C62" t="str">
        <f>'Cust Extract'!C56</f>
        <v>HARBOR</v>
      </c>
      <c r="D62" t="str">
        <f>'Cust Extract'!D56</f>
        <v>A</v>
      </c>
      <c r="E62" s="12">
        <f>'Cust Extract'!E56</f>
        <v>36831</v>
      </c>
      <c r="G62" s="13">
        <f>'Cust Extract'!H56</f>
        <v>2033138.0630628623</v>
      </c>
      <c r="H62" t="str">
        <f>'Cust Extract'!G56</f>
        <v>E</v>
      </c>
    </row>
    <row r="63" spans="1:8" hidden="1" x14ac:dyDescent="0.2">
      <c r="A63" t="str">
        <f>'Cust Extract'!B60</f>
        <v>08/2000</v>
      </c>
      <c r="B63" t="str">
        <f>'Cust Extract'!A59</f>
        <v>CAISO</v>
      </c>
      <c r="C63" t="str">
        <f>'Cust Extract'!C59</f>
        <v>LP</v>
      </c>
      <c r="D63" t="str">
        <f>'Cust Extract'!D59</f>
        <v>A</v>
      </c>
      <c r="E63" s="12">
        <f>'Cust Extract'!E59</f>
        <v>36831</v>
      </c>
      <c r="G63" s="13">
        <f>'Cust Extract'!H59</f>
        <v>18736.941629606561</v>
      </c>
      <c r="H63" t="str">
        <f>'Cust Extract'!G59</f>
        <v>E</v>
      </c>
    </row>
    <row r="64" spans="1:8" x14ac:dyDescent="0.2">
      <c r="A64" t="str">
        <f>'Cust Extract'!B52</f>
        <v>08/2000</v>
      </c>
      <c r="B64" t="str">
        <f>'Cust Extract'!A52</f>
        <v>CAISO</v>
      </c>
      <c r="C64" t="str">
        <f>'Cust Extract'!C52</f>
        <v>EPE</v>
      </c>
      <c r="D64" t="str">
        <f>'Cust Extract'!D52</f>
        <v>E</v>
      </c>
      <c r="E64" s="12">
        <f>'Cust Extract'!E52</f>
        <v>36739</v>
      </c>
      <c r="G64" s="13">
        <f>'Cust Extract'!H52</f>
        <v>128009.89432420024</v>
      </c>
      <c r="H64" t="str">
        <f>'Cust Extract'!G52</f>
        <v>E</v>
      </c>
    </row>
    <row r="65" spans="1:8" hidden="1" x14ac:dyDescent="0.2">
      <c r="A65" t="str">
        <f>'Cust Extract'!B62</f>
        <v>08/2000</v>
      </c>
      <c r="B65" t="str">
        <f>'Cust Extract'!A62</f>
        <v>CAISO</v>
      </c>
      <c r="C65" t="str">
        <f>'Cust Extract'!C62</f>
        <v>PAC</v>
      </c>
      <c r="D65" t="str">
        <f>'Cust Extract'!D62</f>
        <v>A</v>
      </c>
      <c r="E65" s="12">
        <f>'Cust Extract'!E62</f>
        <v>36831</v>
      </c>
      <c r="G65" s="13">
        <f>'Cust Extract'!H62</f>
        <v>81260.839947066706</v>
      </c>
      <c r="H65" t="str">
        <f>'Cust Extract'!G62</f>
        <v>E</v>
      </c>
    </row>
    <row r="66" spans="1:8" hidden="1" x14ac:dyDescent="0.2">
      <c r="A66" t="str">
        <f>'Cust Extract'!B63</f>
        <v>08/2000</v>
      </c>
      <c r="B66" t="str">
        <f>'Cust Extract'!A63</f>
        <v>CAISO</v>
      </c>
      <c r="C66" t="str">
        <f>'Cust Extract'!C63</f>
        <v>PGES</v>
      </c>
      <c r="D66" t="str">
        <f>'Cust Extract'!D63</f>
        <v>A</v>
      </c>
      <c r="E66" s="12">
        <f>'Cust Extract'!E63</f>
        <v>36831</v>
      </c>
      <c r="G66" s="13">
        <f>'Cust Extract'!H63</f>
        <v>8467027.393338874</v>
      </c>
      <c r="H66" t="str">
        <f>'Cust Extract'!G63</f>
        <v>E</v>
      </c>
    </row>
    <row r="67" spans="1:8" x14ac:dyDescent="0.2">
      <c r="A67" t="str">
        <f>'Cust Extract'!B55</f>
        <v>08/2000</v>
      </c>
      <c r="B67" t="str">
        <f>'Cust Extract'!A55</f>
        <v>CAISO</v>
      </c>
      <c r="C67" t="str">
        <f>'Cust Extract'!C55</f>
        <v>EWEB</v>
      </c>
      <c r="D67" t="str">
        <f>'Cust Extract'!D55</f>
        <v>E</v>
      </c>
      <c r="E67" s="12">
        <f>'Cust Extract'!E55</f>
        <v>36739</v>
      </c>
      <c r="G67" s="13">
        <f>'Cust Extract'!H55</f>
        <v>456758.56147498783</v>
      </c>
      <c r="H67" t="str">
        <f>'Cust Extract'!G55</f>
        <v>E</v>
      </c>
    </row>
    <row r="68" spans="1:8" hidden="1" x14ac:dyDescent="0.2">
      <c r="A68" t="str">
        <f>'Cust Extract'!B33</f>
        <v>08/2000</v>
      </c>
      <c r="B68" t="str">
        <f>'Cust Extract'!A33</f>
        <v>CAISO</v>
      </c>
      <c r="C68" t="str">
        <f>'Cust Extract'!C33</f>
        <v>ECTstBOM</v>
      </c>
      <c r="D68" t="str">
        <f>'Cust Extract'!D33</f>
        <v>M</v>
      </c>
      <c r="E68" s="12">
        <f>'Cust Extract'!E33</f>
        <v>36831</v>
      </c>
      <c r="G68" s="13">
        <f>'Cust Extract'!H33</f>
        <v>13345.122000000003</v>
      </c>
      <c r="H68" t="str">
        <f>'Cust Extract'!G33</f>
        <v>E</v>
      </c>
    </row>
    <row r="69" spans="1:8" hidden="1" x14ac:dyDescent="0.2">
      <c r="A69" t="str">
        <f>'Cust Extract'!B66</f>
        <v>08/2000</v>
      </c>
      <c r="B69" t="str">
        <f>'Cust Extract'!A66</f>
        <v>CAISO</v>
      </c>
      <c r="C69" t="str">
        <f>'Cust Extract'!C66</f>
        <v>SAGUARO</v>
      </c>
      <c r="D69" t="str">
        <f>'Cust Extract'!D66</f>
        <v>A</v>
      </c>
      <c r="E69" s="12">
        <f>'Cust Extract'!E66</f>
        <v>36831</v>
      </c>
      <c r="G69" s="13">
        <f>'Cust Extract'!H66</f>
        <v>8.0575600156507221E-5</v>
      </c>
      <c r="H69" t="str">
        <f>'Cust Extract'!G66</f>
        <v>E</v>
      </c>
    </row>
    <row r="70" spans="1:8" x14ac:dyDescent="0.2">
      <c r="A70" t="str">
        <f>'Cust Extract'!B57</f>
        <v>08/2000</v>
      </c>
      <c r="B70" t="str">
        <f>'Cust Extract'!A57</f>
        <v>CAISO</v>
      </c>
      <c r="C70" t="str">
        <f>'Cust Extract'!C57</f>
        <v>HARBOR</v>
      </c>
      <c r="D70" t="str">
        <f>'Cust Extract'!D57</f>
        <v>E</v>
      </c>
      <c r="E70" s="12">
        <f>'Cust Extract'!E57</f>
        <v>36739</v>
      </c>
      <c r="G70" s="13">
        <f>'Cust Extract'!H57</f>
        <v>2017988.1512359018</v>
      </c>
      <c r="H70" t="str">
        <f>'Cust Extract'!G57</f>
        <v>E</v>
      </c>
    </row>
    <row r="71" spans="1:8" hidden="1" x14ac:dyDescent="0.2">
      <c r="A71" t="str">
        <f>'Cust Extract'!B68</f>
        <v>08/2000</v>
      </c>
      <c r="B71" t="str">
        <f>'Cust Extract'!A68</f>
        <v>CAISO</v>
      </c>
      <c r="C71" t="str">
        <f>'Cust Extract'!C68</f>
        <v>SCL</v>
      </c>
      <c r="D71" t="str">
        <f>'Cust Extract'!D68</f>
        <v>A</v>
      </c>
      <c r="E71" s="12">
        <f>'Cust Extract'!E68</f>
        <v>36831</v>
      </c>
      <c r="G71" s="13">
        <f>'Cust Extract'!H68</f>
        <v>2670446.3381864815</v>
      </c>
      <c r="H71" t="str">
        <f>'Cust Extract'!G68</f>
        <v>E</v>
      </c>
    </row>
    <row r="72" spans="1:8" x14ac:dyDescent="0.2">
      <c r="A72" t="str">
        <f>'Cust Extract'!B67</f>
        <v>08/2000</v>
      </c>
      <c r="B72" t="str">
        <f>'Cust Extract'!A67</f>
        <v>CAISO</v>
      </c>
      <c r="C72" t="str">
        <f>'Cust Extract'!C67</f>
        <v>SAGUARO</v>
      </c>
      <c r="D72" t="str">
        <f>'Cust Extract'!D67</f>
        <v>E</v>
      </c>
      <c r="E72" s="12">
        <f>'Cust Extract'!E67</f>
        <v>36739</v>
      </c>
      <c r="G72" s="13">
        <f>'Cust Extract'!H67</f>
        <v>51.274480575600165</v>
      </c>
      <c r="H72" t="str">
        <f>'Cust Extract'!G67</f>
        <v>E</v>
      </c>
    </row>
    <row r="73" spans="1:8" hidden="1" x14ac:dyDescent="0.2">
      <c r="A73" t="str">
        <f>'Cust Extract'!B44</f>
        <v>08/2000</v>
      </c>
      <c r="B73" t="str">
        <f>'Cust Extract'!A44</f>
        <v>CAISO</v>
      </c>
      <c r="C73" t="str">
        <f>'Cust Extract'!C44</f>
        <v>ECTstSW</v>
      </c>
      <c r="D73" t="str">
        <f>'Cust Extract'!D44</f>
        <v>M</v>
      </c>
      <c r="E73" s="12">
        <f>'Cust Extract'!E44</f>
        <v>36831</v>
      </c>
      <c r="G73" s="13">
        <f>'Cust Extract'!H44</f>
        <v>19095.772799999966</v>
      </c>
      <c r="H73" t="str">
        <f>'Cust Extract'!G44</f>
        <v>E</v>
      </c>
    </row>
    <row r="74" spans="1:8" hidden="1" x14ac:dyDescent="0.2">
      <c r="A74" t="str">
        <f>'Cust Extract'!B71</f>
        <v>08/2000</v>
      </c>
      <c r="B74" t="str">
        <f>'Cust Extract'!A71</f>
        <v>CAISO</v>
      </c>
      <c r="C74" t="str">
        <f>'Cust Extract'!C71</f>
        <v>SNOHOMISH</v>
      </c>
      <c r="D74" t="str">
        <f>'Cust Extract'!D71</f>
        <v>A</v>
      </c>
      <c r="E74" s="12">
        <f>'Cust Extract'!E71</f>
        <v>36831</v>
      </c>
      <c r="G74" s="13">
        <f>'Cust Extract'!H71</f>
        <v>2852.65</v>
      </c>
      <c r="H74" t="str">
        <f>'Cust Extract'!G71</f>
        <v>E</v>
      </c>
    </row>
    <row r="75" spans="1:8" x14ac:dyDescent="0.2">
      <c r="A75" t="str">
        <f>'Cust Extract'!B69</f>
        <v>08/2000</v>
      </c>
      <c r="B75" t="str">
        <f>'Cust Extract'!A69</f>
        <v>CAISO</v>
      </c>
      <c r="C75" t="str">
        <f>'Cust Extract'!C69</f>
        <v>SCL</v>
      </c>
      <c r="D75" t="str">
        <f>'Cust Extract'!D69</f>
        <v>E</v>
      </c>
      <c r="E75" s="12">
        <f>'Cust Extract'!E69</f>
        <v>36739</v>
      </c>
      <c r="G75" s="13">
        <f>'Cust Extract'!H69</f>
        <v>2158588.27264763</v>
      </c>
      <c r="H75" t="str">
        <f>'Cust Extract'!G69</f>
        <v>E</v>
      </c>
    </row>
    <row r="76" spans="1:8" hidden="1" x14ac:dyDescent="0.2">
      <c r="A76" t="str">
        <f>'Cust Extract'!B73</f>
        <v>08/2000</v>
      </c>
      <c r="B76" t="str">
        <f>'Cust Extract'!A73</f>
        <v>CAISO</v>
      </c>
      <c r="C76" t="str">
        <f>'Cust Extract'!C73</f>
        <v>TACOMA</v>
      </c>
      <c r="D76" t="str">
        <f>'Cust Extract'!D73</f>
        <v>A</v>
      </c>
      <c r="E76" s="12">
        <f>'Cust Extract'!E73</f>
        <v>36831</v>
      </c>
      <c r="G76" s="13">
        <f>'Cust Extract'!H73</f>
        <v>395694.30050328234</v>
      </c>
      <c r="H76" t="str">
        <f>'Cust Extract'!G73</f>
        <v>E</v>
      </c>
    </row>
    <row r="77" spans="1:8" x14ac:dyDescent="0.2">
      <c r="A77" t="str">
        <f>'Cust Extract'!B72</f>
        <v>08/2000</v>
      </c>
      <c r="B77" t="str">
        <f>'Cust Extract'!A72</f>
        <v>CAISO</v>
      </c>
      <c r="C77" t="str">
        <f>'Cust Extract'!C72</f>
        <v>SNOHOMISH</v>
      </c>
      <c r="D77" t="str">
        <f>'Cust Extract'!D72</f>
        <v>E</v>
      </c>
      <c r="E77" s="12">
        <f>'Cust Extract'!E72</f>
        <v>36739</v>
      </c>
      <c r="G77" s="13">
        <f>'Cust Extract'!H72</f>
        <v>2822.4437207799997</v>
      </c>
      <c r="H77" t="str">
        <f>'Cust Extract'!G72</f>
        <v>E</v>
      </c>
    </row>
    <row r="78" spans="1:8" hidden="1" x14ac:dyDescent="0.2">
      <c r="A78" t="str">
        <f>'Cust Extract'!B75</f>
        <v>08/2000</v>
      </c>
      <c r="B78" t="str">
        <f>'Cust Extract'!A75</f>
        <v>CAISO</v>
      </c>
      <c r="C78" t="str">
        <f>'Cust Extract'!C75</f>
        <v>TOSCO</v>
      </c>
      <c r="D78" t="str">
        <f>'Cust Extract'!D75</f>
        <v>A</v>
      </c>
      <c r="E78" s="12">
        <f>'Cust Extract'!E75</f>
        <v>36831</v>
      </c>
      <c r="G78" s="13">
        <f>'Cust Extract'!H75</f>
        <v>71686.379098782418</v>
      </c>
      <c r="H78" t="str">
        <f>'Cust Extract'!G75</f>
        <v>E</v>
      </c>
    </row>
    <row r="79" spans="1:8" x14ac:dyDescent="0.2">
      <c r="A79" t="str">
        <f>'Cust Extract'!B74</f>
        <v>08/2000</v>
      </c>
      <c r="B79" t="str">
        <f>'Cust Extract'!A74</f>
        <v>CAISO</v>
      </c>
      <c r="C79" t="str">
        <f>'Cust Extract'!C74</f>
        <v>TACOMA</v>
      </c>
      <c r="D79" t="str">
        <f>'Cust Extract'!D74</f>
        <v>E</v>
      </c>
      <c r="E79" s="12">
        <f>'Cust Extract'!E74</f>
        <v>36739</v>
      </c>
      <c r="G79" s="13">
        <f>'Cust Extract'!H74</f>
        <v>382163.20661087311</v>
      </c>
      <c r="H79" t="str">
        <f>'Cust Extract'!G74</f>
        <v>E</v>
      </c>
    </row>
    <row r="80" spans="1:8" hidden="1" x14ac:dyDescent="0.2">
      <c r="A80" t="str">
        <f>'Cust Extract'!B53</f>
        <v>08/2000</v>
      </c>
      <c r="B80" t="str">
        <f>'Cust Extract'!A53</f>
        <v>CAISO</v>
      </c>
      <c r="C80" t="str">
        <f>'Cust Extract'!C53</f>
        <v>EPE</v>
      </c>
      <c r="D80" t="str">
        <f>'Cust Extract'!D53</f>
        <v>M</v>
      </c>
      <c r="E80" s="12">
        <f>'Cust Extract'!E53</f>
        <v>36831</v>
      </c>
      <c r="G80" s="13">
        <f>'Cust Extract'!H53</f>
        <v>1E-4</v>
      </c>
      <c r="H80" t="str">
        <f>'Cust Extract'!G53</f>
        <v>E</v>
      </c>
    </row>
    <row r="81" spans="1:8" hidden="1" x14ac:dyDescent="0.2">
      <c r="A81" t="str">
        <f>'Cust Extract'!B78</f>
        <v>08/2000</v>
      </c>
      <c r="B81" t="str">
        <f>'Cust Extract'!A78</f>
        <v>CAISO</v>
      </c>
      <c r="C81" t="str">
        <f>'Cust Extract'!C78</f>
        <v>TRANSALTA</v>
      </c>
      <c r="D81" t="str">
        <f>'Cust Extract'!D78</f>
        <v>A</v>
      </c>
      <c r="E81" s="12">
        <f>'Cust Extract'!E78</f>
        <v>36831</v>
      </c>
      <c r="G81" s="13">
        <f>'Cust Extract'!H78</f>
        <v>89427.224899999987</v>
      </c>
      <c r="H81" t="str">
        <f>'Cust Extract'!G78</f>
        <v>E</v>
      </c>
    </row>
    <row r="82" spans="1:8" x14ac:dyDescent="0.2">
      <c r="A82" t="str">
        <f>'Cust Extract'!B79</f>
        <v>08/2000</v>
      </c>
      <c r="B82" t="str">
        <f>'Cust Extract'!A79</f>
        <v>CAISO</v>
      </c>
      <c r="C82" t="str">
        <f>'Cust Extract'!C79</f>
        <v>TRANSALTA</v>
      </c>
      <c r="D82" t="str">
        <f>'Cust Extract'!D79</f>
        <v>E</v>
      </c>
      <c r="E82" s="12">
        <f>'Cust Extract'!E79</f>
        <v>36739</v>
      </c>
      <c r="G82" s="13">
        <f>'Cust Extract'!H79</f>
        <v>93572.1</v>
      </c>
      <c r="H82" t="str">
        <f>'Cust Extract'!G79</f>
        <v>E</v>
      </c>
    </row>
    <row r="83" spans="1:8" hidden="1" x14ac:dyDescent="0.2">
      <c r="A83" t="str">
        <f>'Cust Extract'!B80</f>
        <v>08/2000</v>
      </c>
      <c r="B83" t="str">
        <f>'Cust Extract'!A80</f>
        <v>CAISO</v>
      </c>
      <c r="C83" t="str">
        <f>'Cust Extract'!C80</f>
        <v>VEA</v>
      </c>
      <c r="D83" t="str">
        <f>'Cust Extract'!D80</f>
        <v>A</v>
      </c>
      <c r="E83" s="12">
        <f>'Cust Extract'!E80</f>
        <v>36831</v>
      </c>
      <c r="G83" s="13">
        <f>'Cust Extract'!H80</f>
        <v>385591.1017157599</v>
      </c>
      <c r="H83" t="str">
        <f>'Cust Extract'!G80</f>
        <v>E</v>
      </c>
    </row>
    <row r="84" spans="1:8" x14ac:dyDescent="0.2">
      <c r="A84" t="str">
        <f>'Cust Extract'!B81</f>
        <v>08/2000</v>
      </c>
      <c r="B84" t="str">
        <f>'Cust Extract'!A81</f>
        <v>CAISO</v>
      </c>
      <c r="C84" t="str">
        <f>'Cust Extract'!C81</f>
        <v>VEA</v>
      </c>
      <c r="D84" t="str">
        <f>'Cust Extract'!D81</f>
        <v>E</v>
      </c>
      <c r="E84" s="12">
        <f>'Cust Extract'!E81</f>
        <v>36739</v>
      </c>
      <c r="G84" s="13">
        <f>'Cust Extract'!H81</f>
        <v>390152.98387187149</v>
      </c>
      <c r="H84" t="str">
        <f>'Cust Extract'!G81</f>
        <v>E</v>
      </c>
    </row>
    <row r="85" spans="1:8" hidden="1" x14ac:dyDescent="0.2">
      <c r="A85" t="str">
        <f>'Cust Extract'!B70</f>
        <v>08/2000</v>
      </c>
      <c r="B85" t="str">
        <f>'Cust Extract'!A70</f>
        <v>CAISO</v>
      </c>
      <c r="C85" t="str">
        <f>'Cust Extract'!C70</f>
        <v>SCL</v>
      </c>
      <c r="D85" t="str">
        <f>'Cust Extract'!D70</f>
        <v>M</v>
      </c>
      <c r="E85" s="12">
        <f>'Cust Extract'!E70</f>
        <v>36831</v>
      </c>
      <c r="G85" s="13">
        <f>'Cust Extract'!H70</f>
        <v>151.0001</v>
      </c>
      <c r="H85" t="str">
        <f>'Cust Extract'!G70</f>
        <v>E</v>
      </c>
    </row>
    <row r="86" spans="1:8" hidden="1" x14ac:dyDescent="0.2">
      <c r="A86" t="str">
        <f>'Cust Extract'!B83</f>
        <v>08/2000</v>
      </c>
      <c r="B86" t="str">
        <f>'Cust Extract'!A83</f>
        <v>CAISO</v>
      </c>
      <c r="C86" t="str">
        <f>'Cust Extract'!C83</f>
        <v>Wheelabrat</v>
      </c>
      <c r="D86" t="str">
        <f>'Cust Extract'!D83</f>
        <v>A</v>
      </c>
      <c r="E86" s="12">
        <f>'Cust Extract'!E83</f>
        <v>36831</v>
      </c>
      <c r="G86" s="13">
        <f>'Cust Extract'!H83</f>
        <v>384967.45899117505</v>
      </c>
      <c r="H86" t="str">
        <f>'Cust Extract'!G83</f>
        <v>E</v>
      </c>
    </row>
    <row r="87" spans="1:8" x14ac:dyDescent="0.2">
      <c r="A87" t="str">
        <f>'Cust Extract'!B84</f>
        <v>08/2000</v>
      </c>
      <c r="B87" t="str">
        <f>'Cust Extract'!A84</f>
        <v>CAISO</v>
      </c>
      <c r="C87" t="str">
        <f>'Cust Extract'!C84</f>
        <v>Wheelabrat</v>
      </c>
      <c r="D87" t="str">
        <f>'Cust Extract'!D84</f>
        <v>E</v>
      </c>
      <c r="E87" s="12">
        <f>'Cust Extract'!E84</f>
        <v>36739</v>
      </c>
      <c r="G87" s="13">
        <f>'Cust Extract'!H84</f>
        <v>377809.93918824283</v>
      </c>
      <c r="H87" t="str">
        <f>'Cust Extract'!G84</f>
        <v>E</v>
      </c>
    </row>
    <row r="88" spans="1:8" hidden="1" x14ac:dyDescent="0.2">
      <c r="A88" t="str">
        <f>'Cust Extract'!B82</f>
        <v>08/2000</v>
      </c>
      <c r="B88" t="str">
        <f>'Cust Extract'!A82</f>
        <v>CAISO</v>
      </c>
      <c r="C88" t="str">
        <f>'Cust Extract'!C82</f>
        <v>VEA</v>
      </c>
      <c r="D88" t="str">
        <f>'Cust Extract'!D82</f>
        <v>M</v>
      </c>
      <c r="E88" s="12">
        <f>'Cust Extract'!E82</f>
        <v>36831</v>
      </c>
      <c r="G88" s="13">
        <f>'Cust Extract'!H82</f>
        <v>64.082700000000003</v>
      </c>
      <c r="H88" t="str">
        <f>'Cust Extract'!G82</f>
        <v>E</v>
      </c>
    </row>
    <row r="89" spans="1:8" hidden="1" x14ac:dyDescent="0.2">
      <c r="A89" t="str">
        <f>'Cust Extract'!B86</f>
        <v>08/2000</v>
      </c>
      <c r="B89" t="str">
        <f>'Cust Extract'!A86</f>
        <v>CAISO</v>
      </c>
      <c r="C89" t="str">
        <f>'Cust Extract'!C86</f>
        <v>WheelSHAST</v>
      </c>
      <c r="D89" t="str">
        <f>'Cust Extract'!D86</f>
        <v>A</v>
      </c>
      <c r="E89" s="12">
        <f>'Cust Extract'!E86</f>
        <v>36831</v>
      </c>
      <c r="G89" s="13">
        <f>'Cust Extract'!H86</f>
        <v>15389.939812572757</v>
      </c>
      <c r="H89" t="str">
        <f>'Cust Extract'!G86</f>
        <v>E</v>
      </c>
    </row>
    <row r="90" spans="1:8" hidden="1" x14ac:dyDescent="0.2">
      <c r="A90" t="str">
        <f>'Cust Extract'!B87</f>
        <v>08/2000</v>
      </c>
      <c r="B90" t="str">
        <f>'Cust Extract'!A87</f>
        <v>CAISO</v>
      </c>
      <c r="C90" t="str">
        <f>'Cust Extract'!C87</f>
        <v>Willamette</v>
      </c>
      <c r="D90" t="str">
        <f>'Cust Extract'!D87</f>
        <v>A</v>
      </c>
      <c r="E90" s="12">
        <f>'Cust Extract'!E87</f>
        <v>36831</v>
      </c>
      <c r="G90" s="13">
        <f>'Cust Extract'!H87</f>
        <v>5643.34138811718</v>
      </c>
      <c r="H90" t="str">
        <f>'Cust Extract'!G87</f>
        <v>E</v>
      </c>
    </row>
    <row r="91" spans="1:8" x14ac:dyDescent="0.2">
      <c r="A91" t="str">
        <f>'Cust Extract'!B88</f>
        <v>08/2000</v>
      </c>
      <c r="B91" t="str">
        <f>'Cust Extract'!A88</f>
        <v>CAISO</v>
      </c>
      <c r="C91" t="str">
        <f>'Cust Extract'!C88</f>
        <v>Willamette</v>
      </c>
      <c r="D91" t="str">
        <f>'Cust Extract'!D88</f>
        <v>E</v>
      </c>
      <c r="E91" s="12">
        <f>'Cust Extract'!E88</f>
        <v>36739</v>
      </c>
      <c r="G91" s="13">
        <f>'Cust Extract'!H88</f>
        <v>5730.6773941715182</v>
      </c>
      <c r="H91" t="str">
        <f>'Cust Extract'!G88</f>
        <v>E</v>
      </c>
    </row>
    <row r="92" spans="1:8" hidden="1" x14ac:dyDescent="0.2">
      <c r="E92" s="12"/>
      <c r="G92" s="13">
        <f>SUM(G2:G8)-SUM(G11:G90)</f>
        <v>-7192433.799677223</v>
      </c>
    </row>
    <row r="93" spans="1:8" hidden="1" x14ac:dyDescent="0.2">
      <c r="E93" s="12"/>
      <c r="G93" s="13">
        <f>G14+G12+G9+G7+G5+G3</f>
        <v>106644972.99046451</v>
      </c>
    </row>
    <row r="94" spans="1:8" hidden="1" x14ac:dyDescent="0.2">
      <c r="E94" s="12"/>
      <c r="G94" s="13">
        <f>G91+G87+G84+G82+G79+G77+G75+G72+G70+G67+G64+G60+G58+G55+G49+G46+G43+G38+G35+G32+G30+G27+G24+G21+G19+G16</f>
        <v>106644972.99046467</v>
      </c>
    </row>
    <row r="95" spans="1:8" x14ac:dyDescent="0.2">
      <c r="E95" s="12"/>
      <c r="F95" t="s">
        <v>60</v>
      </c>
      <c r="G95" s="13">
        <f>G3+G5+G7+G9+G12+G14</f>
        <v>106644972.99046451</v>
      </c>
    </row>
    <row r="96" spans="1:8" x14ac:dyDescent="0.2">
      <c r="E96" s="12"/>
      <c r="F96" t="s">
        <v>61</v>
      </c>
      <c r="G96" s="13">
        <f>G91+G87+G84+G82+G79+G77+G75+G72+G70+G67+G64+G60+G58+G55+G49+G46+G43+G38+G35+G32+G30+G27+G24+G21+G19+G16</f>
        <v>106644972.99046467</v>
      </c>
    </row>
    <row r="97" spans="5:7" x14ac:dyDescent="0.2">
      <c r="E97" s="12"/>
      <c r="G97" s="13"/>
    </row>
    <row r="98" spans="5:7" x14ac:dyDescent="0.2">
      <c r="E98" s="12"/>
      <c r="G98" s="13"/>
    </row>
    <row r="99" spans="5:7" x14ac:dyDescent="0.2">
      <c r="E99" s="12"/>
      <c r="G99" s="13"/>
    </row>
  </sheetData>
  <autoFilter ref="A1:J94">
    <filterColumn colId="3">
      <filters>
        <filter val="E"/>
      </filters>
    </filterColumn>
  </autoFilter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9"/>
  <sheetViews>
    <sheetView topLeftCell="A37" workbookViewId="0"/>
  </sheetViews>
  <sheetFormatPr defaultRowHeight="12.75" x14ac:dyDescent="0.2"/>
  <cols>
    <col min="1" max="2" width="18.85546875" bestFit="1" customWidth="1"/>
    <col min="3" max="3" width="13.28515625" bestFit="1" customWidth="1"/>
    <col min="4" max="5" width="18.28515625" bestFit="1" customWidth="1"/>
    <col min="6" max="6" width="23.42578125" bestFit="1" customWidth="1"/>
    <col min="7" max="7" width="16.42578125" bestFit="1" customWidth="1"/>
    <col min="8" max="8" width="19.85546875" bestFit="1" customWidth="1"/>
    <col min="9" max="9" width="15.28515625" bestFit="1" customWidth="1"/>
    <col min="10" max="10" width="10" bestFit="1" customWidth="1"/>
  </cols>
  <sheetData>
    <row r="1" spans="1:10" s="14" customFormat="1" x14ac:dyDescent="0.2">
      <c r="A1" s="14" t="s">
        <v>51</v>
      </c>
      <c r="B1" s="14" t="s">
        <v>52</v>
      </c>
      <c r="C1" s="14" t="s">
        <v>53</v>
      </c>
      <c r="D1" s="14" t="s">
        <v>54</v>
      </c>
      <c r="E1" s="14" t="s">
        <v>55</v>
      </c>
      <c r="F1" s="14" t="s">
        <v>56</v>
      </c>
      <c r="G1" s="14" t="s">
        <v>57</v>
      </c>
      <c r="H1" s="14" t="s">
        <v>49</v>
      </c>
      <c r="I1" s="14" t="s">
        <v>58</v>
      </c>
      <c r="J1" s="14" t="s">
        <v>59</v>
      </c>
    </row>
    <row r="2" spans="1:10" x14ac:dyDescent="0.2">
      <c r="A2" t="str">
        <f>'SE Extract'!B2</f>
        <v>08/2000</v>
      </c>
      <c r="B2" t="str">
        <f>'SE Extract'!A2</f>
        <v>CAISO</v>
      </c>
      <c r="D2" t="str">
        <f>'SE Extract'!C2</f>
        <v>A</v>
      </c>
      <c r="E2" s="12">
        <f>'SE Extract'!D2</f>
        <v>36831</v>
      </c>
      <c r="F2" s="13"/>
      <c r="G2" s="13">
        <f>'SE Extract'!G2</f>
        <v>118913050.33407968</v>
      </c>
      <c r="H2" t="str">
        <f>'SE Extract'!F2</f>
        <v>R</v>
      </c>
    </row>
    <row r="3" spans="1:10" hidden="1" x14ac:dyDescent="0.2">
      <c r="A3" t="str">
        <f>'SE Extract'!B3</f>
        <v>08/2000</v>
      </c>
      <c r="B3" t="str">
        <f>'SE Extract'!A3</f>
        <v>CAISO</v>
      </c>
      <c r="D3" t="str">
        <f>'SE Extract'!C3</f>
        <v>E</v>
      </c>
      <c r="E3" s="12">
        <f>'SE Extract'!D3</f>
        <v>36739</v>
      </c>
      <c r="G3" s="13">
        <f>'SE Extract'!G3</f>
        <v>100652322.03005372</v>
      </c>
      <c r="H3" t="str">
        <f>'SE Extract'!F3</f>
        <v>R</v>
      </c>
    </row>
    <row r="4" spans="1:10" hidden="1" x14ac:dyDescent="0.2">
      <c r="A4" t="str">
        <f>'Cust Extract'!B25</f>
        <v>08/2000</v>
      </c>
      <c r="B4" t="str">
        <f>'Cust Extract'!A25</f>
        <v>CAISO</v>
      </c>
      <c r="C4" t="str">
        <f>'Cust Extract'!C25</f>
        <v>ECTltWM</v>
      </c>
      <c r="D4" t="str">
        <f>'Cust Extract'!D25</f>
        <v>M</v>
      </c>
      <c r="E4" s="12">
        <f>'Cust Extract'!E25</f>
        <v>36831</v>
      </c>
      <c r="G4" s="13">
        <f>'Cust Extract'!H25</f>
        <v>2518.4290000000001</v>
      </c>
      <c r="H4" t="str">
        <f>'Cust Extract'!G25</f>
        <v>R</v>
      </c>
    </row>
    <row r="5" spans="1:10" hidden="1" x14ac:dyDescent="0.2">
      <c r="A5" t="str">
        <f>'Cust Extract'!B2</f>
        <v>08/2000</v>
      </c>
      <c r="B5" t="str">
        <f>'Cust Extract'!A2</f>
        <v>CAISO</v>
      </c>
      <c r="C5" t="str">
        <f>'Cust Extract'!C2</f>
        <v/>
      </c>
      <c r="D5" t="str">
        <f>'Cust Extract'!D2</f>
        <v>E</v>
      </c>
      <c r="E5" s="12">
        <f>'Cust Extract'!E2</f>
        <v>36739</v>
      </c>
      <c r="G5" s="13">
        <f>'Cust Extract'!H2</f>
        <v>0</v>
      </c>
      <c r="H5" t="str">
        <f>'Cust Extract'!G2</f>
        <v>R</v>
      </c>
    </row>
    <row r="6" spans="1:10" x14ac:dyDescent="0.2">
      <c r="A6" t="str">
        <f>'Cust Extract'!B3</f>
        <v>08/2000</v>
      </c>
      <c r="B6" t="str">
        <f>'Cust Extract'!A45</f>
        <v>CAISO</v>
      </c>
      <c r="C6" t="str">
        <f>'Cust Extract'!C45</f>
        <v>EES</v>
      </c>
      <c r="D6" t="str">
        <f>'Cust Extract'!D45</f>
        <v>A</v>
      </c>
      <c r="E6" s="12">
        <f>'Cust Extract'!E45</f>
        <v>36831</v>
      </c>
      <c r="G6" s="13">
        <f>'Cust Extract'!H45</f>
        <v>2048225.5002062423</v>
      </c>
      <c r="H6" t="str">
        <f>'Cust Extract'!G45</f>
        <v>R</v>
      </c>
    </row>
    <row r="7" spans="1:10" hidden="1" x14ac:dyDescent="0.2">
      <c r="A7" t="str">
        <f>'Cust Extract'!B46</f>
        <v>08/2000</v>
      </c>
      <c r="B7" t="str">
        <f>'Cust Extract'!A46</f>
        <v>CAISO</v>
      </c>
      <c r="C7" t="str">
        <f>'Cust Extract'!C46</f>
        <v>EES</v>
      </c>
      <c r="D7" t="str">
        <f>'Cust Extract'!D46</f>
        <v>E</v>
      </c>
      <c r="E7" s="12">
        <f>'Cust Extract'!E46</f>
        <v>36739</v>
      </c>
      <c r="G7" s="13">
        <f>'Cust Extract'!H46</f>
        <v>3712088.3159202924</v>
      </c>
      <c r="H7" t="str">
        <f>'Cust Extract'!G46</f>
        <v>R</v>
      </c>
    </row>
    <row r="8" spans="1:10" x14ac:dyDescent="0.2">
      <c r="A8" t="str">
        <f>'Cust Extract'!B5</f>
        <v>08/2000</v>
      </c>
      <c r="B8" t="str">
        <f>'Cust Extract'!A60</f>
        <v>CAISO</v>
      </c>
      <c r="C8" t="str">
        <f>'Cust Extract'!C60</f>
        <v>LV COGEN</v>
      </c>
      <c r="D8" t="str">
        <f>'Cust Extract'!D60</f>
        <v>A</v>
      </c>
      <c r="E8" s="12">
        <f>'Cust Extract'!E60</f>
        <v>36831</v>
      </c>
      <c r="G8" s="13">
        <f>'Cust Extract'!H60</f>
        <v>1540.8678116909598</v>
      </c>
      <c r="H8" t="str">
        <f>'Cust Extract'!G60</f>
        <v>R</v>
      </c>
    </row>
    <row r="9" spans="1:10" hidden="1" x14ac:dyDescent="0.2">
      <c r="A9" t="str">
        <f>'Cust Extract'!B61</f>
        <v>08/2000</v>
      </c>
      <c r="B9" t="str">
        <f>'Cust Extract'!A61</f>
        <v>CAISO</v>
      </c>
      <c r="C9" t="str">
        <f>'Cust Extract'!C61</f>
        <v>LV COGEN</v>
      </c>
      <c r="D9" t="str">
        <f>'Cust Extract'!D61</f>
        <v>E</v>
      </c>
      <c r="E9" s="12">
        <f>'Cust Extract'!E61</f>
        <v>36739</v>
      </c>
      <c r="G9" s="13">
        <f>'Cust Extract'!H61</f>
        <v>2239.7022116909593</v>
      </c>
      <c r="H9" t="str">
        <f>'Cust Extract'!G61</f>
        <v>R</v>
      </c>
    </row>
    <row r="10" spans="1:10" hidden="1" x14ac:dyDescent="0.2">
      <c r="A10" t="str">
        <f>'Cust Extract'!B30</f>
        <v>08/2000</v>
      </c>
      <c r="B10" t="str">
        <f>'Cust Extract'!A30</f>
        <v>CAISO</v>
      </c>
      <c r="C10" t="str">
        <f>'Cust Extract'!C30</f>
        <v>ECTRT</v>
      </c>
      <c r="D10" t="str">
        <f>'Cust Extract'!D30</f>
        <v>M</v>
      </c>
      <c r="E10" s="12">
        <f>'Cust Extract'!E30</f>
        <v>36831</v>
      </c>
      <c r="G10" s="13">
        <f>'Cust Extract'!H30</f>
        <v>461.52489999999699</v>
      </c>
      <c r="H10" t="str">
        <f>'Cust Extract'!G30</f>
        <v>R</v>
      </c>
    </row>
    <row r="11" spans="1:10" x14ac:dyDescent="0.2">
      <c r="A11" t="str">
        <f>'Cust Extract'!B8</f>
        <v>08/2000</v>
      </c>
      <c r="B11" t="str">
        <f>'Cust Extract'!A3</f>
        <v>CAISO</v>
      </c>
      <c r="C11" t="str">
        <f>'Cust Extract'!C3</f>
        <v>ARCO</v>
      </c>
      <c r="D11" t="str">
        <f>'Cust Extract'!D3</f>
        <v>A</v>
      </c>
      <c r="E11" s="12">
        <f>'Cust Extract'!E3</f>
        <v>36831</v>
      </c>
      <c r="G11" s="13">
        <f>'Cust Extract'!H3</f>
        <v>509867.29710988799</v>
      </c>
      <c r="H11" t="str">
        <f>'Cust Extract'!G3</f>
        <v>E</v>
      </c>
    </row>
    <row r="12" spans="1:10" hidden="1" x14ac:dyDescent="0.2">
      <c r="A12" t="str">
        <f>'Cust Extract'!B64</f>
        <v>08/2000</v>
      </c>
      <c r="B12" t="str">
        <f>'Cust Extract'!A64</f>
        <v>CAISO</v>
      </c>
      <c r="C12" t="str">
        <f>'Cust Extract'!C64</f>
        <v>PGES</v>
      </c>
      <c r="D12" t="str">
        <f>'Cust Extract'!D64</f>
        <v>E</v>
      </c>
      <c r="E12" s="12">
        <f>'Cust Extract'!E64</f>
        <v>36739</v>
      </c>
      <c r="G12" s="13">
        <f>'Cust Extract'!H64</f>
        <v>2168131.8244303013</v>
      </c>
      <c r="H12" t="str">
        <f>'Cust Extract'!G64</f>
        <v>R</v>
      </c>
    </row>
    <row r="13" spans="1:10" x14ac:dyDescent="0.2">
      <c r="A13" t="str">
        <f>'Cust Extract'!B10</f>
        <v>08/2000</v>
      </c>
      <c r="B13" t="str">
        <f>'Cust Extract'!A5</f>
        <v>CAISO</v>
      </c>
      <c r="C13" t="str">
        <f>'Cust Extract'!C5</f>
        <v>AVISTA-WWP</v>
      </c>
      <c r="D13" t="str">
        <f>'Cust Extract'!D5</f>
        <v>A</v>
      </c>
      <c r="E13" s="12">
        <f>'Cust Extract'!E5</f>
        <v>36831</v>
      </c>
      <c r="G13" s="13">
        <f>'Cust Extract'!H5</f>
        <v>1472096.917913446</v>
      </c>
      <c r="H13" t="str">
        <f>'Cust Extract'!G5</f>
        <v>E</v>
      </c>
    </row>
    <row r="14" spans="1:10" hidden="1" x14ac:dyDescent="0.2">
      <c r="A14" t="str">
        <f>'Cust Extract'!B76</f>
        <v>08/2000</v>
      </c>
      <c r="B14" t="str">
        <f>'Cust Extract'!A76</f>
        <v>CAISO</v>
      </c>
      <c r="C14" t="str">
        <f>'Cust Extract'!C76</f>
        <v>TOSCO</v>
      </c>
      <c r="D14" t="str">
        <f>'Cust Extract'!D76</f>
        <v>E</v>
      </c>
      <c r="E14" s="12">
        <f>'Cust Extract'!E76</f>
        <v>36739</v>
      </c>
      <c r="G14" s="13">
        <f>'Cust Extract'!H76</f>
        <v>110191.11784850332</v>
      </c>
      <c r="H14" t="str">
        <f>'Cust Extract'!G76</f>
        <v>R</v>
      </c>
    </row>
    <row r="15" spans="1:10" x14ac:dyDescent="0.2">
      <c r="A15" t="str">
        <f>'Cust Extract'!B12</f>
        <v>08/2000</v>
      </c>
      <c r="B15" t="str">
        <f>'Cust Extract'!A8</f>
        <v>CAISO</v>
      </c>
      <c r="C15" t="str">
        <f>'Cust Extract'!C8</f>
        <v>CRC</v>
      </c>
      <c r="D15" t="str">
        <f>'Cust Extract'!D8</f>
        <v>A</v>
      </c>
      <c r="E15" s="12">
        <f>'Cust Extract'!E8</f>
        <v>36831</v>
      </c>
      <c r="G15" s="13">
        <f>'Cust Extract'!H8</f>
        <v>4673.7185133400008</v>
      </c>
      <c r="H15" t="str">
        <f>'Cust Extract'!G8</f>
        <v>E</v>
      </c>
    </row>
    <row r="16" spans="1:10" hidden="1" x14ac:dyDescent="0.2">
      <c r="A16" t="str">
        <f>'Cust Extract'!B4</f>
        <v>08/2000</v>
      </c>
      <c r="B16" t="str">
        <f>'Cust Extract'!A4</f>
        <v>CAISO</v>
      </c>
      <c r="C16" t="str">
        <f>'Cust Extract'!C4</f>
        <v>ARCO</v>
      </c>
      <c r="D16" t="str">
        <f>'Cust Extract'!D4</f>
        <v>E</v>
      </c>
      <c r="E16" s="12">
        <f>'Cust Extract'!E4</f>
        <v>36739</v>
      </c>
      <c r="G16" s="13">
        <f>'Cust Extract'!H4</f>
        <v>320469.63536514359</v>
      </c>
      <c r="H16" t="str">
        <f>'Cust Extract'!G4</f>
        <v>E</v>
      </c>
    </row>
    <row r="17" spans="1:8" hidden="1" x14ac:dyDescent="0.2">
      <c r="A17" t="str">
        <f>'Cust Extract'!B36</f>
        <v>08/2000</v>
      </c>
      <c r="B17" t="str">
        <f>'Cust Extract'!A36</f>
        <v>CAISO</v>
      </c>
      <c r="C17" t="str">
        <f>'Cust Extract'!C36</f>
        <v>ECTstCA</v>
      </c>
      <c r="D17" t="str">
        <f>'Cust Extract'!D36</f>
        <v>M</v>
      </c>
      <c r="E17" s="12">
        <f>'Cust Extract'!E36</f>
        <v>36831</v>
      </c>
      <c r="G17" s="13">
        <f>'Cust Extract'!H36</f>
        <v>1439.6987000000001</v>
      </c>
      <c r="H17" t="str">
        <f>'Cust Extract'!G36</f>
        <v>R</v>
      </c>
    </row>
    <row r="18" spans="1:8" x14ac:dyDescent="0.2">
      <c r="A18" t="str">
        <f>'Cust Extract'!B15</f>
        <v>08/2000</v>
      </c>
      <c r="B18" t="str">
        <f>'Cust Extract'!A10</f>
        <v>CAISO</v>
      </c>
      <c r="C18" t="str">
        <f>'Cust Extract'!C10</f>
        <v>CSU</v>
      </c>
      <c r="D18" t="str">
        <f>'Cust Extract'!D10</f>
        <v>A</v>
      </c>
      <c r="E18" s="12">
        <f>'Cust Extract'!E10</f>
        <v>36831</v>
      </c>
      <c r="G18" s="13">
        <f>'Cust Extract'!H10</f>
        <v>27063.699299999997</v>
      </c>
      <c r="H18" t="str">
        <f>'Cust Extract'!G10</f>
        <v>E</v>
      </c>
    </row>
    <row r="19" spans="1:8" hidden="1" x14ac:dyDescent="0.2">
      <c r="A19" t="str">
        <f>'Cust Extract'!B6</f>
        <v>08/2000</v>
      </c>
      <c r="B19" t="str">
        <f>'Cust Extract'!A6</f>
        <v>CAISO</v>
      </c>
      <c r="C19" t="str">
        <f>'Cust Extract'!C6</f>
        <v>AVISTA-WWP</v>
      </c>
      <c r="D19" t="str">
        <f>'Cust Extract'!D6</f>
        <v>E</v>
      </c>
      <c r="E19" s="12">
        <f>'Cust Extract'!E6</f>
        <v>36739</v>
      </c>
      <c r="G19" s="13">
        <f>'Cust Extract'!H6</f>
        <v>1501920.9723760455</v>
      </c>
      <c r="H19" t="str">
        <f>'Cust Extract'!G6</f>
        <v>E</v>
      </c>
    </row>
    <row r="20" spans="1:8" x14ac:dyDescent="0.2">
      <c r="A20" t="str">
        <f>'Cust Extract'!B17</f>
        <v>08/2000</v>
      </c>
      <c r="B20" t="str">
        <f>'Cust Extract'!A12</f>
        <v>CAISO</v>
      </c>
      <c r="C20" t="str">
        <f>'Cust Extract'!C12</f>
        <v>DELANO</v>
      </c>
      <c r="D20" t="str">
        <f>'Cust Extract'!D12</f>
        <v>A</v>
      </c>
      <c r="E20" s="12">
        <f>'Cust Extract'!E12</f>
        <v>36831</v>
      </c>
      <c r="G20" s="13">
        <f>'Cust Extract'!H12</f>
        <v>162511.55517481914</v>
      </c>
      <c r="H20" t="str">
        <f>'Cust Extract'!G12</f>
        <v>E</v>
      </c>
    </row>
    <row r="21" spans="1:8" hidden="1" x14ac:dyDescent="0.2">
      <c r="A21" t="str">
        <f>'Cust Extract'!B9</f>
        <v>08/2000</v>
      </c>
      <c r="B21" t="str">
        <f>'Cust Extract'!A9</f>
        <v>CAISO</v>
      </c>
      <c r="C21" t="str">
        <f>'Cust Extract'!C9</f>
        <v>CRC</v>
      </c>
      <c r="D21" t="str">
        <f>'Cust Extract'!D9</f>
        <v>E</v>
      </c>
      <c r="E21" s="12">
        <f>'Cust Extract'!E9</f>
        <v>36739</v>
      </c>
      <c r="G21" s="13">
        <f>'Cust Extract'!H9</f>
        <v>4731.5885866599992</v>
      </c>
      <c r="H21" t="str">
        <f>'Cust Extract'!G9</f>
        <v>E</v>
      </c>
    </row>
    <row r="22" spans="1:8" hidden="1" x14ac:dyDescent="0.2">
      <c r="A22" t="str">
        <f>'Cust Extract'!B38</f>
        <v>08/2000</v>
      </c>
      <c r="B22" t="str">
        <f>'Cust Extract'!A38</f>
        <v>CAISO</v>
      </c>
      <c r="C22" t="str">
        <f>'Cust Extract'!C38</f>
        <v>ECTstCA2</v>
      </c>
      <c r="D22" t="str">
        <f>'Cust Extract'!D38</f>
        <v>M</v>
      </c>
      <c r="E22" s="12">
        <f>'Cust Extract'!E38</f>
        <v>36831</v>
      </c>
      <c r="G22" s="13">
        <f>'Cust Extract'!H38</f>
        <v>52.885600000000011</v>
      </c>
      <c r="H22" t="str">
        <f>'Cust Extract'!G38</f>
        <v>R</v>
      </c>
    </row>
    <row r="23" spans="1:8" x14ac:dyDescent="0.2">
      <c r="A23" t="str">
        <f>'Cust Extract'!B20</f>
        <v>08/2000</v>
      </c>
      <c r="B23" t="str">
        <f>'Cust Extract'!A15</f>
        <v>CAISO</v>
      </c>
      <c r="C23" t="str">
        <f>'Cust Extract'!C15</f>
        <v>ECTltCA</v>
      </c>
      <c r="D23" t="str">
        <f>'Cust Extract'!D15</f>
        <v>A</v>
      </c>
      <c r="E23" s="12">
        <f>'Cust Extract'!E15</f>
        <v>36831</v>
      </c>
      <c r="G23" s="13">
        <f>'Cust Extract'!H15</f>
        <v>1895430.3525834614</v>
      </c>
      <c r="H23" t="str">
        <f>'Cust Extract'!G15</f>
        <v>E</v>
      </c>
    </row>
    <row r="24" spans="1:8" hidden="1" x14ac:dyDescent="0.2">
      <c r="A24" t="str">
        <f>'Cust Extract'!B11</f>
        <v>08/2000</v>
      </c>
      <c r="B24" t="str">
        <f>'Cust Extract'!A11</f>
        <v>CAISO</v>
      </c>
      <c r="C24" t="str">
        <f>'Cust Extract'!C11</f>
        <v>CSU</v>
      </c>
      <c r="D24" t="str">
        <f>'Cust Extract'!D11</f>
        <v>E</v>
      </c>
      <c r="E24" s="12">
        <f>'Cust Extract'!E11</f>
        <v>36739</v>
      </c>
      <c r="G24" s="13">
        <f>'Cust Extract'!H11</f>
        <v>23223.075965399996</v>
      </c>
      <c r="H24" t="str">
        <f>'Cust Extract'!G11</f>
        <v>E</v>
      </c>
    </row>
    <row r="25" spans="1:8" hidden="1" x14ac:dyDescent="0.2">
      <c r="A25" t="str">
        <f>'Cust Extract'!B41</f>
        <v>08/2000</v>
      </c>
      <c r="B25" t="str">
        <f>'Cust Extract'!A41</f>
        <v>CAISO</v>
      </c>
      <c r="C25" t="str">
        <f>'Cust Extract'!C41</f>
        <v>ECTstNW</v>
      </c>
      <c r="D25" t="str">
        <f>'Cust Extract'!D41</f>
        <v>M</v>
      </c>
      <c r="E25" s="12">
        <f>'Cust Extract'!E41</f>
        <v>36831</v>
      </c>
      <c r="G25" s="13">
        <f>'Cust Extract'!H41</f>
        <v>508.22149999999988</v>
      </c>
      <c r="H25" t="str">
        <f>'Cust Extract'!G41</f>
        <v>R</v>
      </c>
    </row>
    <row r="26" spans="1:8" x14ac:dyDescent="0.2">
      <c r="A26" t="str">
        <f>'Cust Extract'!B23</f>
        <v>08/2000</v>
      </c>
      <c r="B26" t="str">
        <f>'Cust Extract'!A17</f>
        <v>CAISO</v>
      </c>
      <c r="C26" t="str">
        <f>'Cust Extract'!C17</f>
        <v>ECTltNW</v>
      </c>
      <c r="D26" t="str">
        <f>'Cust Extract'!D17</f>
        <v>A</v>
      </c>
      <c r="E26" s="12">
        <f>'Cust Extract'!E17</f>
        <v>36831</v>
      </c>
      <c r="G26" s="13">
        <f>'Cust Extract'!H17</f>
        <v>4977084.7559506474</v>
      </c>
      <c r="H26" t="str">
        <f>'Cust Extract'!G17</f>
        <v>E</v>
      </c>
    </row>
    <row r="27" spans="1:8" hidden="1" x14ac:dyDescent="0.2">
      <c r="A27" t="str">
        <f>'Cust Extract'!B13</f>
        <v>08/2000</v>
      </c>
      <c r="B27" t="str">
        <f>'Cust Extract'!A13</f>
        <v>CAISO</v>
      </c>
      <c r="C27" t="str">
        <f>'Cust Extract'!C13</f>
        <v>DELANO</v>
      </c>
      <c r="D27" t="str">
        <f>'Cust Extract'!D13</f>
        <v>E</v>
      </c>
      <c r="E27" s="12">
        <f>'Cust Extract'!E13</f>
        <v>36739</v>
      </c>
      <c r="G27" s="13">
        <f>'Cust Extract'!H13</f>
        <v>11913.938190492589</v>
      </c>
      <c r="H27" t="str">
        <f>'Cust Extract'!G13</f>
        <v>E</v>
      </c>
    </row>
    <row r="28" spans="1:8" hidden="1" x14ac:dyDescent="0.2">
      <c r="A28" t="str">
        <f>'Cust Extract'!B47</f>
        <v>08/2000</v>
      </c>
      <c r="B28" t="str">
        <f>'Cust Extract'!A47</f>
        <v>CAISO</v>
      </c>
      <c r="C28" t="str">
        <f>'Cust Extract'!C47</f>
        <v>EES</v>
      </c>
      <c r="D28" t="str">
        <f>'Cust Extract'!D47</f>
        <v>M</v>
      </c>
      <c r="E28" s="12">
        <f>'Cust Extract'!E47</f>
        <v>36831</v>
      </c>
      <c r="G28" s="13">
        <f>'Cust Extract'!H47</f>
        <v>366094.29460000177</v>
      </c>
      <c r="H28" t="str">
        <f>'Cust Extract'!G47</f>
        <v>R</v>
      </c>
    </row>
    <row r="29" spans="1:8" x14ac:dyDescent="0.2">
      <c r="A29" t="str">
        <f>'Cust Extract'!B26</f>
        <v>08/2000</v>
      </c>
      <c r="B29" t="str">
        <f>'Cust Extract'!A20</f>
        <v>CAISO</v>
      </c>
      <c r="C29" t="str">
        <f>'Cust Extract'!C20</f>
        <v>ECTltSW</v>
      </c>
      <c r="D29" t="str">
        <f>'Cust Extract'!D20</f>
        <v>A</v>
      </c>
      <c r="E29" s="12">
        <f>'Cust Extract'!E20</f>
        <v>36831</v>
      </c>
      <c r="G29" s="13">
        <f>'Cust Extract'!H20</f>
        <v>8645894.9336360022</v>
      </c>
      <c r="H29" t="str">
        <f>'Cust Extract'!G20</f>
        <v>E</v>
      </c>
    </row>
    <row r="30" spans="1:8" hidden="1" x14ac:dyDescent="0.2">
      <c r="A30" t="str">
        <f>'Cust Extract'!B16</f>
        <v>08/2000</v>
      </c>
      <c r="B30" t="str">
        <f>'Cust Extract'!A16</f>
        <v>CAISO</v>
      </c>
      <c r="C30" t="str">
        <f>'Cust Extract'!C16</f>
        <v>ECTltCA</v>
      </c>
      <c r="D30" t="str">
        <f>'Cust Extract'!D16</f>
        <v>E</v>
      </c>
      <c r="E30" s="12">
        <f>'Cust Extract'!E16</f>
        <v>36739</v>
      </c>
      <c r="G30" s="13">
        <f>'Cust Extract'!H16</f>
        <v>1897727.01185346</v>
      </c>
      <c r="H30" t="str">
        <f>'Cust Extract'!G16</f>
        <v>E</v>
      </c>
    </row>
    <row r="31" spans="1:8" x14ac:dyDescent="0.2">
      <c r="A31" t="str">
        <f>'Cust Extract'!B28</f>
        <v>08/2000</v>
      </c>
      <c r="B31" t="str">
        <f>'Cust Extract'!A23</f>
        <v>CAISO</v>
      </c>
      <c r="C31" t="str">
        <f>'Cust Extract'!C23</f>
        <v>ECTltWM</v>
      </c>
      <c r="D31" t="str">
        <f>'Cust Extract'!D23</f>
        <v>A</v>
      </c>
      <c r="E31" s="12">
        <f>'Cust Extract'!E23</f>
        <v>36831</v>
      </c>
      <c r="G31" s="13">
        <f>'Cust Extract'!H23</f>
        <v>3386942.3942067283</v>
      </c>
      <c r="H31" t="str">
        <f>'Cust Extract'!G23</f>
        <v>E</v>
      </c>
    </row>
    <row r="32" spans="1:8" hidden="1" x14ac:dyDescent="0.2">
      <c r="A32" t="str">
        <f>'Cust Extract'!B18</f>
        <v>08/2000</v>
      </c>
      <c r="B32" t="str">
        <f>'Cust Extract'!A18</f>
        <v>CAISO</v>
      </c>
      <c r="C32" t="str">
        <f>'Cust Extract'!C18</f>
        <v>ECTltNW</v>
      </c>
      <c r="D32" t="str">
        <f>'Cust Extract'!D18</f>
        <v>E</v>
      </c>
      <c r="E32" s="12">
        <f>'Cust Extract'!E18</f>
        <v>36739</v>
      </c>
      <c r="G32" s="13">
        <f>'Cust Extract'!H18</f>
        <v>4915869.8240584955</v>
      </c>
      <c r="H32" t="str">
        <f>'Cust Extract'!G18</f>
        <v>E</v>
      </c>
    </row>
    <row r="33" spans="1:8" hidden="1" x14ac:dyDescent="0.2">
      <c r="A33" t="str">
        <f>'Cust Extract'!B58</f>
        <v>08/2000</v>
      </c>
      <c r="B33" t="str">
        <f>'Cust Extract'!A58</f>
        <v>CAISO</v>
      </c>
      <c r="C33" t="str">
        <f>'Cust Extract'!C58</f>
        <v>HARBOR</v>
      </c>
      <c r="D33" t="str">
        <f>'Cust Extract'!D58</f>
        <v>M</v>
      </c>
      <c r="E33" s="12">
        <f>'Cust Extract'!E58</f>
        <v>36831</v>
      </c>
      <c r="G33" s="13">
        <f>'Cust Extract'!H58</f>
        <v>7.400000000000001E-2</v>
      </c>
      <c r="H33" t="str">
        <f>'Cust Extract'!G58</f>
        <v>R</v>
      </c>
    </row>
    <row r="34" spans="1:8" x14ac:dyDescent="0.2">
      <c r="A34" t="str">
        <f>'Cust Extract'!B31</f>
        <v>08/2000</v>
      </c>
      <c r="B34" t="str">
        <f>'Cust Extract'!A26</f>
        <v>CAISO</v>
      </c>
      <c r="C34" t="str">
        <f>'Cust Extract'!C26</f>
        <v>ECTltWTTRA</v>
      </c>
      <c r="D34" t="str">
        <f>'Cust Extract'!D26</f>
        <v>A</v>
      </c>
      <c r="E34" s="12">
        <f>'Cust Extract'!E26</f>
        <v>36831</v>
      </c>
      <c r="G34" s="13">
        <f>'Cust Extract'!H26</f>
        <v>7571151.9753605751</v>
      </c>
      <c r="H34" t="str">
        <f>'Cust Extract'!G26</f>
        <v>E</v>
      </c>
    </row>
    <row r="35" spans="1:8" hidden="1" x14ac:dyDescent="0.2">
      <c r="A35" t="str">
        <f>'Cust Extract'!B21</f>
        <v>08/2000</v>
      </c>
      <c r="B35" t="str">
        <f>'Cust Extract'!A21</f>
        <v>CAISO</v>
      </c>
      <c r="C35" t="str">
        <f>'Cust Extract'!C21</f>
        <v>ECTltSW</v>
      </c>
      <c r="D35" t="str">
        <f>'Cust Extract'!D21</f>
        <v>E</v>
      </c>
      <c r="E35" s="12">
        <f>'Cust Extract'!E21</f>
        <v>36739</v>
      </c>
      <c r="G35" s="13">
        <f>'Cust Extract'!H21</f>
        <v>8628297.9834516924</v>
      </c>
      <c r="H35" t="str">
        <f>'Cust Extract'!G21</f>
        <v>E</v>
      </c>
    </row>
    <row r="36" spans="1:8" hidden="1" x14ac:dyDescent="0.2">
      <c r="A36" t="str">
        <f>'Cust Extract'!B65</f>
        <v>08/2000</v>
      </c>
      <c r="B36" t="str">
        <f>'Cust Extract'!A65</f>
        <v>CAISO</v>
      </c>
      <c r="C36" t="str">
        <f>'Cust Extract'!C65</f>
        <v>PGES</v>
      </c>
      <c r="D36" t="str">
        <f>'Cust Extract'!D65</f>
        <v>M</v>
      </c>
      <c r="E36" s="12">
        <f>'Cust Extract'!E65</f>
        <v>36831</v>
      </c>
      <c r="G36" s="13">
        <f>'Cust Extract'!H65</f>
        <v>951313.43240000226</v>
      </c>
      <c r="H36" t="str">
        <f>'Cust Extract'!G65</f>
        <v>R</v>
      </c>
    </row>
    <row r="37" spans="1:8" x14ac:dyDescent="0.2">
      <c r="A37" t="str">
        <f>'Cust Extract'!B34</f>
        <v>08/2000</v>
      </c>
      <c r="B37" t="str">
        <f>'Cust Extract'!A28</f>
        <v>CAISO</v>
      </c>
      <c r="C37" t="str">
        <f>'Cust Extract'!C28</f>
        <v>ECTRT</v>
      </c>
      <c r="D37" t="str">
        <f>'Cust Extract'!D28</f>
        <v>A</v>
      </c>
      <c r="E37" s="12">
        <f>'Cust Extract'!E28</f>
        <v>36831</v>
      </c>
      <c r="G37" s="13">
        <f>'Cust Extract'!H28</f>
        <v>6318186.2793912487</v>
      </c>
      <c r="H37" t="str">
        <f>'Cust Extract'!G28</f>
        <v>E</v>
      </c>
    </row>
    <row r="38" spans="1:8" hidden="1" x14ac:dyDescent="0.2">
      <c r="A38" t="str">
        <f>'Cust Extract'!B24</f>
        <v>08/2000</v>
      </c>
      <c r="B38" t="str">
        <f>'Cust Extract'!A24</f>
        <v>CAISO</v>
      </c>
      <c r="C38" t="str">
        <f>'Cust Extract'!C24</f>
        <v>ECTltWM</v>
      </c>
      <c r="D38" t="str">
        <f>'Cust Extract'!D24</f>
        <v>E</v>
      </c>
      <c r="E38" s="12">
        <f>'Cust Extract'!E24</f>
        <v>36739</v>
      </c>
      <c r="G38" s="13">
        <f>'Cust Extract'!H24</f>
        <v>3427464.4767519203</v>
      </c>
      <c r="H38" t="str">
        <f>'Cust Extract'!G24</f>
        <v>E</v>
      </c>
    </row>
    <row r="39" spans="1:8" hidden="1" x14ac:dyDescent="0.2">
      <c r="A39" t="str">
        <f>'Cust Extract'!B77</f>
        <v>08/2000</v>
      </c>
      <c r="B39" t="str">
        <f>'Cust Extract'!A77</f>
        <v>CAISO</v>
      </c>
      <c r="C39" t="str">
        <f>'Cust Extract'!C77</f>
        <v>TOSCO</v>
      </c>
      <c r="D39" t="str">
        <f>'Cust Extract'!D77</f>
        <v>M</v>
      </c>
      <c r="E39" s="12">
        <f>'Cust Extract'!E77</f>
        <v>36831</v>
      </c>
      <c r="G39" s="13">
        <f>'Cust Extract'!H77</f>
        <v>7.4999999999999997E-2</v>
      </c>
      <c r="H39" t="str">
        <f>'Cust Extract'!G77</f>
        <v>R</v>
      </c>
    </row>
    <row r="40" spans="1:8" x14ac:dyDescent="0.2">
      <c r="A40" t="str">
        <f>'Cust Extract'!B37</f>
        <v>08/2000</v>
      </c>
      <c r="B40" t="str">
        <f>'Cust Extract'!A31</f>
        <v>CAISO</v>
      </c>
      <c r="C40" t="str">
        <f>'Cust Extract'!C31</f>
        <v>ECTstBOM</v>
      </c>
      <c r="D40" t="str">
        <f>'Cust Extract'!D31</f>
        <v>A</v>
      </c>
      <c r="E40" s="12">
        <f>'Cust Extract'!E31</f>
        <v>36831</v>
      </c>
      <c r="G40" s="13">
        <f>'Cust Extract'!H31</f>
        <v>925772.34796215175</v>
      </c>
      <c r="H40" t="str">
        <f>'Cust Extract'!G31</f>
        <v>E</v>
      </c>
    </row>
    <row r="41" spans="1:8" hidden="1" x14ac:dyDescent="0.2">
      <c r="A41" t="str">
        <f>'Cust Extract'!B85</f>
        <v>08/2000</v>
      </c>
      <c r="B41" t="str">
        <f>'Cust Extract'!A85</f>
        <v>CAISO</v>
      </c>
      <c r="C41" t="str">
        <f>'Cust Extract'!C85</f>
        <v>Wheelabrat</v>
      </c>
      <c r="D41" t="str">
        <f>'Cust Extract'!D85</f>
        <v>M</v>
      </c>
      <c r="E41" s="12">
        <f>'Cust Extract'!E85</f>
        <v>36831</v>
      </c>
      <c r="G41" s="13">
        <f>'Cust Extract'!H85</f>
        <v>8.9999999999999998E-4</v>
      </c>
      <c r="H41" t="str">
        <f>'Cust Extract'!G85</f>
        <v>R</v>
      </c>
    </row>
    <row r="42" spans="1:8" x14ac:dyDescent="0.2">
      <c r="A42" t="str">
        <f>'Cust Extract'!B39</f>
        <v>08/2000</v>
      </c>
      <c r="B42" t="str">
        <f>'Cust Extract'!A34</f>
        <v>CAISO</v>
      </c>
      <c r="C42" t="str">
        <f>'Cust Extract'!C34</f>
        <v>ECTstCA</v>
      </c>
      <c r="D42" t="str">
        <f>'Cust Extract'!D34</f>
        <v>A</v>
      </c>
      <c r="E42" s="12">
        <f>'Cust Extract'!E34</f>
        <v>36831</v>
      </c>
      <c r="G42" s="13">
        <f>'Cust Extract'!H34</f>
        <v>40608637.351504155</v>
      </c>
      <c r="H42" t="str">
        <f>'Cust Extract'!G34</f>
        <v>E</v>
      </c>
    </row>
    <row r="43" spans="1:8" hidden="1" x14ac:dyDescent="0.2">
      <c r="A43" t="str">
        <f>'Cust Extract'!B27</f>
        <v>08/2000</v>
      </c>
      <c r="B43" t="str">
        <f>'Cust Extract'!A27</f>
        <v>CAISO</v>
      </c>
      <c r="C43" t="str">
        <f>'Cust Extract'!C27</f>
        <v>ECTltWTTRA</v>
      </c>
      <c r="D43" t="str">
        <f>'Cust Extract'!D27</f>
        <v>E</v>
      </c>
      <c r="E43" s="12">
        <f>'Cust Extract'!E27</f>
        <v>36739</v>
      </c>
      <c r="G43" s="13">
        <f>'Cust Extract'!H27</f>
        <v>7581439.6890055705</v>
      </c>
      <c r="H43" t="str">
        <f>'Cust Extract'!G27</f>
        <v>E</v>
      </c>
    </row>
    <row r="44" spans="1:8" hidden="1" x14ac:dyDescent="0.2">
      <c r="A44" t="str">
        <f>'SE Extract'!B4</f>
        <v>08/2000</v>
      </c>
      <c r="B44" t="str">
        <f>'SE Extract'!A4</f>
        <v>CAISO</v>
      </c>
      <c r="D44" t="str">
        <f>'SE Extract'!C4</f>
        <v>M</v>
      </c>
      <c r="E44" s="12">
        <f>'SE Extract'!D4</f>
        <v>36831</v>
      </c>
      <c r="G44" s="13">
        <f>'SE Extract'!G4</f>
        <v>1268554.6999999941</v>
      </c>
      <c r="H44" t="str">
        <f>'SE Extract'!F4</f>
        <v>E</v>
      </c>
    </row>
    <row r="45" spans="1:8" x14ac:dyDescent="0.2">
      <c r="A45" t="str">
        <f>'Cust Extract'!B42</f>
        <v>08/2000</v>
      </c>
      <c r="B45" t="str">
        <f>'Cust Extract'!A37</f>
        <v>CAISO</v>
      </c>
      <c r="C45" t="str">
        <f>'Cust Extract'!C37</f>
        <v>ECTstCA2</v>
      </c>
      <c r="D45" t="str">
        <f>'Cust Extract'!D37</f>
        <v>A</v>
      </c>
      <c r="E45" s="12">
        <f>'Cust Extract'!E37</f>
        <v>36831</v>
      </c>
      <c r="G45" s="13">
        <f>'Cust Extract'!H37</f>
        <v>11205103.040669199</v>
      </c>
      <c r="H45" t="str">
        <f>'Cust Extract'!G37</f>
        <v>E</v>
      </c>
    </row>
    <row r="46" spans="1:8" hidden="1" x14ac:dyDescent="0.2">
      <c r="A46" t="str">
        <f>'Cust Extract'!B29</f>
        <v>08/2000</v>
      </c>
      <c r="B46" t="str">
        <f>'Cust Extract'!A29</f>
        <v>CAISO</v>
      </c>
      <c r="C46" t="str">
        <f>'Cust Extract'!C29</f>
        <v>ECTRT</v>
      </c>
      <c r="D46" t="str">
        <f>'Cust Extract'!D29</f>
        <v>E</v>
      </c>
      <c r="E46" s="12">
        <f>'Cust Extract'!E29</f>
        <v>36739</v>
      </c>
      <c r="G46" s="13">
        <f>'Cust Extract'!H29</f>
        <v>4808363.3257290386</v>
      </c>
      <c r="H46" t="str">
        <f>'Cust Extract'!G29</f>
        <v>E</v>
      </c>
    </row>
    <row r="47" spans="1:8" hidden="1" x14ac:dyDescent="0.2">
      <c r="A47" t="str">
        <f>'Cust Extract'!B7</f>
        <v>08/2000</v>
      </c>
      <c r="B47" t="str">
        <f>'Cust Extract'!A7</f>
        <v>CAISO</v>
      </c>
      <c r="C47" t="str">
        <f>'Cust Extract'!C7</f>
        <v>AVISTA-WWP</v>
      </c>
      <c r="D47" t="str">
        <f>'Cust Extract'!D7</f>
        <v>M</v>
      </c>
      <c r="E47" s="12">
        <f>'Cust Extract'!E7</f>
        <v>36831</v>
      </c>
      <c r="G47" s="13">
        <f>'Cust Extract'!H7</f>
        <v>2.0000000000000001E-4</v>
      </c>
      <c r="H47" t="str">
        <f>'Cust Extract'!G7</f>
        <v>E</v>
      </c>
    </row>
    <row r="48" spans="1:8" x14ac:dyDescent="0.2">
      <c r="A48" t="str">
        <f>'Cust Extract'!B45</f>
        <v>08/2000</v>
      </c>
      <c r="B48" t="str">
        <f>'Cust Extract'!A39</f>
        <v>CAISO</v>
      </c>
      <c r="C48" t="str">
        <f>'Cust Extract'!C39</f>
        <v>ECTstNW</v>
      </c>
      <c r="D48" t="str">
        <f>'Cust Extract'!D39</f>
        <v>A</v>
      </c>
      <c r="E48" s="12">
        <f>'Cust Extract'!E39</f>
        <v>36831</v>
      </c>
      <c r="G48" s="13">
        <f>'Cust Extract'!H39</f>
        <v>10046438.462728266</v>
      </c>
      <c r="H48" t="str">
        <f>'Cust Extract'!G39</f>
        <v>E</v>
      </c>
    </row>
    <row r="49" spans="1:8" hidden="1" x14ac:dyDescent="0.2">
      <c r="A49" t="str">
        <f>'Cust Extract'!B32</f>
        <v>08/2000</v>
      </c>
      <c r="B49" t="str">
        <f>'Cust Extract'!A32</f>
        <v>CAISO</v>
      </c>
      <c r="C49" t="str">
        <f>'Cust Extract'!C32</f>
        <v>ECTstBOM</v>
      </c>
      <c r="D49" t="str">
        <f>'Cust Extract'!D32</f>
        <v>E</v>
      </c>
      <c r="E49" s="12">
        <f>'Cust Extract'!E32</f>
        <v>36739</v>
      </c>
      <c r="G49" s="13">
        <f>'Cust Extract'!H32</f>
        <v>744692.65088643262</v>
      </c>
      <c r="H49" t="str">
        <f>'Cust Extract'!G32</f>
        <v>E</v>
      </c>
    </row>
    <row r="50" spans="1:8" hidden="1" x14ac:dyDescent="0.2">
      <c r="A50" t="str">
        <f>'Cust Extract'!B14</f>
        <v>08/2000</v>
      </c>
      <c r="B50" t="str">
        <f>'Cust Extract'!A14</f>
        <v>CAISO</v>
      </c>
      <c r="C50" t="str">
        <f>'Cust Extract'!C14</f>
        <v>DELANO</v>
      </c>
      <c r="D50" t="str">
        <f>'Cust Extract'!D14</f>
        <v>M</v>
      </c>
      <c r="E50" s="12">
        <f>'Cust Extract'!E14</f>
        <v>36831</v>
      </c>
      <c r="G50" s="13">
        <f>'Cust Extract'!H14</f>
        <v>0.32220000000000004</v>
      </c>
      <c r="H50" t="str">
        <f>'Cust Extract'!G14</f>
        <v>E</v>
      </c>
    </row>
    <row r="51" spans="1:8" x14ac:dyDescent="0.2">
      <c r="A51" t="str">
        <f>'Cust Extract'!B48</f>
        <v>08/2000</v>
      </c>
      <c r="B51" t="str">
        <f>'Cust Extract'!A42</f>
        <v>CAISO</v>
      </c>
      <c r="C51" t="str">
        <f>'Cust Extract'!C42</f>
        <v>ECTstSW</v>
      </c>
      <c r="D51" t="str">
        <f>'Cust Extract'!D42</f>
        <v>A</v>
      </c>
      <c r="E51" s="12">
        <f>'Cust Extract'!E42</f>
        <v>36831</v>
      </c>
      <c r="G51" s="13">
        <f>'Cust Extract'!H42</f>
        <v>7364249.0942968363</v>
      </c>
      <c r="H51" t="str">
        <f>'Cust Extract'!G42</f>
        <v>E</v>
      </c>
    </row>
    <row r="52" spans="1:8" x14ac:dyDescent="0.2">
      <c r="A52" t="str">
        <f>'Cust Extract'!B49</f>
        <v>08/2000</v>
      </c>
      <c r="B52" t="str">
        <f>'Cust Extract'!A48</f>
        <v>CAISO</v>
      </c>
      <c r="C52" t="str">
        <f>'Cust Extract'!C48</f>
        <v>EES_1</v>
      </c>
      <c r="D52" t="str">
        <f>'Cust Extract'!D48</f>
        <v>A</v>
      </c>
      <c r="E52" s="12">
        <f>'Cust Extract'!E48</f>
        <v>36831</v>
      </c>
      <c r="G52" s="13">
        <f>'Cust Extract'!H48</f>
        <v>237465.6597470619</v>
      </c>
      <c r="H52" t="str">
        <f>'Cust Extract'!G48</f>
        <v>E</v>
      </c>
    </row>
    <row r="53" spans="1:8" x14ac:dyDescent="0.2">
      <c r="A53" t="str">
        <f>'Cust Extract'!B50</f>
        <v>08/2000</v>
      </c>
      <c r="B53" t="str">
        <f>'Cust Extract'!A49</f>
        <v>CAISO</v>
      </c>
      <c r="C53" t="str">
        <f>'Cust Extract'!C49</f>
        <v>EES_2</v>
      </c>
      <c r="D53" t="str">
        <f>'Cust Extract'!D49</f>
        <v>A</v>
      </c>
      <c r="E53" s="12">
        <f>'Cust Extract'!E49</f>
        <v>36831</v>
      </c>
      <c r="G53" s="13">
        <f>'Cust Extract'!H49</f>
        <v>328071.1495965643</v>
      </c>
      <c r="H53" t="str">
        <f>'Cust Extract'!G49</f>
        <v>E</v>
      </c>
    </row>
    <row r="54" spans="1:8" x14ac:dyDescent="0.2">
      <c r="A54" t="str">
        <f>'Cust Extract'!B51</f>
        <v>08/2000</v>
      </c>
      <c r="B54" t="str">
        <f>'Cust Extract'!A50</f>
        <v>CAISO</v>
      </c>
      <c r="C54" t="str">
        <f>'Cust Extract'!C50</f>
        <v>EES_3</v>
      </c>
      <c r="D54" t="str">
        <f>'Cust Extract'!D50</f>
        <v>A</v>
      </c>
      <c r="E54" s="12">
        <f>'Cust Extract'!E50</f>
        <v>36831</v>
      </c>
      <c r="G54" s="13">
        <f>'Cust Extract'!H50</f>
        <v>99985.959147806352</v>
      </c>
      <c r="H54" t="str">
        <f>'Cust Extract'!G50</f>
        <v>E</v>
      </c>
    </row>
    <row r="55" spans="1:8" hidden="1" x14ac:dyDescent="0.2">
      <c r="A55" t="str">
        <f>'Cust Extract'!B35</f>
        <v>08/2000</v>
      </c>
      <c r="B55" t="str">
        <f>'Cust Extract'!A35</f>
        <v>CAISO</v>
      </c>
      <c r="C55" t="str">
        <f>'Cust Extract'!C35</f>
        <v>ECTstCA</v>
      </c>
      <c r="D55" t="str">
        <f>'Cust Extract'!D35</f>
        <v>E</v>
      </c>
      <c r="E55" s="12">
        <f>'Cust Extract'!E35</f>
        <v>36739</v>
      </c>
      <c r="G55" s="13">
        <f>'Cust Extract'!H35</f>
        <v>49476157.752465174</v>
      </c>
      <c r="H55" t="str">
        <f>'Cust Extract'!G35</f>
        <v>E</v>
      </c>
    </row>
    <row r="56" spans="1:8" hidden="1" x14ac:dyDescent="0.2">
      <c r="A56" t="str">
        <f>'Cust Extract'!B19</f>
        <v>08/2000</v>
      </c>
      <c r="B56" t="str">
        <f>'Cust Extract'!A19</f>
        <v>CAISO</v>
      </c>
      <c r="C56" t="str">
        <f>'Cust Extract'!C19</f>
        <v>ECTltNW</v>
      </c>
      <c r="D56" t="str">
        <f>'Cust Extract'!D19</f>
        <v>M</v>
      </c>
      <c r="E56" s="12">
        <f>'Cust Extract'!E19</f>
        <v>36831</v>
      </c>
      <c r="G56" s="13">
        <f>'Cust Extract'!H19</f>
        <v>151.96719999999999</v>
      </c>
      <c r="H56" t="str">
        <f>'Cust Extract'!G19</f>
        <v>E</v>
      </c>
    </row>
    <row r="57" spans="1:8" x14ac:dyDescent="0.2">
      <c r="A57" t="str">
        <f>'Cust Extract'!B54</f>
        <v>08/2000</v>
      </c>
      <c r="B57" t="str">
        <f>'Cust Extract'!A51</f>
        <v>CAISO</v>
      </c>
      <c r="C57" t="str">
        <f>'Cust Extract'!C51</f>
        <v>EPE</v>
      </c>
      <c r="D57" t="str">
        <f>'Cust Extract'!D51</f>
        <v>A</v>
      </c>
      <c r="E57" s="12">
        <f>'Cust Extract'!E51</f>
        <v>36831</v>
      </c>
      <c r="G57" s="13">
        <f>'Cust Extract'!H51</f>
        <v>135420.15200535004</v>
      </c>
      <c r="H57" t="str">
        <f>'Cust Extract'!G51</f>
        <v>E</v>
      </c>
    </row>
    <row r="58" spans="1:8" hidden="1" x14ac:dyDescent="0.2">
      <c r="A58" t="str">
        <f>'Cust Extract'!B40</f>
        <v>08/2000</v>
      </c>
      <c r="B58" t="str">
        <f>'Cust Extract'!A40</f>
        <v>CAISO</v>
      </c>
      <c r="C58" t="str">
        <f>'Cust Extract'!C40</f>
        <v>ECTstNW</v>
      </c>
      <c r="D58" t="str">
        <f>'Cust Extract'!D40</f>
        <v>E</v>
      </c>
      <c r="E58" s="12">
        <f>'Cust Extract'!E40</f>
        <v>36739</v>
      </c>
      <c r="G58" s="13">
        <f>'Cust Extract'!H40</f>
        <v>9995407.5409792326</v>
      </c>
      <c r="H58" t="str">
        <f>'Cust Extract'!G40</f>
        <v>E</v>
      </c>
    </row>
    <row r="59" spans="1:8" x14ac:dyDescent="0.2">
      <c r="A59" t="str">
        <f>'Cust Extract'!B56</f>
        <v>08/2000</v>
      </c>
      <c r="B59" t="str">
        <f>'Cust Extract'!A54</f>
        <v>CAISO</v>
      </c>
      <c r="C59" t="str">
        <f>'Cust Extract'!C54</f>
        <v>EWEB</v>
      </c>
      <c r="D59" t="str">
        <f>'Cust Extract'!D54</f>
        <v>A</v>
      </c>
      <c r="E59" s="12">
        <f>'Cust Extract'!E54</f>
        <v>36831</v>
      </c>
      <c r="G59" s="13">
        <f>'Cust Extract'!H54</f>
        <v>418907.6326468066</v>
      </c>
      <c r="H59" t="str">
        <f>'Cust Extract'!G54</f>
        <v>E</v>
      </c>
    </row>
    <row r="60" spans="1:8" hidden="1" x14ac:dyDescent="0.2">
      <c r="A60" t="str">
        <f>'Cust Extract'!B43</f>
        <v>08/2000</v>
      </c>
      <c r="B60" t="str">
        <f>'Cust Extract'!A43</f>
        <v>CAISO</v>
      </c>
      <c r="C60" t="str">
        <f>'Cust Extract'!C43</f>
        <v>ECTstSW</v>
      </c>
      <c r="D60" t="str">
        <f>'Cust Extract'!D43</f>
        <v>E</v>
      </c>
      <c r="E60" s="12">
        <f>'Cust Extract'!E43</f>
        <v>36739</v>
      </c>
      <c r="G60" s="13">
        <f>'Cust Extract'!H43</f>
        <v>7293646.0198506676</v>
      </c>
      <c r="H60" t="str">
        <f>'Cust Extract'!G43</f>
        <v>E</v>
      </c>
    </row>
    <row r="61" spans="1:8" hidden="1" x14ac:dyDescent="0.2">
      <c r="A61" t="str">
        <f>'Cust Extract'!B22</f>
        <v>08/2000</v>
      </c>
      <c r="B61" t="str">
        <f>'Cust Extract'!A22</f>
        <v>CAISO</v>
      </c>
      <c r="C61" t="str">
        <f>'Cust Extract'!C22</f>
        <v>ECTltSW</v>
      </c>
      <c r="D61" t="str">
        <f>'Cust Extract'!D22</f>
        <v>M</v>
      </c>
      <c r="E61" s="12">
        <f>'Cust Extract'!E22</f>
        <v>36831</v>
      </c>
      <c r="G61" s="13">
        <f>'Cust Extract'!H22</f>
        <v>21025.66930000003</v>
      </c>
      <c r="H61" t="str">
        <f>'Cust Extract'!G22</f>
        <v>E</v>
      </c>
    </row>
    <row r="62" spans="1:8" x14ac:dyDescent="0.2">
      <c r="A62" t="str">
        <f>'Cust Extract'!B59</f>
        <v>08/2000</v>
      </c>
      <c r="B62" t="str">
        <f>'Cust Extract'!A56</f>
        <v>CAISO</v>
      </c>
      <c r="C62" t="str">
        <f>'Cust Extract'!C56</f>
        <v>HARBOR</v>
      </c>
      <c r="D62" t="str">
        <f>'Cust Extract'!D56</f>
        <v>A</v>
      </c>
      <c r="E62" s="12">
        <f>'Cust Extract'!E56</f>
        <v>36831</v>
      </c>
      <c r="G62" s="13">
        <f>'Cust Extract'!H56</f>
        <v>2033138.0630628623</v>
      </c>
      <c r="H62" t="str">
        <f>'Cust Extract'!G56</f>
        <v>E</v>
      </c>
    </row>
    <row r="63" spans="1:8" x14ac:dyDescent="0.2">
      <c r="A63" t="str">
        <f>'Cust Extract'!B60</f>
        <v>08/2000</v>
      </c>
      <c r="B63" t="str">
        <f>'Cust Extract'!A59</f>
        <v>CAISO</v>
      </c>
      <c r="C63" t="str">
        <f>'Cust Extract'!C59</f>
        <v>LP</v>
      </c>
      <c r="D63" t="str">
        <f>'Cust Extract'!D59</f>
        <v>A</v>
      </c>
      <c r="E63" s="12">
        <f>'Cust Extract'!E59</f>
        <v>36831</v>
      </c>
      <c r="G63" s="13">
        <f>'Cust Extract'!H59</f>
        <v>18736.941629606561</v>
      </c>
      <c r="H63" t="str">
        <f>'Cust Extract'!G59</f>
        <v>E</v>
      </c>
    </row>
    <row r="64" spans="1:8" hidden="1" x14ac:dyDescent="0.2">
      <c r="A64" t="str">
        <f>'Cust Extract'!B52</f>
        <v>08/2000</v>
      </c>
      <c r="B64" t="str">
        <f>'Cust Extract'!A52</f>
        <v>CAISO</v>
      </c>
      <c r="C64" t="str">
        <f>'Cust Extract'!C52</f>
        <v>EPE</v>
      </c>
      <c r="D64" t="str">
        <f>'Cust Extract'!D52</f>
        <v>E</v>
      </c>
      <c r="E64" s="12">
        <f>'Cust Extract'!E52</f>
        <v>36739</v>
      </c>
      <c r="G64" s="13">
        <f>'Cust Extract'!H52</f>
        <v>128009.89432420024</v>
      </c>
      <c r="H64" t="str">
        <f>'Cust Extract'!G52</f>
        <v>E</v>
      </c>
    </row>
    <row r="65" spans="1:8" x14ac:dyDescent="0.2">
      <c r="A65" t="str">
        <f>'Cust Extract'!B62</f>
        <v>08/2000</v>
      </c>
      <c r="B65" t="str">
        <f>'Cust Extract'!A62</f>
        <v>CAISO</v>
      </c>
      <c r="C65" t="str">
        <f>'Cust Extract'!C62</f>
        <v>PAC</v>
      </c>
      <c r="D65" t="str">
        <f>'Cust Extract'!D62</f>
        <v>A</v>
      </c>
      <c r="E65" s="12">
        <f>'Cust Extract'!E62</f>
        <v>36831</v>
      </c>
      <c r="G65" s="13">
        <f>'Cust Extract'!H62</f>
        <v>81260.839947066706</v>
      </c>
      <c r="H65" t="str">
        <f>'Cust Extract'!G62</f>
        <v>E</v>
      </c>
    </row>
    <row r="66" spans="1:8" x14ac:dyDescent="0.2">
      <c r="A66" t="str">
        <f>'Cust Extract'!B63</f>
        <v>08/2000</v>
      </c>
      <c r="B66" t="str">
        <f>'Cust Extract'!A63</f>
        <v>CAISO</v>
      </c>
      <c r="C66" t="str">
        <f>'Cust Extract'!C63</f>
        <v>PGES</v>
      </c>
      <c r="D66" t="str">
        <f>'Cust Extract'!D63</f>
        <v>A</v>
      </c>
      <c r="E66" s="12">
        <f>'Cust Extract'!E63</f>
        <v>36831</v>
      </c>
      <c r="G66" s="13">
        <f>'Cust Extract'!H63</f>
        <v>8467027.393338874</v>
      </c>
      <c r="H66" t="str">
        <f>'Cust Extract'!G63</f>
        <v>E</v>
      </c>
    </row>
    <row r="67" spans="1:8" hidden="1" x14ac:dyDescent="0.2">
      <c r="A67" t="str">
        <f>'Cust Extract'!B55</f>
        <v>08/2000</v>
      </c>
      <c r="B67" t="str">
        <f>'Cust Extract'!A55</f>
        <v>CAISO</v>
      </c>
      <c r="C67" t="str">
        <f>'Cust Extract'!C55</f>
        <v>EWEB</v>
      </c>
      <c r="D67" t="str">
        <f>'Cust Extract'!D55</f>
        <v>E</v>
      </c>
      <c r="E67" s="12">
        <f>'Cust Extract'!E55</f>
        <v>36739</v>
      </c>
      <c r="G67" s="13">
        <f>'Cust Extract'!H55</f>
        <v>456758.56147498783</v>
      </c>
      <c r="H67" t="str">
        <f>'Cust Extract'!G55</f>
        <v>E</v>
      </c>
    </row>
    <row r="68" spans="1:8" hidden="1" x14ac:dyDescent="0.2">
      <c r="A68" t="str">
        <f>'Cust Extract'!B33</f>
        <v>08/2000</v>
      </c>
      <c r="B68" t="str">
        <f>'Cust Extract'!A33</f>
        <v>CAISO</v>
      </c>
      <c r="C68" t="str">
        <f>'Cust Extract'!C33</f>
        <v>ECTstBOM</v>
      </c>
      <c r="D68" t="str">
        <f>'Cust Extract'!D33</f>
        <v>M</v>
      </c>
      <c r="E68" s="12">
        <f>'Cust Extract'!E33</f>
        <v>36831</v>
      </c>
      <c r="G68" s="13">
        <f>'Cust Extract'!H33</f>
        <v>13345.122000000003</v>
      </c>
      <c r="H68" t="str">
        <f>'Cust Extract'!G33</f>
        <v>E</v>
      </c>
    </row>
    <row r="69" spans="1:8" x14ac:dyDescent="0.2">
      <c r="A69" t="str">
        <f>'Cust Extract'!B66</f>
        <v>08/2000</v>
      </c>
      <c r="B69" t="str">
        <f>'Cust Extract'!A66</f>
        <v>CAISO</v>
      </c>
      <c r="C69" t="str">
        <f>'Cust Extract'!C66</f>
        <v>SAGUARO</v>
      </c>
      <c r="D69" t="str">
        <f>'Cust Extract'!D66</f>
        <v>A</v>
      </c>
      <c r="E69" s="12">
        <f>'Cust Extract'!E66</f>
        <v>36831</v>
      </c>
      <c r="G69" s="13">
        <f>'Cust Extract'!H66</f>
        <v>8.0575600156507221E-5</v>
      </c>
      <c r="H69" t="str">
        <f>'Cust Extract'!G66</f>
        <v>E</v>
      </c>
    </row>
    <row r="70" spans="1:8" hidden="1" x14ac:dyDescent="0.2">
      <c r="A70" t="str">
        <f>'Cust Extract'!B57</f>
        <v>08/2000</v>
      </c>
      <c r="B70" t="str">
        <f>'Cust Extract'!A57</f>
        <v>CAISO</v>
      </c>
      <c r="C70" t="str">
        <f>'Cust Extract'!C57</f>
        <v>HARBOR</v>
      </c>
      <c r="D70" t="str">
        <f>'Cust Extract'!D57</f>
        <v>E</v>
      </c>
      <c r="E70" s="12">
        <f>'Cust Extract'!E57</f>
        <v>36739</v>
      </c>
      <c r="G70" s="13">
        <f>'Cust Extract'!H57</f>
        <v>2017988.1512359018</v>
      </c>
      <c r="H70" t="str">
        <f>'Cust Extract'!G57</f>
        <v>E</v>
      </c>
    </row>
    <row r="71" spans="1:8" x14ac:dyDescent="0.2">
      <c r="A71" t="str">
        <f>'Cust Extract'!B68</f>
        <v>08/2000</v>
      </c>
      <c r="B71" t="str">
        <f>'Cust Extract'!A68</f>
        <v>CAISO</v>
      </c>
      <c r="C71" t="str">
        <f>'Cust Extract'!C68</f>
        <v>SCL</v>
      </c>
      <c r="D71" t="str">
        <f>'Cust Extract'!D68</f>
        <v>A</v>
      </c>
      <c r="E71" s="12">
        <f>'Cust Extract'!E68</f>
        <v>36831</v>
      </c>
      <c r="G71" s="13">
        <f>'Cust Extract'!H68</f>
        <v>2670446.3381864815</v>
      </c>
      <c r="H71" t="str">
        <f>'Cust Extract'!G68</f>
        <v>E</v>
      </c>
    </row>
    <row r="72" spans="1:8" hidden="1" x14ac:dyDescent="0.2">
      <c r="A72" t="str">
        <f>'Cust Extract'!B67</f>
        <v>08/2000</v>
      </c>
      <c r="B72" t="str">
        <f>'Cust Extract'!A67</f>
        <v>CAISO</v>
      </c>
      <c r="C72" t="str">
        <f>'Cust Extract'!C67</f>
        <v>SAGUARO</v>
      </c>
      <c r="D72" t="str">
        <f>'Cust Extract'!D67</f>
        <v>E</v>
      </c>
      <c r="E72" s="12">
        <f>'Cust Extract'!E67</f>
        <v>36739</v>
      </c>
      <c r="G72" s="13">
        <f>'Cust Extract'!H67</f>
        <v>51.274480575600165</v>
      </c>
      <c r="H72" t="str">
        <f>'Cust Extract'!G67</f>
        <v>E</v>
      </c>
    </row>
    <row r="73" spans="1:8" hidden="1" x14ac:dyDescent="0.2">
      <c r="A73" t="str">
        <f>'Cust Extract'!B44</f>
        <v>08/2000</v>
      </c>
      <c r="B73" t="str">
        <f>'Cust Extract'!A44</f>
        <v>CAISO</v>
      </c>
      <c r="C73" t="str">
        <f>'Cust Extract'!C44</f>
        <v>ECTstSW</v>
      </c>
      <c r="D73" t="str">
        <f>'Cust Extract'!D44</f>
        <v>M</v>
      </c>
      <c r="E73" s="12">
        <f>'Cust Extract'!E44</f>
        <v>36831</v>
      </c>
      <c r="G73" s="13">
        <f>'Cust Extract'!H44</f>
        <v>19095.772799999966</v>
      </c>
      <c r="H73" t="str">
        <f>'Cust Extract'!G44</f>
        <v>E</v>
      </c>
    </row>
    <row r="74" spans="1:8" x14ac:dyDescent="0.2">
      <c r="A74" t="str">
        <f>'Cust Extract'!B71</f>
        <v>08/2000</v>
      </c>
      <c r="B74" t="str">
        <f>'Cust Extract'!A71</f>
        <v>CAISO</v>
      </c>
      <c r="C74" t="str">
        <f>'Cust Extract'!C71</f>
        <v>SNOHOMISH</v>
      </c>
      <c r="D74" t="str">
        <f>'Cust Extract'!D71</f>
        <v>A</v>
      </c>
      <c r="E74" s="12">
        <f>'Cust Extract'!E71</f>
        <v>36831</v>
      </c>
      <c r="G74" s="13">
        <f>'Cust Extract'!H71</f>
        <v>2852.65</v>
      </c>
      <c r="H74" t="str">
        <f>'Cust Extract'!G71</f>
        <v>E</v>
      </c>
    </row>
    <row r="75" spans="1:8" hidden="1" x14ac:dyDescent="0.2">
      <c r="A75" t="str">
        <f>'Cust Extract'!B69</f>
        <v>08/2000</v>
      </c>
      <c r="B75" t="str">
        <f>'Cust Extract'!A69</f>
        <v>CAISO</v>
      </c>
      <c r="C75" t="str">
        <f>'Cust Extract'!C69</f>
        <v>SCL</v>
      </c>
      <c r="D75" t="str">
        <f>'Cust Extract'!D69</f>
        <v>E</v>
      </c>
      <c r="E75" s="12">
        <f>'Cust Extract'!E69</f>
        <v>36739</v>
      </c>
      <c r="G75" s="13">
        <f>'Cust Extract'!H69</f>
        <v>2158588.27264763</v>
      </c>
      <c r="H75" t="str">
        <f>'Cust Extract'!G69</f>
        <v>E</v>
      </c>
    </row>
    <row r="76" spans="1:8" x14ac:dyDescent="0.2">
      <c r="A76" t="str">
        <f>'Cust Extract'!B73</f>
        <v>08/2000</v>
      </c>
      <c r="B76" t="str">
        <f>'Cust Extract'!A73</f>
        <v>CAISO</v>
      </c>
      <c r="C76" t="str">
        <f>'Cust Extract'!C73</f>
        <v>TACOMA</v>
      </c>
      <c r="D76" t="str">
        <f>'Cust Extract'!D73</f>
        <v>A</v>
      </c>
      <c r="E76" s="12">
        <f>'Cust Extract'!E73</f>
        <v>36831</v>
      </c>
      <c r="G76" s="13">
        <f>'Cust Extract'!H73</f>
        <v>395694.30050328234</v>
      </c>
      <c r="H76" t="str">
        <f>'Cust Extract'!G73</f>
        <v>E</v>
      </c>
    </row>
    <row r="77" spans="1:8" hidden="1" x14ac:dyDescent="0.2">
      <c r="A77" t="str">
        <f>'Cust Extract'!B72</f>
        <v>08/2000</v>
      </c>
      <c r="B77" t="str">
        <f>'Cust Extract'!A72</f>
        <v>CAISO</v>
      </c>
      <c r="C77" t="str">
        <f>'Cust Extract'!C72</f>
        <v>SNOHOMISH</v>
      </c>
      <c r="D77" t="str">
        <f>'Cust Extract'!D72</f>
        <v>E</v>
      </c>
      <c r="E77" s="12">
        <f>'Cust Extract'!E72</f>
        <v>36739</v>
      </c>
      <c r="G77" s="13">
        <f>'Cust Extract'!H72</f>
        <v>2822.4437207799997</v>
      </c>
      <c r="H77" t="str">
        <f>'Cust Extract'!G72</f>
        <v>E</v>
      </c>
    </row>
    <row r="78" spans="1:8" x14ac:dyDescent="0.2">
      <c r="A78" t="str">
        <f>'Cust Extract'!B75</f>
        <v>08/2000</v>
      </c>
      <c r="B78" t="str">
        <f>'Cust Extract'!A75</f>
        <v>CAISO</v>
      </c>
      <c r="C78" t="str">
        <f>'Cust Extract'!C75</f>
        <v>TOSCO</v>
      </c>
      <c r="D78" t="str">
        <f>'Cust Extract'!D75</f>
        <v>A</v>
      </c>
      <c r="E78" s="12">
        <f>'Cust Extract'!E75</f>
        <v>36831</v>
      </c>
      <c r="G78" s="13">
        <f>'Cust Extract'!H75</f>
        <v>71686.379098782418</v>
      </c>
      <c r="H78" t="str">
        <f>'Cust Extract'!G75</f>
        <v>E</v>
      </c>
    </row>
    <row r="79" spans="1:8" hidden="1" x14ac:dyDescent="0.2">
      <c r="A79" t="str">
        <f>'Cust Extract'!B74</f>
        <v>08/2000</v>
      </c>
      <c r="B79" t="str">
        <f>'Cust Extract'!A74</f>
        <v>CAISO</v>
      </c>
      <c r="C79" t="str">
        <f>'Cust Extract'!C74</f>
        <v>TACOMA</v>
      </c>
      <c r="D79" t="str">
        <f>'Cust Extract'!D74</f>
        <v>E</v>
      </c>
      <c r="E79" s="12">
        <f>'Cust Extract'!E74</f>
        <v>36739</v>
      </c>
      <c r="G79" s="13">
        <f>'Cust Extract'!H74</f>
        <v>382163.20661087311</v>
      </c>
      <c r="H79" t="str">
        <f>'Cust Extract'!G74</f>
        <v>E</v>
      </c>
    </row>
    <row r="80" spans="1:8" hidden="1" x14ac:dyDescent="0.2">
      <c r="A80" t="str">
        <f>'Cust Extract'!B53</f>
        <v>08/2000</v>
      </c>
      <c r="B80" t="str">
        <f>'Cust Extract'!A53</f>
        <v>CAISO</v>
      </c>
      <c r="C80" t="str">
        <f>'Cust Extract'!C53</f>
        <v>EPE</v>
      </c>
      <c r="D80" t="str">
        <f>'Cust Extract'!D53</f>
        <v>M</v>
      </c>
      <c r="E80" s="12">
        <f>'Cust Extract'!E53</f>
        <v>36831</v>
      </c>
      <c r="G80" s="13">
        <f>'Cust Extract'!H53</f>
        <v>1E-4</v>
      </c>
      <c r="H80" t="str">
        <f>'Cust Extract'!G53</f>
        <v>E</v>
      </c>
    </row>
    <row r="81" spans="1:8" x14ac:dyDescent="0.2">
      <c r="A81" t="str">
        <f>'Cust Extract'!B78</f>
        <v>08/2000</v>
      </c>
      <c r="B81" t="str">
        <f>'Cust Extract'!A78</f>
        <v>CAISO</v>
      </c>
      <c r="C81" t="str">
        <f>'Cust Extract'!C78</f>
        <v>TRANSALTA</v>
      </c>
      <c r="D81" t="str">
        <f>'Cust Extract'!D78</f>
        <v>A</v>
      </c>
      <c r="E81" s="12">
        <f>'Cust Extract'!E78</f>
        <v>36831</v>
      </c>
      <c r="G81" s="13">
        <f>'Cust Extract'!H78</f>
        <v>89427.224899999987</v>
      </c>
      <c r="H81" t="str">
        <f>'Cust Extract'!G78</f>
        <v>E</v>
      </c>
    </row>
    <row r="82" spans="1:8" hidden="1" x14ac:dyDescent="0.2">
      <c r="A82" t="str">
        <f>'Cust Extract'!B79</f>
        <v>08/2000</v>
      </c>
      <c r="B82" t="str">
        <f>'Cust Extract'!A79</f>
        <v>CAISO</v>
      </c>
      <c r="C82" t="str">
        <f>'Cust Extract'!C79</f>
        <v>TRANSALTA</v>
      </c>
      <c r="D82" t="str">
        <f>'Cust Extract'!D79</f>
        <v>E</v>
      </c>
      <c r="E82" s="12">
        <f>'Cust Extract'!E79</f>
        <v>36739</v>
      </c>
      <c r="G82" s="13">
        <f>'Cust Extract'!H79</f>
        <v>93572.1</v>
      </c>
      <c r="H82" t="str">
        <f>'Cust Extract'!G79</f>
        <v>E</v>
      </c>
    </row>
    <row r="83" spans="1:8" x14ac:dyDescent="0.2">
      <c r="A83" t="str">
        <f>'Cust Extract'!B80</f>
        <v>08/2000</v>
      </c>
      <c r="B83" t="str">
        <f>'Cust Extract'!A80</f>
        <v>CAISO</v>
      </c>
      <c r="C83" t="str">
        <f>'Cust Extract'!C80</f>
        <v>VEA</v>
      </c>
      <c r="D83" t="str">
        <f>'Cust Extract'!D80</f>
        <v>A</v>
      </c>
      <c r="E83" s="12">
        <f>'Cust Extract'!E80</f>
        <v>36831</v>
      </c>
      <c r="G83" s="13">
        <f>'Cust Extract'!H80</f>
        <v>385591.1017157599</v>
      </c>
      <c r="H83" t="str">
        <f>'Cust Extract'!G80</f>
        <v>E</v>
      </c>
    </row>
    <row r="84" spans="1:8" hidden="1" x14ac:dyDescent="0.2">
      <c r="A84" t="str">
        <f>'Cust Extract'!B81</f>
        <v>08/2000</v>
      </c>
      <c r="B84" t="str">
        <f>'Cust Extract'!A81</f>
        <v>CAISO</v>
      </c>
      <c r="C84" t="str">
        <f>'Cust Extract'!C81</f>
        <v>VEA</v>
      </c>
      <c r="D84" t="str">
        <f>'Cust Extract'!D81</f>
        <v>E</v>
      </c>
      <c r="E84" s="12">
        <f>'Cust Extract'!E81</f>
        <v>36739</v>
      </c>
      <c r="G84" s="13">
        <f>'Cust Extract'!H81</f>
        <v>390152.98387187149</v>
      </c>
      <c r="H84" t="str">
        <f>'Cust Extract'!G81</f>
        <v>E</v>
      </c>
    </row>
    <row r="85" spans="1:8" hidden="1" x14ac:dyDescent="0.2">
      <c r="A85" t="str">
        <f>'Cust Extract'!B70</f>
        <v>08/2000</v>
      </c>
      <c r="B85" t="str">
        <f>'Cust Extract'!A70</f>
        <v>CAISO</v>
      </c>
      <c r="C85" t="str">
        <f>'Cust Extract'!C70</f>
        <v>SCL</v>
      </c>
      <c r="D85" t="str">
        <f>'Cust Extract'!D70</f>
        <v>M</v>
      </c>
      <c r="E85" s="12">
        <f>'Cust Extract'!E70</f>
        <v>36831</v>
      </c>
      <c r="G85" s="13">
        <f>'Cust Extract'!H70</f>
        <v>151.0001</v>
      </c>
      <c r="H85" t="str">
        <f>'Cust Extract'!G70</f>
        <v>E</v>
      </c>
    </row>
    <row r="86" spans="1:8" x14ac:dyDescent="0.2">
      <c r="A86" t="str">
        <f>'Cust Extract'!B83</f>
        <v>08/2000</v>
      </c>
      <c r="B86" t="str">
        <f>'Cust Extract'!A83</f>
        <v>CAISO</v>
      </c>
      <c r="C86" t="str">
        <f>'Cust Extract'!C83</f>
        <v>Wheelabrat</v>
      </c>
      <c r="D86" t="str">
        <f>'Cust Extract'!D83</f>
        <v>A</v>
      </c>
      <c r="E86" s="12">
        <f>'Cust Extract'!E83</f>
        <v>36831</v>
      </c>
      <c r="G86" s="13">
        <f>'Cust Extract'!H83</f>
        <v>384967.45899117505</v>
      </c>
      <c r="H86" t="str">
        <f>'Cust Extract'!G83</f>
        <v>E</v>
      </c>
    </row>
    <row r="87" spans="1:8" hidden="1" x14ac:dyDescent="0.2">
      <c r="A87" t="str">
        <f>'Cust Extract'!B84</f>
        <v>08/2000</v>
      </c>
      <c r="B87" t="str">
        <f>'Cust Extract'!A84</f>
        <v>CAISO</v>
      </c>
      <c r="C87" t="str">
        <f>'Cust Extract'!C84</f>
        <v>Wheelabrat</v>
      </c>
      <c r="D87" t="str">
        <f>'Cust Extract'!D84</f>
        <v>E</v>
      </c>
      <c r="E87" s="12">
        <f>'Cust Extract'!E84</f>
        <v>36739</v>
      </c>
      <c r="G87" s="13">
        <f>'Cust Extract'!H84</f>
        <v>377809.93918824283</v>
      </c>
      <c r="H87" t="str">
        <f>'Cust Extract'!G84</f>
        <v>E</v>
      </c>
    </row>
    <row r="88" spans="1:8" hidden="1" x14ac:dyDescent="0.2">
      <c r="A88" t="str">
        <f>'Cust Extract'!B82</f>
        <v>08/2000</v>
      </c>
      <c r="B88" t="str">
        <f>'Cust Extract'!A82</f>
        <v>CAISO</v>
      </c>
      <c r="C88" t="str">
        <f>'Cust Extract'!C82</f>
        <v>VEA</v>
      </c>
      <c r="D88" t="str">
        <f>'Cust Extract'!D82</f>
        <v>M</v>
      </c>
      <c r="E88" s="12">
        <f>'Cust Extract'!E82</f>
        <v>36831</v>
      </c>
      <c r="G88" s="13">
        <f>'Cust Extract'!H82</f>
        <v>64.082700000000003</v>
      </c>
      <c r="H88" t="str">
        <f>'Cust Extract'!G82</f>
        <v>E</v>
      </c>
    </row>
    <row r="89" spans="1:8" x14ac:dyDescent="0.2">
      <c r="A89" t="str">
        <f>'Cust Extract'!B86</f>
        <v>08/2000</v>
      </c>
      <c r="B89" t="str">
        <f>'Cust Extract'!A86</f>
        <v>CAISO</v>
      </c>
      <c r="C89" t="str">
        <f>'Cust Extract'!C86</f>
        <v>WheelSHAST</v>
      </c>
      <c r="D89" t="str">
        <f>'Cust Extract'!D86</f>
        <v>A</v>
      </c>
      <c r="E89" s="12">
        <f>'Cust Extract'!E86</f>
        <v>36831</v>
      </c>
      <c r="G89" s="13">
        <f>'Cust Extract'!H86</f>
        <v>15389.939812572757</v>
      </c>
      <c r="H89" t="str">
        <f>'Cust Extract'!G86</f>
        <v>E</v>
      </c>
    </row>
    <row r="90" spans="1:8" x14ac:dyDescent="0.2">
      <c r="A90" t="str">
        <f>'Cust Extract'!B87</f>
        <v>08/2000</v>
      </c>
      <c r="B90" t="str">
        <f>'Cust Extract'!A87</f>
        <v>CAISO</v>
      </c>
      <c r="C90" t="str">
        <f>'Cust Extract'!C87</f>
        <v>Willamette</v>
      </c>
      <c r="D90" t="str">
        <f>'Cust Extract'!D87</f>
        <v>A</v>
      </c>
      <c r="E90" s="12">
        <f>'Cust Extract'!E87</f>
        <v>36831</v>
      </c>
      <c r="G90" s="13">
        <f>'Cust Extract'!H87</f>
        <v>5643.34138811718</v>
      </c>
      <c r="H90" t="str">
        <f>'Cust Extract'!G87</f>
        <v>E</v>
      </c>
    </row>
    <row r="91" spans="1:8" hidden="1" x14ac:dyDescent="0.2">
      <c r="A91" t="str">
        <f>'Cust Extract'!B88</f>
        <v>08/2000</v>
      </c>
      <c r="B91" t="str">
        <f>'Cust Extract'!A88</f>
        <v>CAISO</v>
      </c>
      <c r="C91" t="str">
        <f>'Cust Extract'!C88</f>
        <v>Willamette</v>
      </c>
      <c r="D91" t="str">
        <f>'Cust Extract'!D88</f>
        <v>E</v>
      </c>
      <c r="E91" s="12">
        <f>'Cust Extract'!E88</f>
        <v>36739</v>
      </c>
      <c r="G91" s="13">
        <f>'Cust Extract'!H88</f>
        <v>5730.6773941715182</v>
      </c>
      <c r="H91" t="str">
        <f>'Cust Extract'!G88</f>
        <v>E</v>
      </c>
    </row>
    <row r="92" spans="1:8" x14ac:dyDescent="0.2">
      <c r="E92" s="12"/>
      <c r="F92" t="s">
        <v>60</v>
      </c>
      <c r="G92" s="13">
        <f>G2+G6+G8</f>
        <v>120962816.70209762</v>
      </c>
    </row>
    <row r="93" spans="1:8" x14ac:dyDescent="0.2">
      <c r="E93" s="12"/>
      <c r="F93" t="s">
        <v>61</v>
      </c>
      <c r="G93" s="13">
        <f>G90+G89+G86+G83+G81+G78+G76+G74+G71+G69+G66+G65+G63+G62+G59+G57+G54+G53+G52+G51+G48+G45+G42+G40+G37+G34+G31+G29+G26+G23+G20+G18+G15+G13+G11</f>
        <v>120962816.70209952</v>
      </c>
    </row>
    <row r="94" spans="1:8" x14ac:dyDescent="0.2">
      <c r="E94" s="12"/>
      <c r="G94" s="13"/>
    </row>
    <row r="95" spans="1:8" x14ac:dyDescent="0.2">
      <c r="E95" s="12"/>
      <c r="G95" s="13"/>
    </row>
    <row r="96" spans="1:8" x14ac:dyDescent="0.2">
      <c r="E96" s="12"/>
      <c r="G96" s="13"/>
    </row>
    <row r="97" spans="5:7" x14ac:dyDescent="0.2">
      <c r="E97" s="12"/>
      <c r="G97" s="13"/>
    </row>
    <row r="98" spans="5:7" x14ac:dyDescent="0.2">
      <c r="E98" s="12"/>
      <c r="G98" s="13"/>
    </row>
    <row r="99" spans="5:7" x14ac:dyDescent="0.2">
      <c r="E99" s="12"/>
      <c r="G99" s="13"/>
    </row>
  </sheetData>
  <autoFilter ref="A1:J91">
    <filterColumn colId="3">
      <filters>
        <filter val="A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9"/>
  <sheetViews>
    <sheetView workbookViewId="0">
      <selection activeCell="F94" sqref="F94"/>
    </sheetView>
  </sheetViews>
  <sheetFormatPr defaultRowHeight="12.75" x14ac:dyDescent="0.2"/>
  <cols>
    <col min="1" max="2" width="18.85546875" bestFit="1" customWidth="1"/>
    <col min="3" max="3" width="13.28515625" bestFit="1" customWidth="1"/>
    <col min="4" max="5" width="18.28515625" bestFit="1" customWidth="1"/>
    <col min="6" max="6" width="23.42578125" bestFit="1" customWidth="1"/>
    <col min="7" max="7" width="16.42578125" bestFit="1" customWidth="1"/>
    <col min="8" max="8" width="19.85546875" bestFit="1" customWidth="1"/>
    <col min="9" max="9" width="15.28515625" bestFit="1" customWidth="1"/>
    <col min="10" max="10" width="10" bestFit="1" customWidth="1"/>
  </cols>
  <sheetData>
    <row r="1" spans="1:10" s="14" customFormat="1" x14ac:dyDescent="0.2">
      <c r="A1" s="14" t="s">
        <v>51</v>
      </c>
      <c r="B1" s="14" t="s">
        <v>52</v>
      </c>
      <c r="C1" s="14" t="s">
        <v>53</v>
      </c>
      <c r="D1" s="14" t="s">
        <v>54</v>
      </c>
      <c r="E1" s="14" t="s">
        <v>55</v>
      </c>
      <c r="F1" s="14" t="s">
        <v>56</v>
      </c>
      <c r="G1" s="14" t="s">
        <v>57</v>
      </c>
      <c r="H1" s="14" t="s">
        <v>49</v>
      </c>
      <c r="I1" s="14" t="s">
        <v>58</v>
      </c>
      <c r="J1" s="14" t="s">
        <v>59</v>
      </c>
    </row>
    <row r="2" spans="1:10" hidden="1" x14ac:dyDescent="0.2">
      <c r="A2" t="str">
        <f>'SE Extract'!B2</f>
        <v>08/2000</v>
      </c>
      <c r="B2" t="str">
        <f>'SE Extract'!A2</f>
        <v>CAISO</v>
      </c>
      <c r="D2" t="str">
        <f>'SE Extract'!C2</f>
        <v>A</v>
      </c>
      <c r="E2" s="12">
        <f>'SE Extract'!D2</f>
        <v>36831</v>
      </c>
      <c r="F2" s="13"/>
      <c r="G2" s="13">
        <f>'SE Extract'!G2</f>
        <v>118913050.33407968</v>
      </c>
      <c r="H2" t="str">
        <f>'SE Extract'!F2</f>
        <v>R</v>
      </c>
    </row>
    <row r="3" spans="1:10" hidden="1" x14ac:dyDescent="0.2">
      <c r="A3" t="str">
        <f>'SE Extract'!B3</f>
        <v>08/2000</v>
      </c>
      <c r="B3" t="str">
        <f>'SE Extract'!A3</f>
        <v>CAISO</v>
      </c>
      <c r="D3" t="str">
        <f>'SE Extract'!C3</f>
        <v>E</v>
      </c>
      <c r="E3" s="12">
        <f>'SE Extract'!D3</f>
        <v>36739</v>
      </c>
      <c r="G3" s="13">
        <f>'SE Extract'!G3</f>
        <v>100652322.03005372</v>
      </c>
      <c r="H3" t="str">
        <f>'SE Extract'!F3</f>
        <v>R</v>
      </c>
    </row>
    <row r="4" spans="1:10" x14ac:dyDescent="0.2">
      <c r="A4" t="str">
        <f>'Cust Extract'!B25</f>
        <v>08/2000</v>
      </c>
      <c r="B4" t="str">
        <f>'Cust Extract'!A25</f>
        <v>CAISO</v>
      </c>
      <c r="C4" t="str">
        <f>'Cust Extract'!C25</f>
        <v>ECTltWM</v>
      </c>
      <c r="D4" t="str">
        <f>'Cust Extract'!D25</f>
        <v>M</v>
      </c>
      <c r="E4" s="12">
        <f>'Cust Extract'!E25</f>
        <v>36831</v>
      </c>
      <c r="G4" s="13">
        <f>'Cust Extract'!H25</f>
        <v>2518.4290000000001</v>
      </c>
      <c r="H4" t="str">
        <f>'Cust Extract'!G25</f>
        <v>R</v>
      </c>
    </row>
    <row r="5" spans="1:10" hidden="1" x14ac:dyDescent="0.2">
      <c r="A5" t="str">
        <f>'Cust Extract'!B2</f>
        <v>08/2000</v>
      </c>
      <c r="B5" t="str">
        <f>'Cust Extract'!A2</f>
        <v>CAISO</v>
      </c>
      <c r="C5" t="str">
        <f>'Cust Extract'!C2</f>
        <v/>
      </c>
      <c r="D5" t="str">
        <f>'Cust Extract'!D2</f>
        <v>E</v>
      </c>
      <c r="E5" s="12">
        <f>'Cust Extract'!E2</f>
        <v>36739</v>
      </c>
      <c r="G5" s="13">
        <f>'Cust Extract'!H2</f>
        <v>0</v>
      </c>
      <c r="H5" t="str">
        <f>'Cust Extract'!G2</f>
        <v>R</v>
      </c>
    </row>
    <row r="6" spans="1:10" hidden="1" x14ac:dyDescent="0.2">
      <c r="A6" t="str">
        <f>'Cust Extract'!B3</f>
        <v>08/2000</v>
      </c>
      <c r="B6" t="str">
        <f>'Cust Extract'!A45</f>
        <v>CAISO</v>
      </c>
      <c r="C6" t="str">
        <f>'Cust Extract'!C45</f>
        <v>EES</v>
      </c>
      <c r="D6" t="str">
        <f>'Cust Extract'!D45</f>
        <v>A</v>
      </c>
      <c r="E6" s="12">
        <f>'Cust Extract'!E45</f>
        <v>36831</v>
      </c>
      <c r="G6" s="13">
        <f>'Cust Extract'!H45</f>
        <v>2048225.5002062423</v>
      </c>
      <c r="H6" t="str">
        <f>'Cust Extract'!G45</f>
        <v>R</v>
      </c>
    </row>
    <row r="7" spans="1:10" hidden="1" x14ac:dyDescent="0.2">
      <c r="A7" t="str">
        <f>'Cust Extract'!B46</f>
        <v>08/2000</v>
      </c>
      <c r="B7" t="str">
        <f>'Cust Extract'!A46</f>
        <v>CAISO</v>
      </c>
      <c r="C7" t="str">
        <f>'Cust Extract'!C46</f>
        <v>EES</v>
      </c>
      <c r="D7" t="str">
        <f>'Cust Extract'!D46</f>
        <v>E</v>
      </c>
      <c r="E7" s="12">
        <f>'Cust Extract'!E46</f>
        <v>36739</v>
      </c>
      <c r="G7" s="13">
        <f>'Cust Extract'!H46</f>
        <v>3712088.3159202924</v>
      </c>
      <c r="H7" t="str">
        <f>'Cust Extract'!G46</f>
        <v>R</v>
      </c>
    </row>
    <row r="8" spans="1:10" hidden="1" x14ac:dyDescent="0.2">
      <c r="A8" t="str">
        <f>'Cust Extract'!B5</f>
        <v>08/2000</v>
      </c>
      <c r="B8" t="str">
        <f>'Cust Extract'!A60</f>
        <v>CAISO</v>
      </c>
      <c r="C8" t="str">
        <f>'Cust Extract'!C60</f>
        <v>LV COGEN</v>
      </c>
      <c r="D8" t="str">
        <f>'Cust Extract'!D60</f>
        <v>A</v>
      </c>
      <c r="E8" s="12">
        <f>'Cust Extract'!E60</f>
        <v>36831</v>
      </c>
      <c r="G8" s="13">
        <f>'Cust Extract'!H60</f>
        <v>1540.8678116909598</v>
      </c>
      <c r="H8" t="str">
        <f>'Cust Extract'!G60</f>
        <v>R</v>
      </c>
    </row>
    <row r="9" spans="1:10" hidden="1" x14ac:dyDescent="0.2">
      <c r="A9" t="str">
        <f>'Cust Extract'!B61</f>
        <v>08/2000</v>
      </c>
      <c r="B9" t="str">
        <f>'Cust Extract'!A61</f>
        <v>CAISO</v>
      </c>
      <c r="C9" t="str">
        <f>'Cust Extract'!C61</f>
        <v>LV COGEN</v>
      </c>
      <c r="D9" t="str">
        <f>'Cust Extract'!D61</f>
        <v>E</v>
      </c>
      <c r="E9" s="12">
        <f>'Cust Extract'!E61</f>
        <v>36739</v>
      </c>
      <c r="G9" s="13">
        <f>'Cust Extract'!H61</f>
        <v>2239.7022116909593</v>
      </c>
      <c r="H9" t="str">
        <f>'Cust Extract'!G61</f>
        <v>R</v>
      </c>
    </row>
    <row r="10" spans="1:10" x14ac:dyDescent="0.2">
      <c r="A10" t="str">
        <f>'Cust Extract'!B30</f>
        <v>08/2000</v>
      </c>
      <c r="B10" t="str">
        <f>'Cust Extract'!A30</f>
        <v>CAISO</v>
      </c>
      <c r="C10" t="str">
        <f>'Cust Extract'!C30</f>
        <v>ECTRT</v>
      </c>
      <c r="D10" t="str">
        <f>'Cust Extract'!D30</f>
        <v>M</v>
      </c>
      <c r="E10" s="12">
        <f>'Cust Extract'!E30</f>
        <v>36831</v>
      </c>
      <c r="G10" s="13">
        <f>'Cust Extract'!H30</f>
        <v>461.52489999999699</v>
      </c>
      <c r="H10" t="str">
        <f>'Cust Extract'!G30</f>
        <v>R</v>
      </c>
    </row>
    <row r="11" spans="1:10" hidden="1" x14ac:dyDescent="0.2">
      <c r="A11" t="str">
        <f>'Cust Extract'!B8</f>
        <v>08/2000</v>
      </c>
      <c r="B11" t="str">
        <f>'Cust Extract'!A3</f>
        <v>CAISO</v>
      </c>
      <c r="C11" t="str">
        <f>'Cust Extract'!C3</f>
        <v>ARCO</v>
      </c>
      <c r="D11" t="str">
        <f>'Cust Extract'!D3</f>
        <v>A</v>
      </c>
      <c r="E11" s="12">
        <f>'Cust Extract'!E3</f>
        <v>36831</v>
      </c>
      <c r="G11" s="13">
        <f>'Cust Extract'!H3</f>
        <v>509867.29710988799</v>
      </c>
      <c r="H11" t="str">
        <f>'Cust Extract'!G3</f>
        <v>E</v>
      </c>
    </row>
    <row r="12" spans="1:10" hidden="1" x14ac:dyDescent="0.2">
      <c r="A12" t="str">
        <f>'Cust Extract'!B64</f>
        <v>08/2000</v>
      </c>
      <c r="B12" t="str">
        <f>'Cust Extract'!A64</f>
        <v>CAISO</v>
      </c>
      <c r="C12" t="str">
        <f>'Cust Extract'!C64</f>
        <v>PGES</v>
      </c>
      <c r="D12" t="str">
        <f>'Cust Extract'!D64</f>
        <v>E</v>
      </c>
      <c r="E12" s="12">
        <f>'Cust Extract'!E64</f>
        <v>36739</v>
      </c>
      <c r="G12" s="13">
        <f>'Cust Extract'!H64</f>
        <v>2168131.8244303013</v>
      </c>
      <c r="H12" t="str">
        <f>'Cust Extract'!G64</f>
        <v>R</v>
      </c>
    </row>
    <row r="13" spans="1:10" hidden="1" x14ac:dyDescent="0.2">
      <c r="A13" t="str">
        <f>'Cust Extract'!B10</f>
        <v>08/2000</v>
      </c>
      <c r="B13" t="str">
        <f>'Cust Extract'!A5</f>
        <v>CAISO</v>
      </c>
      <c r="C13" t="str">
        <f>'Cust Extract'!C5</f>
        <v>AVISTA-WWP</v>
      </c>
      <c r="D13" t="str">
        <f>'Cust Extract'!D5</f>
        <v>A</v>
      </c>
      <c r="E13" s="12">
        <f>'Cust Extract'!E5</f>
        <v>36831</v>
      </c>
      <c r="G13" s="13">
        <f>'Cust Extract'!H5</f>
        <v>1472096.917913446</v>
      </c>
      <c r="H13" t="str">
        <f>'Cust Extract'!G5</f>
        <v>E</v>
      </c>
    </row>
    <row r="14" spans="1:10" hidden="1" x14ac:dyDescent="0.2">
      <c r="A14" t="str">
        <f>'Cust Extract'!B76</f>
        <v>08/2000</v>
      </c>
      <c r="B14" t="str">
        <f>'Cust Extract'!A76</f>
        <v>CAISO</v>
      </c>
      <c r="C14" t="str">
        <f>'Cust Extract'!C76</f>
        <v>TOSCO</v>
      </c>
      <c r="D14" t="str">
        <f>'Cust Extract'!D76</f>
        <v>E</v>
      </c>
      <c r="E14" s="12">
        <f>'Cust Extract'!E76</f>
        <v>36739</v>
      </c>
      <c r="G14" s="13">
        <f>'Cust Extract'!H76</f>
        <v>110191.11784850332</v>
      </c>
      <c r="H14" t="str">
        <f>'Cust Extract'!G76</f>
        <v>R</v>
      </c>
    </row>
    <row r="15" spans="1:10" hidden="1" x14ac:dyDescent="0.2">
      <c r="A15" t="str">
        <f>'Cust Extract'!B12</f>
        <v>08/2000</v>
      </c>
      <c r="B15" t="str">
        <f>'Cust Extract'!A8</f>
        <v>CAISO</v>
      </c>
      <c r="C15" t="str">
        <f>'Cust Extract'!C8</f>
        <v>CRC</v>
      </c>
      <c r="D15" t="str">
        <f>'Cust Extract'!D8</f>
        <v>A</v>
      </c>
      <c r="E15" s="12">
        <f>'Cust Extract'!E8</f>
        <v>36831</v>
      </c>
      <c r="G15" s="13">
        <f>'Cust Extract'!H8</f>
        <v>4673.7185133400008</v>
      </c>
      <c r="H15" t="str">
        <f>'Cust Extract'!G8</f>
        <v>E</v>
      </c>
    </row>
    <row r="16" spans="1:10" hidden="1" x14ac:dyDescent="0.2">
      <c r="A16" t="str">
        <f>'Cust Extract'!B4</f>
        <v>08/2000</v>
      </c>
      <c r="B16" t="str">
        <f>'Cust Extract'!A4</f>
        <v>CAISO</v>
      </c>
      <c r="C16" t="str">
        <f>'Cust Extract'!C4</f>
        <v>ARCO</v>
      </c>
      <c r="D16" t="str">
        <f>'Cust Extract'!D4</f>
        <v>E</v>
      </c>
      <c r="E16" s="12">
        <f>'Cust Extract'!E4</f>
        <v>36739</v>
      </c>
      <c r="G16" s="13">
        <f>'Cust Extract'!H4</f>
        <v>320469.63536514359</v>
      </c>
      <c r="H16" t="str">
        <f>'Cust Extract'!G4</f>
        <v>E</v>
      </c>
    </row>
    <row r="17" spans="1:8" x14ac:dyDescent="0.2">
      <c r="A17" t="str">
        <f>'Cust Extract'!B36</f>
        <v>08/2000</v>
      </c>
      <c r="B17" t="str">
        <f>'Cust Extract'!A36</f>
        <v>CAISO</v>
      </c>
      <c r="C17" t="str">
        <f>'Cust Extract'!C36</f>
        <v>ECTstCA</v>
      </c>
      <c r="D17" t="str">
        <f>'Cust Extract'!D36</f>
        <v>M</v>
      </c>
      <c r="E17" s="12">
        <f>'Cust Extract'!E36</f>
        <v>36831</v>
      </c>
      <c r="G17" s="13">
        <f>'Cust Extract'!H36</f>
        <v>1439.6987000000001</v>
      </c>
      <c r="H17" t="str">
        <f>'Cust Extract'!G36</f>
        <v>R</v>
      </c>
    </row>
    <row r="18" spans="1:8" hidden="1" x14ac:dyDescent="0.2">
      <c r="A18" t="str">
        <f>'Cust Extract'!B15</f>
        <v>08/2000</v>
      </c>
      <c r="B18" t="str">
        <f>'Cust Extract'!A10</f>
        <v>CAISO</v>
      </c>
      <c r="C18" t="str">
        <f>'Cust Extract'!C10</f>
        <v>CSU</v>
      </c>
      <c r="D18" t="str">
        <f>'Cust Extract'!D10</f>
        <v>A</v>
      </c>
      <c r="E18" s="12">
        <f>'Cust Extract'!E10</f>
        <v>36831</v>
      </c>
      <c r="G18" s="13">
        <f>'Cust Extract'!H10</f>
        <v>27063.699299999997</v>
      </c>
      <c r="H18" t="str">
        <f>'Cust Extract'!G10</f>
        <v>E</v>
      </c>
    </row>
    <row r="19" spans="1:8" hidden="1" x14ac:dyDescent="0.2">
      <c r="A19" t="str">
        <f>'Cust Extract'!B6</f>
        <v>08/2000</v>
      </c>
      <c r="B19" t="str">
        <f>'Cust Extract'!A6</f>
        <v>CAISO</v>
      </c>
      <c r="C19" t="str">
        <f>'Cust Extract'!C6</f>
        <v>AVISTA-WWP</v>
      </c>
      <c r="D19" t="str">
        <f>'Cust Extract'!D6</f>
        <v>E</v>
      </c>
      <c r="E19" s="12">
        <f>'Cust Extract'!E6</f>
        <v>36739</v>
      </c>
      <c r="G19" s="13">
        <f>'Cust Extract'!H6</f>
        <v>1501920.9723760455</v>
      </c>
      <c r="H19" t="str">
        <f>'Cust Extract'!G6</f>
        <v>E</v>
      </c>
    </row>
    <row r="20" spans="1:8" hidden="1" x14ac:dyDescent="0.2">
      <c r="A20" t="str">
        <f>'Cust Extract'!B17</f>
        <v>08/2000</v>
      </c>
      <c r="B20" t="str">
        <f>'Cust Extract'!A12</f>
        <v>CAISO</v>
      </c>
      <c r="C20" t="str">
        <f>'Cust Extract'!C12</f>
        <v>DELANO</v>
      </c>
      <c r="D20" t="str">
        <f>'Cust Extract'!D12</f>
        <v>A</v>
      </c>
      <c r="E20" s="12">
        <f>'Cust Extract'!E12</f>
        <v>36831</v>
      </c>
      <c r="G20" s="13">
        <f>'Cust Extract'!H12</f>
        <v>162511.55517481914</v>
      </c>
      <c r="H20" t="str">
        <f>'Cust Extract'!G12</f>
        <v>E</v>
      </c>
    </row>
    <row r="21" spans="1:8" hidden="1" x14ac:dyDescent="0.2">
      <c r="A21" t="str">
        <f>'Cust Extract'!B9</f>
        <v>08/2000</v>
      </c>
      <c r="B21" t="str">
        <f>'Cust Extract'!A9</f>
        <v>CAISO</v>
      </c>
      <c r="C21" t="str">
        <f>'Cust Extract'!C9</f>
        <v>CRC</v>
      </c>
      <c r="D21" t="str">
        <f>'Cust Extract'!D9</f>
        <v>E</v>
      </c>
      <c r="E21" s="12">
        <f>'Cust Extract'!E9</f>
        <v>36739</v>
      </c>
      <c r="G21" s="13">
        <f>'Cust Extract'!H9</f>
        <v>4731.5885866599992</v>
      </c>
      <c r="H21" t="str">
        <f>'Cust Extract'!G9</f>
        <v>E</v>
      </c>
    </row>
    <row r="22" spans="1:8" x14ac:dyDescent="0.2">
      <c r="A22" t="str">
        <f>'Cust Extract'!B38</f>
        <v>08/2000</v>
      </c>
      <c r="B22" t="str">
        <f>'Cust Extract'!A38</f>
        <v>CAISO</v>
      </c>
      <c r="C22" t="str">
        <f>'Cust Extract'!C38</f>
        <v>ECTstCA2</v>
      </c>
      <c r="D22" t="str">
        <f>'Cust Extract'!D38</f>
        <v>M</v>
      </c>
      <c r="E22" s="12">
        <f>'Cust Extract'!E38</f>
        <v>36831</v>
      </c>
      <c r="G22" s="13">
        <f>'Cust Extract'!H38</f>
        <v>52.885600000000011</v>
      </c>
      <c r="H22" t="str">
        <f>'Cust Extract'!G38</f>
        <v>R</v>
      </c>
    </row>
    <row r="23" spans="1:8" hidden="1" x14ac:dyDescent="0.2">
      <c r="A23" t="str">
        <f>'Cust Extract'!B20</f>
        <v>08/2000</v>
      </c>
      <c r="B23" t="str">
        <f>'Cust Extract'!A15</f>
        <v>CAISO</v>
      </c>
      <c r="C23" t="str">
        <f>'Cust Extract'!C15</f>
        <v>ECTltCA</v>
      </c>
      <c r="D23" t="str">
        <f>'Cust Extract'!D15</f>
        <v>A</v>
      </c>
      <c r="E23" s="12">
        <f>'Cust Extract'!E15</f>
        <v>36831</v>
      </c>
      <c r="G23" s="13">
        <f>'Cust Extract'!H15</f>
        <v>1895430.3525834614</v>
      </c>
      <c r="H23" t="str">
        <f>'Cust Extract'!G15</f>
        <v>E</v>
      </c>
    </row>
    <row r="24" spans="1:8" hidden="1" x14ac:dyDescent="0.2">
      <c r="A24" t="str">
        <f>'Cust Extract'!B11</f>
        <v>08/2000</v>
      </c>
      <c r="B24" t="str">
        <f>'Cust Extract'!A11</f>
        <v>CAISO</v>
      </c>
      <c r="C24" t="str">
        <f>'Cust Extract'!C11</f>
        <v>CSU</v>
      </c>
      <c r="D24" t="str">
        <f>'Cust Extract'!D11</f>
        <v>E</v>
      </c>
      <c r="E24" s="12">
        <f>'Cust Extract'!E11</f>
        <v>36739</v>
      </c>
      <c r="G24" s="13">
        <f>'Cust Extract'!H11</f>
        <v>23223.075965399996</v>
      </c>
      <c r="H24" t="str">
        <f>'Cust Extract'!G11</f>
        <v>E</v>
      </c>
    </row>
    <row r="25" spans="1:8" x14ac:dyDescent="0.2">
      <c r="A25" t="str">
        <f>'Cust Extract'!B41</f>
        <v>08/2000</v>
      </c>
      <c r="B25" t="str">
        <f>'Cust Extract'!A41</f>
        <v>CAISO</v>
      </c>
      <c r="C25" t="str">
        <f>'Cust Extract'!C41</f>
        <v>ECTstNW</v>
      </c>
      <c r="D25" t="str">
        <f>'Cust Extract'!D41</f>
        <v>M</v>
      </c>
      <c r="E25" s="12">
        <f>'Cust Extract'!E41</f>
        <v>36831</v>
      </c>
      <c r="G25" s="13">
        <f>'Cust Extract'!H41</f>
        <v>508.22149999999988</v>
      </c>
      <c r="H25" t="str">
        <f>'Cust Extract'!G41</f>
        <v>R</v>
      </c>
    </row>
    <row r="26" spans="1:8" hidden="1" x14ac:dyDescent="0.2">
      <c r="A26" t="str">
        <f>'Cust Extract'!B23</f>
        <v>08/2000</v>
      </c>
      <c r="B26" t="str">
        <f>'Cust Extract'!A17</f>
        <v>CAISO</v>
      </c>
      <c r="C26" t="str">
        <f>'Cust Extract'!C17</f>
        <v>ECTltNW</v>
      </c>
      <c r="D26" t="str">
        <f>'Cust Extract'!D17</f>
        <v>A</v>
      </c>
      <c r="E26" s="12">
        <f>'Cust Extract'!E17</f>
        <v>36831</v>
      </c>
      <c r="G26" s="13">
        <f>'Cust Extract'!H17</f>
        <v>4977084.7559506474</v>
      </c>
      <c r="H26" t="str">
        <f>'Cust Extract'!G17</f>
        <v>E</v>
      </c>
    </row>
    <row r="27" spans="1:8" hidden="1" x14ac:dyDescent="0.2">
      <c r="A27" t="str">
        <f>'Cust Extract'!B13</f>
        <v>08/2000</v>
      </c>
      <c r="B27" t="str">
        <f>'Cust Extract'!A13</f>
        <v>CAISO</v>
      </c>
      <c r="C27" t="str">
        <f>'Cust Extract'!C13</f>
        <v>DELANO</v>
      </c>
      <c r="D27" t="str">
        <f>'Cust Extract'!D13</f>
        <v>E</v>
      </c>
      <c r="E27" s="12">
        <f>'Cust Extract'!E13</f>
        <v>36739</v>
      </c>
      <c r="G27" s="13">
        <f>'Cust Extract'!H13</f>
        <v>11913.938190492589</v>
      </c>
      <c r="H27" t="str">
        <f>'Cust Extract'!G13</f>
        <v>E</v>
      </c>
    </row>
    <row r="28" spans="1:8" x14ac:dyDescent="0.2">
      <c r="A28" t="str">
        <f>'Cust Extract'!B47</f>
        <v>08/2000</v>
      </c>
      <c r="B28" t="str">
        <f>'Cust Extract'!A47</f>
        <v>CAISO</v>
      </c>
      <c r="C28" t="str">
        <f>'Cust Extract'!C47</f>
        <v>EES</v>
      </c>
      <c r="D28" t="str">
        <f>'Cust Extract'!D47</f>
        <v>M</v>
      </c>
      <c r="E28" s="12">
        <f>'Cust Extract'!E47</f>
        <v>36831</v>
      </c>
      <c r="G28" s="13">
        <f>'Cust Extract'!H47</f>
        <v>366094.29460000177</v>
      </c>
      <c r="H28" t="str">
        <f>'Cust Extract'!G47</f>
        <v>R</v>
      </c>
    </row>
    <row r="29" spans="1:8" hidden="1" x14ac:dyDescent="0.2">
      <c r="A29" t="str">
        <f>'Cust Extract'!B26</f>
        <v>08/2000</v>
      </c>
      <c r="B29" t="str">
        <f>'Cust Extract'!A20</f>
        <v>CAISO</v>
      </c>
      <c r="C29" t="str">
        <f>'Cust Extract'!C20</f>
        <v>ECTltSW</v>
      </c>
      <c r="D29" t="str">
        <f>'Cust Extract'!D20</f>
        <v>A</v>
      </c>
      <c r="E29" s="12">
        <f>'Cust Extract'!E20</f>
        <v>36831</v>
      </c>
      <c r="G29" s="13">
        <f>'Cust Extract'!H20</f>
        <v>8645894.9336360022</v>
      </c>
      <c r="H29" t="str">
        <f>'Cust Extract'!G20</f>
        <v>E</v>
      </c>
    </row>
    <row r="30" spans="1:8" hidden="1" x14ac:dyDescent="0.2">
      <c r="A30" t="str">
        <f>'Cust Extract'!B16</f>
        <v>08/2000</v>
      </c>
      <c r="B30" t="str">
        <f>'Cust Extract'!A16</f>
        <v>CAISO</v>
      </c>
      <c r="C30" t="str">
        <f>'Cust Extract'!C16</f>
        <v>ECTltCA</v>
      </c>
      <c r="D30" t="str">
        <f>'Cust Extract'!D16</f>
        <v>E</v>
      </c>
      <c r="E30" s="12">
        <f>'Cust Extract'!E16</f>
        <v>36739</v>
      </c>
      <c r="G30" s="13">
        <f>'Cust Extract'!H16</f>
        <v>1897727.01185346</v>
      </c>
      <c r="H30" t="str">
        <f>'Cust Extract'!G16</f>
        <v>E</v>
      </c>
    </row>
    <row r="31" spans="1:8" hidden="1" x14ac:dyDescent="0.2">
      <c r="A31" t="str">
        <f>'Cust Extract'!B28</f>
        <v>08/2000</v>
      </c>
      <c r="B31" t="str">
        <f>'Cust Extract'!A23</f>
        <v>CAISO</v>
      </c>
      <c r="C31" t="str">
        <f>'Cust Extract'!C23</f>
        <v>ECTltWM</v>
      </c>
      <c r="D31" t="str">
        <f>'Cust Extract'!D23</f>
        <v>A</v>
      </c>
      <c r="E31" s="12">
        <f>'Cust Extract'!E23</f>
        <v>36831</v>
      </c>
      <c r="G31" s="13">
        <f>'Cust Extract'!H23</f>
        <v>3386942.3942067283</v>
      </c>
      <c r="H31" t="str">
        <f>'Cust Extract'!G23</f>
        <v>E</v>
      </c>
    </row>
    <row r="32" spans="1:8" hidden="1" x14ac:dyDescent="0.2">
      <c r="A32" t="str">
        <f>'Cust Extract'!B18</f>
        <v>08/2000</v>
      </c>
      <c r="B32" t="str">
        <f>'Cust Extract'!A18</f>
        <v>CAISO</v>
      </c>
      <c r="C32" t="str">
        <f>'Cust Extract'!C18</f>
        <v>ECTltNW</v>
      </c>
      <c r="D32" t="str">
        <f>'Cust Extract'!D18</f>
        <v>E</v>
      </c>
      <c r="E32" s="12">
        <f>'Cust Extract'!E18</f>
        <v>36739</v>
      </c>
      <c r="G32" s="13">
        <f>'Cust Extract'!H18</f>
        <v>4915869.8240584955</v>
      </c>
      <c r="H32" t="str">
        <f>'Cust Extract'!G18</f>
        <v>E</v>
      </c>
    </row>
    <row r="33" spans="1:8" x14ac:dyDescent="0.2">
      <c r="A33" t="str">
        <f>'Cust Extract'!B58</f>
        <v>08/2000</v>
      </c>
      <c r="B33" t="str">
        <f>'Cust Extract'!A58</f>
        <v>CAISO</v>
      </c>
      <c r="C33" t="str">
        <f>'Cust Extract'!C58</f>
        <v>HARBOR</v>
      </c>
      <c r="D33" t="str">
        <f>'Cust Extract'!D58</f>
        <v>M</v>
      </c>
      <c r="E33" s="12">
        <f>'Cust Extract'!E58</f>
        <v>36831</v>
      </c>
      <c r="G33" s="13">
        <f>'Cust Extract'!H58</f>
        <v>7.400000000000001E-2</v>
      </c>
      <c r="H33" t="str">
        <f>'Cust Extract'!G58</f>
        <v>R</v>
      </c>
    </row>
    <row r="34" spans="1:8" hidden="1" x14ac:dyDescent="0.2">
      <c r="A34" t="str">
        <f>'Cust Extract'!B31</f>
        <v>08/2000</v>
      </c>
      <c r="B34" t="str">
        <f>'Cust Extract'!A26</f>
        <v>CAISO</v>
      </c>
      <c r="C34" t="str">
        <f>'Cust Extract'!C26</f>
        <v>ECTltWTTRA</v>
      </c>
      <c r="D34" t="str">
        <f>'Cust Extract'!D26</f>
        <v>A</v>
      </c>
      <c r="E34" s="12">
        <f>'Cust Extract'!E26</f>
        <v>36831</v>
      </c>
      <c r="G34" s="13">
        <f>'Cust Extract'!H26</f>
        <v>7571151.9753605751</v>
      </c>
      <c r="H34" t="str">
        <f>'Cust Extract'!G26</f>
        <v>E</v>
      </c>
    </row>
    <row r="35" spans="1:8" hidden="1" x14ac:dyDescent="0.2">
      <c r="A35" t="str">
        <f>'Cust Extract'!B21</f>
        <v>08/2000</v>
      </c>
      <c r="B35" t="str">
        <f>'Cust Extract'!A21</f>
        <v>CAISO</v>
      </c>
      <c r="C35" t="str">
        <f>'Cust Extract'!C21</f>
        <v>ECTltSW</v>
      </c>
      <c r="D35" t="str">
        <f>'Cust Extract'!D21</f>
        <v>E</v>
      </c>
      <c r="E35" s="12">
        <f>'Cust Extract'!E21</f>
        <v>36739</v>
      </c>
      <c r="G35" s="13">
        <f>'Cust Extract'!H21</f>
        <v>8628297.9834516924</v>
      </c>
      <c r="H35" t="str">
        <f>'Cust Extract'!G21</f>
        <v>E</v>
      </c>
    </row>
    <row r="36" spans="1:8" x14ac:dyDescent="0.2">
      <c r="A36" t="str">
        <f>'Cust Extract'!B65</f>
        <v>08/2000</v>
      </c>
      <c r="B36" t="str">
        <f>'Cust Extract'!A65</f>
        <v>CAISO</v>
      </c>
      <c r="C36" t="str">
        <f>'Cust Extract'!C65</f>
        <v>PGES</v>
      </c>
      <c r="D36" t="str">
        <f>'Cust Extract'!D65</f>
        <v>M</v>
      </c>
      <c r="E36" s="12">
        <f>'Cust Extract'!E65</f>
        <v>36831</v>
      </c>
      <c r="G36" s="13">
        <f>'Cust Extract'!H65</f>
        <v>951313.43240000226</v>
      </c>
      <c r="H36" t="str">
        <f>'Cust Extract'!G65</f>
        <v>R</v>
      </c>
    </row>
    <row r="37" spans="1:8" hidden="1" x14ac:dyDescent="0.2">
      <c r="A37" t="str">
        <f>'Cust Extract'!B34</f>
        <v>08/2000</v>
      </c>
      <c r="B37" t="str">
        <f>'Cust Extract'!A28</f>
        <v>CAISO</v>
      </c>
      <c r="C37" t="str">
        <f>'Cust Extract'!C28</f>
        <v>ECTRT</v>
      </c>
      <c r="D37" t="str">
        <f>'Cust Extract'!D28</f>
        <v>A</v>
      </c>
      <c r="E37" s="12">
        <f>'Cust Extract'!E28</f>
        <v>36831</v>
      </c>
      <c r="G37" s="13">
        <f>'Cust Extract'!H28</f>
        <v>6318186.2793912487</v>
      </c>
      <c r="H37" t="str">
        <f>'Cust Extract'!G28</f>
        <v>E</v>
      </c>
    </row>
    <row r="38" spans="1:8" hidden="1" x14ac:dyDescent="0.2">
      <c r="A38" t="str">
        <f>'Cust Extract'!B24</f>
        <v>08/2000</v>
      </c>
      <c r="B38" t="str">
        <f>'Cust Extract'!A24</f>
        <v>CAISO</v>
      </c>
      <c r="C38" t="str">
        <f>'Cust Extract'!C24</f>
        <v>ECTltWM</v>
      </c>
      <c r="D38" t="str">
        <f>'Cust Extract'!D24</f>
        <v>E</v>
      </c>
      <c r="E38" s="12">
        <f>'Cust Extract'!E24</f>
        <v>36739</v>
      </c>
      <c r="G38" s="13">
        <f>'Cust Extract'!H24</f>
        <v>3427464.4767519203</v>
      </c>
      <c r="H38" t="str">
        <f>'Cust Extract'!G24</f>
        <v>E</v>
      </c>
    </row>
    <row r="39" spans="1:8" x14ac:dyDescent="0.2">
      <c r="A39" t="str">
        <f>'Cust Extract'!B77</f>
        <v>08/2000</v>
      </c>
      <c r="B39" t="str">
        <f>'Cust Extract'!A77</f>
        <v>CAISO</v>
      </c>
      <c r="C39" t="str">
        <f>'Cust Extract'!C77</f>
        <v>TOSCO</v>
      </c>
      <c r="D39" t="str">
        <f>'Cust Extract'!D77</f>
        <v>M</v>
      </c>
      <c r="E39" s="12">
        <f>'Cust Extract'!E77</f>
        <v>36831</v>
      </c>
      <c r="G39" s="13">
        <f>'Cust Extract'!H77</f>
        <v>7.4999999999999997E-2</v>
      </c>
      <c r="H39" t="str">
        <f>'Cust Extract'!G77</f>
        <v>R</v>
      </c>
    </row>
    <row r="40" spans="1:8" hidden="1" x14ac:dyDescent="0.2">
      <c r="A40" t="str">
        <f>'Cust Extract'!B37</f>
        <v>08/2000</v>
      </c>
      <c r="B40" t="str">
        <f>'Cust Extract'!A31</f>
        <v>CAISO</v>
      </c>
      <c r="C40" t="str">
        <f>'Cust Extract'!C31</f>
        <v>ECTstBOM</v>
      </c>
      <c r="D40" t="str">
        <f>'Cust Extract'!D31</f>
        <v>A</v>
      </c>
      <c r="E40" s="12">
        <f>'Cust Extract'!E31</f>
        <v>36831</v>
      </c>
      <c r="G40" s="13">
        <f>'Cust Extract'!H31</f>
        <v>925772.34796215175</v>
      </c>
      <c r="H40" t="str">
        <f>'Cust Extract'!G31</f>
        <v>E</v>
      </c>
    </row>
    <row r="41" spans="1:8" x14ac:dyDescent="0.2">
      <c r="A41" t="str">
        <f>'Cust Extract'!B85</f>
        <v>08/2000</v>
      </c>
      <c r="B41" t="str">
        <f>'Cust Extract'!A85</f>
        <v>CAISO</v>
      </c>
      <c r="C41" t="str">
        <f>'Cust Extract'!C85</f>
        <v>Wheelabrat</v>
      </c>
      <c r="D41" t="str">
        <f>'Cust Extract'!D85</f>
        <v>M</v>
      </c>
      <c r="E41" s="12">
        <f>'Cust Extract'!E85</f>
        <v>36831</v>
      </c>
      <c r="G41" s="13">
        <f>'Cust Extract'!H85</f>
        <v>8.9999999999999998E-4</v>
      </c>
      <c r="H41" t="str">
        <f>'Cust Extract'!G85</f>
        <v>R</v>
      </c>
    </row>
    <row r="42" spans="1:8" hidden="1" x14ac:dyDescent="0.2">
      <c r="A42" t="str">
        <f>'Cust Extract'!B39</f>
        <v>08/2000</v>
      </c>
      <c r="B42" t="str">
        <f>'Cust Extract'!A34</f>
        <v>CAISO</v>
      </c>
      <c r="C42" t="str">
        <f>'Cust Extract'!C34</f>
        <v>ECTstCA</v>
      </c>
      <c r="D42" t="str">
        <f>'Cust Extract'!D34</f>
        <v>A</v>
      </c>
      <c r="E42" s="12">
        <f>'Cust Extract'!E34</f>
        <v>36831</v>
      </c>
      <c r="G42" s="13">
        <f>'Cust Extract'!H34</f>
        <v>40608637.351504155</v>
      </c>
      <c r="H42" t="str">
        <f>'Cust Extract'!G34</f>
        <v>E</v>
      </c>
    </row>
    <row r="43" spans="1:8" hidden="1" x14ac:dyDescent="0.2">
      <c r="A43" t="str">
        <f>'Cust Extract'!B27</f>
        <v>08/2000</v>
      </c>
      <c r="B43" t="str">
        <f>'Cust Extract'!A27</f>
        <v>CAISO</v>
      </c>
      <c r="C43" t="str">
        <f>'Cust Extract'!C27</f>
        <v>ECTltWTTRA</v>
      </c>
      <c r="D43" t="str">
        <f>'Cust Extract'!D27</f>
        <v>E</v>
      </c>
      <c r="E43" s="12">
        <f>'Cust Extract'!E27</f>
        <v>36739</v>
      </c>
      <c r="G43" s="13">
        <f>'Cust Extract'!H27</f>
        <v>7581439.6890055705</v>
      </c>
      <c r="H43" t="str">
        <f>'Cust Extract'!G27</f>
        <v>E</v>
      </c>
    </row>
    <row r="44" spans="1:8" x14ac:dyDescent="0.2">
      <c r="A44" t="str">
        <f>'SE Extract'!B4</f>
        <v>08/2000</v>
      </c>
      <c r="B44" t="str">
        <f>'SE Extract'!A4</f>
        <v>CAISO</v>
      </c>
      <c r="D44" t="str">
        <f>'SE Extract'!C4</f>
        <v>M</v>
      </c>
      <c r="E44" s="12">
        <f>'SE Extract'!D4</f>
        <v>36831</v>
      </c>
      <c r="G44" s="13">
        <f>'SE Extract'!G4</f>
        <v>1268554.6999999941</v>
      </c>
      <c r="H44" t="str">
        <f>'SE Extract'!F4</f>
        <v>E</v>
      </c>
    </row>
    <row r="45" spans="1:8" hidden="1" x14ac:dyDescent="0.2">
      <c r="A45" t="str">
        <f>'Cust Extract'!B42</f>
        <v>08/2000</v>
      </c>
      <c r="B45" t="str">
        <f>'Cust Extract'!A37</f>
        <v>CAISO</v>
      </c>
      <c r="C45" t="str">
        <f>'Cust Extract'!C37</f>
        <v>ECTstCA2</v>
      </c>
      <c r="D45" t="str">
        <f>'Cust Extract'!D37</f>
        <v>A</v>
      </c>
      <c r="E45" s="12">
        <f>'Cust Extract'!E37</f>
        <v>36831</v>
      </c>
      <c r="G45" s="13">
        <f>'Cust Extract'!H37</f>
        <v>11205103.040669199</v>
      </c>
      <c r="H45" t="str">
        <f>'Cust Extract'!G37</f>
        <v>E</v>
      </c>
    </row>
    <row r="46" spans="1:8" hidden="1" x14ac:dyDescent="0.2">
      <c r="A46" t="str">
        <f>'Cust Extract'!B29</f>
        <v>08/2000</v>
      </c>
      <c r="B46" t="str">
        <f>'Cust Extract'!A29</f>
        <v>CAISO</v>
      </c>
      <c r="C46" t="str">
        <f>'Cust Extract'!C29</f>
        <v>ECTRT</v>
      </c>
      <c r="D46" t="str">
        <f>'Cust Extract'!D29</f>
        <v>E</v>
      </c>
      <c r="E46" s="12">
        <f>'Cust Extract'!E29</f>
        <v>36739</v>
      </c>
      <c r="G46" s="13">
        <f>'Cust Extract'!H29</f>
        <v>4808363.3257290386</v>
      </c>
      <c r="H46" t="str">
        <f>'Cust Extract'!G29</f>
        <v>E</v>
      </c>
    </row>
    <row r="47" spans="1:8" x14ac:dyDescent="0.2">
      <c r="A47" t="str">
        <f>'Cust Extract'!B7</f>
        <v>08/2000</v>
      </c>
      <c r="B47" t="str">
        <f>'Cust Extract'!A7</f>
        <v>CAISO</v>
      </c>
      <c r="C47" t="str">
        <f>'Cust Extract'!C7</f>
        <v>AVISTA-WWP</v>
      </c>
      <c r="D47" t="str">
        <f>'Cust Extract'!D7</f>
        <v>M</v>
      </c>
      <c r="E47" s="12">
        <f>'Cust Extract'!E7</f>
        <v>36831</v>
      </c>
      <c r="G47" s="13">
        <f>'Cust Extract'!H7</f>
        <v>2.0000000000000001E-4</v>
      </c>
      <c r="H47" t="str">
        <f>'Cust Extract'!G7</f>
        <v>E</v>
      </c>
    </row>
    <row r="48" spans="1:8" hidden="1" x14ac:dyDescent="0.2">
      <c r="A48" t="str">
        <f>'Cust Extract'!B45</f>
        <v>08/2000</v>
      </c>
      <c r="B48" t="str">
        <f>'Cust Extract'!A39</f>
        <v>CAISO</v>
      </c>
      <c r="C48" t="str">
        <f>'Cust Extract'!C39</f>
        <v>ECTstNW</v>
      </c>
      <c r="D48" t="str">
        <f>'Cust Extract'!D39</f>
        <v>A</v>
      </c>
      <c r="E48" s="12">
        <f>'Cust Extract'!E39</f>
        <v>36831</v>
      </c>
      <c r="G48" s="13">
        <f>'Cust Extract'!H39</f>
        <v>10046438.462728266</v>
      </c>
      <c r="H48" t="str">
        <f>'Cust Extract'!G39</f>
        <v>E</v>
      </c>
    </row>
    <row r="49" spans="1:8" hidden="1" x14ac:dyDescent="0.2">
      <c r="A49" t="str">
        <f>'Cust Extract'!B32</f>
        <v>08/2000</v>
      </c>
      <c r="B49" t="str">
        <f>'Cust Extract'!A32</f>
        <v>CAISO</v>
      </c>
      <c r="C49" t="str">
        <f>'Cust Extract'!C32</f>
        <v>ECTstBOM</v>
      </c>
      <c r="D49" t="str">
        <f>'Cust Extract'!D32</f>
        <v>E</v>
      </c>
      <c r="E49" s="12">
        <f>'Cust Extract'!E32</f>
        <v>36739</v>
      </c>
      <c r="G49" s="13">
        <f>'Cust Extract'!H32</f>
        <v>744692.65088643262</v>
      </c>
      <c r="H49" t="str">
        <f>'Cust Extract'!G32</f>
        <v>E</v>
      </c>
    </row>
    <row r="50" spans="1:8" x14ac:dyDescent="0.2">
      <c r="A50" t="str">
        <f>'Cust Extract'!B14</f>
        <v>08/2000</v>
      </c>
      <c r="B50" t="str">
        <f>'Cust Extract'!A14</f>
        <v>CAISO</v>
      </c>
      <c r="C50" t="str">
        <f>'Cust Extract'!C14</f>
        <v>DELANO</v>
      </c>
      <c r="D50" t="str">
        <f>'Cust Extract'!D14</f>
        <v>M</v>
      </c>
      <c r="E50" s="12">
        <f>'Cust Extract'!E14</f>
        <v>36831</v>
      </c>
      <c r="G50" s="13">
        <f>'Cust Extract'!H14</f>
        <v>0.32220000000000004</v>
      </c>
      <c r="H50" t="str">
        <f>'Cust Extract'!G14</f>
        <v>E</v>
      </c>
    </row>
    <row r="51" spans="1:8" hidden="1" x14ac:dyDescent="0.2">
      <c r="A51" t="str">
        <f>'Cust Extract'!B48</f>
        <v>08/2000</v>
      </c>
      <c r="B51" t="str">
        <f>'Cust Extract'!A42</f>
        <v>CAISO</v>
      </c>
      <c r="C51" t="str">
        <f>'Cust Extract'!C42</f>
        <v>ECTstSW</v>
      </c>
      <c r="D51" t="str">
        <f>'Cust Extract'!D42</f>
        <v>A</v>
      </c>
      <c r="E51" s="12">
        <f>'Cust Extract'!E42</f>
        <v>36831</v>
      </c>
      <c r="G51" s="13">
        <f>'Cust Extract'!H42</f>
        <v>7364249.0942968363</v>
      </c>
      <c r="H51" t="str">
        <f>'Cust Extract'!G42</f>
        <v>E</v>
      </c>
    </row>
    <row r="52" spans="1:8" hidden="1" x14ac:dyDescent="0.2">
      <c r="A52" t="str">
        <f>'Cust Extract'!B49</f>
        <v>08/2000</v>
      </c>
      <c r="B52" t="str">
        <f>'Cust Extract'!A48</f>
        <v>CAISO</v>
      </c>
      <c r="C52" t="str">
        <f>'Cust Extract'!C48</f>
        <v>EES_1</v>
      </c>
      <c r="D52" t="str">
        <f>'Cust Extract'!D48</f>
        <v>A</v>
      </c>
      <c r="E52" s="12">
        <f>'Cust Extract'!E48</f>
        <v>36831</v>
      </c>
      <c r="G52" s="13">
        <f>'Cust Extract'!H48</f>
        <v>237465.6597470619</v>
      </c>
      <c r="H52" t="str">
        <f>'Cust Extract'!G48</f>
        <v>E</v>
      </c>
    </row>
    <row r="53" spans="1:8" hidden="1" x14ac:dyDescent="0.2">
      <c r="A53" t="str">
        <f>'Cust Extract'!B50</f>
        <v>08/2000</v>
      </c>
      <c r="B53" t="str">
        <f>'Cust Extract'!A49</f>
        <v>CAISO</v>
      </c>
      <c r="C53" t="str">
        <f>'Cust Extract'!C49</f>
        <v>EES_2</v>
      </c>
      <c r="D53" t="str">
        <f>'Cust Extract'!D49</f>
        <v>A</v>
      </c>
      <c r="E53" s="12">
        <f>'Cust Extract'!E49</f>
        <v>36831</v>
      </c>
      <c r="G53" s="13">
        <f>'Cust Extract'!H49</f>
        <v>328071.1495965643</v>
      </c>
      <c r="H53" t="str">
        <f>'Cust Extract'!G49</f>
        <v>E</v>
      </c>
    </row>
    <row r="54" spans="1:8" hidden="1" x14ac:dyDescent="0.2">
      <c r="A54" t="str">
        <f>'Cust Extract'!B51</f>
        <v>08/2000</v>
      </c>
      <c r="B54" t="str">
        <f>'Cust Extract'!A50</f>
        <v>CAISO</v>
      </c>
      <c r="C54" t="str">
        <f>'Cust Extract'!C50</f>
        <v>EES_3</v>
      </c>
      <c r="D54" t="str">
        <f>'Cust Extract'!D50</f>
        <v>A</v>
      </c>
      <c r="E54" s="12">
        <f>'Cust Extract'!E50</f>
        <v>36831</v>
      </c>
      <c r="G54" s="13">
        <f>'Cust Extract'!H50</f>
        <v>99985.959147806352</v>
      </c>
      <c r="H54" t="str">
        <f>'Cust Extract'!G50</f>
        <v>E</v>
      </c>
    </row>
    <row r="55" spans="1:8" hidden="1" x14ac:dyDescent="0.2">
      <c r="A55" t="str">
        <f>'Cust Extract'!B35</f>
        <v>08/2000</v>
      </c>
      <c r="B55" t="str">
        <f>'Cust Extract'!A35</f>
        <v>CAISO</v>
      </c>
      <c r="C55" t="str">
        <f>'Cust Extract'!C35</f>
        <v>ECTstCA</v>
      </c>
      <c r="D55" t="str">
        <f>'Cust Extract'!D35</f>
        <v>E</v>
      </c>
      <c r="E55" s="12">
        <f>'Cust Extract'!E35</f>
        <v>36739</v>
      </c>
      <c r="G55" s="13">
        <f>'Cust Extract'!H35</f>
        <v>49476157.752465174</v>
      </c>
      <c r="H55" t="str">
        <f>'Cust Extract'!G35</f>
        <v>E</v>
      </c>
    </row>
    <row r="56" spans="1:8" x14ac:dyDescent="0.2">
      <c r="A56" t="str">
        <f>'Cust Extract'!B19</f>
        <v>08/2000</v>
      </c>
      <c r="B56" t="str">
        <f>'Cust Extract'!A19</f>
        <v>CAISO</v>
      </c>
      <c r="C56" t="str">
        <f>'Cust Extract'!C19</f>
        <v>ECTltNW</v>
      </c>
      <c r="D56" t="str">
        <f>'Cust Extract'!D19</f>
        <v>M</v>
      </c>
      <c r="E56" s="12">
        <f>'Cust Extract'!E19</f>
        <v>36831</v>
      </c>
      <c r="G56" s="13">
        <f>'Cust Extract'!H19</f>
        <v>151.96719999999999</v>
      </c>
      <c r="H56" t="str">
        <f>'Cust Extract'!G19</f>
        <v>E</v>
      </c>
    </row>
    <row r="57" spans="1:8" hidden="1" x14ac:dyDescent="0.2">
      <c r="A57" t="str">
        <f>'Cust Extract'!B54</f>
        <v>08/2000</v>
      </c>
      <c r="B57" t="str">
        <f>'Cust Extract'!A51</f>
        <v>CAISO</v>
      </c>
      <c r="C57" t="str">
        <f>'Cust Extract'!C51</f>
        <v>EPE</v>
      </c>
      <c r="D57" t="str">
        <f>'Cust Extract'!D51</f>
        <v>A</v>
      </c>
      <c r="E57" s="12">
        <f>'Cust Extract'!E51</f>
        <v>36831</v>
      </c>
      <c r="G57" s="13">
        <f>'Cust Extract'!H51</f>
        <v>135420.15200535004</v>
      </c>
      <c r="H57" t="str">
        <f>'Cust Extract'!G51</f>
        <v>E</v>
      </c>
    </row>
    <row r="58" spans="1:8" hidden="1" x14ac:dyDescent="0.2">
      <c r="A58" t="str">
        <f>'Cust Extract'!B40</f>
        <v>08/2000</v>
      </c>
      <c r="B58" t="str">
        <f>'Cust Extract'!A40</f>
        <v>CAISO</v>
      </c>
      <c r="C58" t="str">
        <f>'Cust Extract'!C40</f>
        <v>ECTstNW</v>
      </c>
      <c r="D58" t="str">
        <f>'Cust Extract'!D40</f>
        <v>E</v>
      </c>
      <c r="E58" s="12">
        <f>'Cust Extract'!E40</f>
        <v>36739</v>
      </c>
      <c r="G58" s="13">
        <f>'Cust Extract'!H40</f>
        <v>9995407.5409792326</v>
      </c>
      <c r="H58" t="str">
        <f>'Cust Extract'!G40</f>
        <v>E</v>
      </c>
    </row>
    <row r="59" spans="1:8" hidden="1" x14ac:dyDescent="0.2">
      <c r="A59" t="str">
        <f>'Cust Extract'!B56</f>
        <v>08/2000</v>
      </c>
      <c r="B59" t="str">
        <f>'Cust Extract'!A54</f>
        <v>CAISO</v>
      </c>
      <c r="C59" t="str">
        <f>'Cust Extract'!C54</f>
        <v>EWEB</v>
      </c>
      <c r="D59" t="str">
        <f>'Cust Extract'!D54</f>
        <v>A</v>
      </c>
      <c r="E59" s="12">
        <f>'Cust Extract'!E54</f>
        <v>36831</v>
      </c>
      <c r="G59" s="13">
        <f>'Cust Extract'!H54</f>
        <v>418907.6326468066</v>
      </c>
      <c r="H59" t="str">
        <f>'Cust Extract'!G54</f>
        <v>E</v>
      </c>
    </row>
    <row r="60" spans="1:8" hidden="1" x14ac:dyDescent="0.2">
      <c r="A60" t="str">
        <f>'Cust Extract'!B43</f>
        <v>08/2000</v>
      </c>
      <c r="B60" t="str">
        <f>'Cust Extract'!A43</f>
        <v>CAISO</v>
      </c>
      <c r="C60" t="str">
        <f>'Cust Extract'!C43</f>
        <v>ECTstSW</v>
      </c>
      <c r="D60" t="str">
        <f>'Cust Extract'!D43</f>
        <v>E</v>
      </c>
      <c r="E60" s="12">
        <f>'Cust Extract'!E43</f>
        <v>36739</v>
      </c>
      <c r="G60" s="13">
        <f>'Cust Extract'!H43</f>
        <v>7293646.0198506676</v>
      </c>
      <c r="H60" t="str">
        <f>'Cust Extract'!G43</f>
        <v>E</v>
      </c>
    </row>
    <row r="61" spans="1:8" x14ac:dyDescent="0.2">
      <c r="A61" t="str">
        <f>'Cust Extract'!B22</f>
        <v>08/2000</v>
      </c>
      <c r="B61" t="str">
        <f>'Cust Extract'!A22</f>
        <v>CAISO</v>
      </c>
      <c r="C61" t="str">
        <f>'Cust Extract'!C22</f>
        <v>ECTltSW</v>
      </c>
      <c r="D61" t="str">
        <f>'Cust Extract'!D22</f>
        <v>M</v>
      </c>
      <c r="E61" s="12">
        <f>'Cust Extract'!E22</f>
        <v>36831</v>
      </c>
      <c r="G61" s="13">
        <f>'Cust Extract'!H22</f>
        <v>21025.66930000003</v>
      </c>
      <c r="H61" t="str">
        <f>'Cust Extract'!G22</f>
        <v>E</v>
      </c>
    </row>
    <row r="62" spans="1:8" hidden="1" x14ac:dyDescent="0.2">
      <c r="A62" t="str">
        <f>'Cust Extract'!B59</f>
        <v>08/2000</v>
      </c>
      <c r="B62" t="str">
        <f>'Cust Extract'!A56</f>
        <v>CAISO</v>
      </c>
      <c r="C62" t="str">
        <f>'Cust Extract'!C56</f>
        <v>HARBOR</v>
      </c>
      <c r="D62" t="str">
        <f>'Cust Extract'!D56</f>
        <v>A</v>
      </c>
      <c r="E62" s="12">
        <f>'Cust Extract'!E56</f>
        <v>36831</v>
      </c>
      <c r="G62" s="13">
        <f>'Cust Extract'!H56</f>
        <v>2033138.0630628623</v>
      </c>
      <c r="H62" t="str">
        <f>'Cust Extract'!G56</f>
        <v>E</v>
      </c>
    </row>
    <row r="63" spans="1:8" hidden="1" x14ac:dyDescent="0.2">
      <c r="A63" t="str">
        <f>'Cust Extract'!B60</f>
        <v>08/2000</v>
      </c>
      <c r="B63" t="str">
        <f>'Cust Extract'!A59</f>
        <v>CAISO</v>
      </c>
      <c r="C63" t="str">
        <f>'Cust Extract'!C59</f>
        <v>LP</v>
      </c>
      <c r="D63" t="str">
        <f>'Cust Extract'!D59</f>
        <v>A</v>
      </c>
      <c r="E63" s="12">
        <f>'Cust Extract'!E59</f>
        <v>36831</v>
      </c>
      <c r="G63" s="13">
        <f>'Cust Extract'!H59</f>
        <v>18736.941629606561</v>
      </c>
      <c r="H63" t="str">
        <f>'Cust Extract'!G59</f>
        <v>E</v>
      </c>
    </row>
    <row r="64" spans="1:8" hidden="1" x14ac:dyDescent="0.2">
      <c r="A64" t="str">
        <f>'Cust Extract'!B52</f>
        <v>08/2000</v>
      </c>
      <c r="B64" t="str">
        <f>'Cust Extract'!A52</f>
        <v>CAISO</v>
      </c>
      <c r="C64" t="str">
        <f>'Cust Extract'!C52</f>
        <v>EPE</v>
      </c>
      <c r="D64" t="str">
        <f>'Cust Extract'!D52</f>
        <v>E</v>
      </c>
      <c r="E64" s="12">
        <f>'Cust Extract'!E52</f>
        <v>36739</v>
      </c>
      <c r="G64" s="13">
        <f>'Cust Extract'!H52</f>
        <v>128009.89432420024</v>
      </c>
      <c r="H64" t="str">
        <f>'Cust Extract'!G52</f>
        <v>E</v>
      </c>
    </row>
    <row r="65" spans="1:8" hidden="1" x14ac:dyDescent="0.2">
      <c r="A65" t="str">
        <f>'Cust Extract'!B62</f>
        <v>08/2000</v>
      </c>
      <c r="B65" t="str">
        <f>'Cust Extract'!A62</f>
        <v>CAISO</v>
      </c>
      <c r="C65" t="str">
        <f>'Cust Extract'!C62</f>
        <v>PAC</v>
      </c>
      <c r="D65" t="str">
        <f>'Cust Extract'!D62</f>
        <v>A</v>
      </c>
      <c r="E65" s="12">
        <f>'Cust Extract'!E62</f>
        <v>36831</v>
      </c>
      <c r="G65" s="13">
        <f>'Cust Extract'!H62</f>
        <v>81260.839947066706</v>
      </c>
      <c r="H65" t="str">
        <f>'Cust Extract'!G62</f>
        <v>E</v>
      </c>
    </row>
    <row r="66" spans="1:8" hidden="1" x14ac:dyDescent="0.2">
      <c r="A66" t="str">
        <f>'Cust Extract'!B63</f>
        <v>08/2000</v>
      </c>
      <c r="B66" t="str">
        <f>'Cust Extract'!A63</f>
        <v>CAISO</v>
      </c>
      <c r="C66" t="str">
        <f>'Cust Extract'!C63</f>
        <v>PGES</v>
      </c>
      <c r="D66" t="str">
        <f>'Cust Extract'!D63</f>
        <v>A</v>
      </c>
      <c r="E66" s="12">
        <f>'Cust Extract'!E63</f>
        <v>36831</v>
      </c>
      <c r="G66" s="13">
        <f>'Cust Extract'!H63</f>
        <v>8467027.393338874</v>
      </c>
      <c r="H66" t="str">
        <f>'Cust Extract'!G63</f>
        <v>E</v>
      </c>
    </row>
    <row r="67" spans="1:8" hidden="1" x14ac:dyDescent="0.2">
      <c r="A67" t="str">
        <f>'Cust Extract'!B55</f>
        <v>08/2000</v>
      </c>
      <c r="B67" t="str">
        <f>'Cust Extract'!A55</f>
        <v>CAISO</v>
      </c>
      <c r="C67" t="str">
        <f>'Cust Extract'!C55</f>
        <v>EWEB</v>
      </c>
      <c r="D67" t="str">
        <f>'Cust Extract'!D55</f>
        <v>E</v>
      </c>
      <c r="E67" s="12">
        <f>'Cust Extract'!E55</f>
        <v>36739</v>
      </c>
      <c r="G67" s="13">
        <f>'Cust Extract'!H55</f>
        <v>456758.56147498783</v>
      </c>
      <c r="H67" t="str">
        <f>'Cust Extract'!G55</f>
        <v>E</v>
      </c>
    </row>
    <row r="68" spans="1:8" x14ac:dyDescent="0.2">
      <c r="A68" t="str">
        <f>'Cust Extract'!B33</f>
        <v>08/2000</v>
      </c>
      <c r="B68" t="str">
        <f>'Cust Extract'!A33</f>
        <v>CAISO</v>
      </c>
      <c r="C68" t="str">
        <f>'Cust Extract'!C33</f>
        <v>ECTstBOM</v>
      </c>
      <c r="D68" t="str">
        <f>'Cust Extract'!D33</f>
        <v>M</v>
      </c>
      <c r="E68" s="12">
        <f>'Cust Extract'!E33</f>
        <v>36831</v>
      </c>
      <c r="G68" s="13">
        <f>'Cust Extract'!H33</f>
        <v>13345.122000000003</v>
      </c>
      <c r="H68" t="str">
        <f>'Cust Extract'!G33</f>
        <v>E</v>
      </c>
    </row>
    <row r="69" spans="1:8" hidden="1" x14ac:dyDescent="0.2">
      <c r="A69" t="str">
        <f>'Cust Extract'!B66</f>
        <v>08/2000</v>
      </c>
      <c r="B69" t="str">
        <f>'Cust Extract'!A66</f>
        <v>CAISO</v>
      </c>
      <c r="C69" t="str">
        <f>'Cust Extract'!C66</f>
        <v>SAGUARO</v>
      </c>
      <c r="D69" t="str">
        <f>'Cust Extract'!D66</f>
        <v>A</v>
      </c>
      <c r="E69" s="12">
        <f>'Cust Extract'!E66</f>
        <v>36831</v>
      </c>
      <c r="G69" s="13">
        <f>'Cust Extract'!H66</f>
        <v>8.0575600156507221E-5</v>
      </c>
      <c r="H69" t="str">
        <f>'Cust Extract'!G66</f>
        <v>E</v>
      </c>
    </row>
    <row r="70" spans="1:8" hidden="1" x14ac:dyDescent="0.2">
      <c r="A70" t="str">
        <f>'Cust Extract'!B57</f>
        <v>08/2000</v>
      </c>
      <c r="B70" t="str">
        <f>'Cust Extract'!A57</f>
        <v>CAISO</v>
      </c>
      <c r="C70" t="str">
        <f>'Cust Extract'!C57</f>
        <v>HARBOR</v>
      </c>
      <c r="D70" t="str">
        <f>'Cust Extract'!D57</f>
        <v>E</v>
      </c>
      <c r="E70" s="12">
        <f>'Cust Extract'!E57</f>
        <v>36739</v>
      </c>
      <c r="G70" s="13">
        <f>'Cust Extract'!H57</f>
        <v>2017988.1512359018</v>
      </c>
      <c r="H70" t="str">
        <f>'Cust Extract'!G57</f>
        <v>E</v>
      </c>
    </row>
    <row r="71" spans="1:8" hidden="1" x14ac:dyDescent="0.2">
      <c r="A71" t="str">
        <f>'Cust Extract'!B68</f>
        <v>08/2000</v>
      </c>
      <c r="B71" t="str">
        <f>'Cust Extract'!A68</f>
        <v>CAISO</v>
      </c>
      <c r="C71" t="str">
        <f>'Cust Extract'!C68</f>
        <v>SCL</v>
      </c>
      <c r="D71" t="str">
        <f>'Cust Extract'!D68</f>
        <v>A</v>
      </c>
      <c r="E71" s="12">
        <f>'Cust Extract'!E68</f>
        <v>36831</v>
      </c>
      <c r="G71" s="13">
        <f>'Cust Extract'!H68</f>
        <v>2670446.3381864815</v>
      </c>
      <c r="H71" t="str">
        <f>'Cust Extract'!G68</f>
        <v>E</v>
      </c>
    </row>
    <row r="72" spans="1:8" hidden="1" x14ac:dyDescent="0.2">
      <c r="A72" t="str">
        <f>'Cust Extract'!B67</f>
        <v>08/2000</v>
      </c>
      <c r="B72" t="str">
        <f>'Cust Extract'!A67</f>
        <v>CAISO</v>
      </c>
      <c r="C72" t="str">
        <f>'Cust Extract'!C67</f>
        <v>SAGUARO</v>
      </c>
      <c r="D72" t="str">
        <f>'Cust Extract'!D67</f>
        <v>E</v>
      </c>
      <c r="E72" s="12">
        <f>'Cust Extract'!E67</f>
        <v>36739</v>
      </c>
      <c r="G72" s="13">
        <f>'Cust Extract'!H67</f>
        <v>51.274480575600165</v>
      </c>
      <c r="H72" t="str">
        <f>'Cust Extract'!G67</f>
        <v>E</v>
      </c>
    </row>
    <row r="73" spans="1:8" x14ac:dyDescent="0.2">
      <c r="A73" t="str">
        <f>'Cust Extract'!B44</f>
        <v>08/2000</v>
      </c>
      <c r="B73" t="str">
        <f>'Cust Extract'!A44</f>
        <v>CAISO</v>
      </c>
      <c r="C73" t="str">
        <f>'Cust Extract'!C44</f>
        <v>ECTstSW</v>
      </c>
      <c r="D73" t="str">
        <f>'Cust Extract'!D44</f>
        <v>M</v>
      </c>
      <c r="E73" s="12">
        <f>'Cust Extract'!E44</f>
        <v>36831</v>
      </c>
      <c r="G73" s="13">
        <f>'Cust Extract'!H44</f>
        <v>19095.772799999966</v>
      </c>
      <c r="H73" t="str">
        <f>'Cust Extract'!G44</f>
        <v>E</v>
      </c>
    </row>
    <row r="74" spans="1:8" hidden="1" x14ac:dyDescent="0.2">
      <c r="A74" t="str">
        <f>'Cust Extract'!B71</f>
        <v>08/2000</v>
      </c>
      <c r="B74" t="str">
        <f>'Cust Extract'!A71</f>
        <v>CAISO</v>
      </c>
      <c r="C74" t="str">
        <f>'Cust Extract'!C71</f>
        <v>SNOHOMISH</v>
      </c>
      <c r="D74" t="str">
        <f>'Cust Extract'!D71</f>
        <v>A</v>
      </c>
      <c r="E74" s="12">
        <f>'Cust Extract'!E71</f>
        <v>36831</v>
      </c>
      <c r="G74" s="13">
        <f>'Cust Extract'!H71</f>
        <v>2852.65</v>
      </c>
      <c r="H74" t="str">
        <f>'Cust Extract'!G71</f>
        <v>E</v>
      </c>
    </row>
    <row r="75" spans="1:8" hidden="1" x14ac:dyDescent="0.2">
      <c r="A75" t="str">
        <f>'Cust Extract'!B69</f>
        <v>08/2000</v>
      </c>
      <c r="B75" t="str">
        <f>'Cust Extract'!A69</f>
        <v>CAISO</v>
      </c>
      <c r="C75" t="str">
        <f>'Cust Extract'!C69</f>
        <v>SCL</v>
      </c>
      <c r="D75" t="str">
        <f>'Cust Extract'!D69</f>
        <v>E</v>
      </c>
      <c r="E75" s="12">
        <f>'Cust Extract'!E69</f>
        <v>36739</v>
      </c>
      <c r="G75" s="13">
        <f>'Cust Extract'!H69</f>
        <v>2158588.27264763</v>
      </c>
      <c r="H75" t="str">
        <f>'Cust Extract'!G69</f>
        <v>E</v>
      </c>
    </row>
    <row r="76" spans="1:8" hidden="1" x14ac:dyDescent="0.2">
      <c r="A76" t="str">
        <f>'Cust Extract'!B73</f>
        <v>08/2000</v>
      </c>
      <c r="B76" t="str">
        <f>'Cust Extract'!A73</f>
        <v>CAISO</v>
      </c>
      <c r="C76" t="str">
        <f>'Cust Extract'!C73</f>
        <v>TACOMA</v>
      </c>
      <c r="D76" t="str">
        <f>'Cust Extract'!D73</f>
        <v>A</v>
      </c>
      <c r="E76" s="12">
        <f>'Cust Extract'!E73</f>
        <v>36831</v>
      </c>
      <c r="G76" s="13">
        <f>'Cust Extract'!H73</f>
        <v>395694.30050328234</v>
      </c>
      <c r="H76" t="str">
        <f>'Cust Extract'!G73</f>
        <v>E</v>
      </c>
    </row>
    <row r="77" spans="1:8" hidden="1" x14ac:dyDescent="0.2">
      <c r="A77" t="str">
        <f>'Cust Extract'!B72</f>
        <v>08/2000</v>
      </c>
      <c r="B77" t="str">
        <f>'Cust Extract'!A72</f>
        <v>CAISO</v>
      </c>
      <c r="C77" t="str">
        <f>'Cust Extract'!C72</f>
        <v>SNOHOMISH</v>
      </c>
      <c r="D77" t="str">
        <f>'Cust Extract'!D72</f>
        <v>E</v>
      </c>
      <c r="E77" s="12">
        <f>'Cust Extract'!E72</f>
        <v>36739</v>
      </c>
      <c r="G77" s="13">
        <f>'Cust Extract'!H72</f>
        <v>2822.4437207799997</v>
      </c>
      <c r="H77" t="str">
        <f>'Cust Extract'!G72</f>
        <v>E</v>
      </c>
    </row>
    <row r="78" spans="1:8" hidden="1" x14ac:dyDescent="0.2">
      <c r="A78" t="str">
        <f>'Cust Extract'!B75</f>
        <v>08/2000</v>
      </c>
      <c r="B78" t="str">
        <f>'Cust Extract'!A75</f>
        <v>CAISO</v>
      </c>
      <c r="C78" t="str">
        <f>'Cust Extract'!C75</f>
        <v>TOSCO</v>
      </c>
      <c r="D78" t="str">
        <f>'Cust Extract'!D75</f>
        <v>A</v>
      </c>
      <c r="E78" s="12">
        <f>'Cust Extract'!E75</f>
        <v>36831</v>
      </c>
      <c r="G78" s="13">
        <f>'Cust Extract'!H75</f>
        <v>71686.379098782418</v>
      </c>
      <c r="H78" t="str">
        <f>'Cust Extract'!G75</f>
        <v>E</v>
      </c>
    </row>
    <row r="79" spans="1:8" hidden="1" x14ac:dyDescent="0.2">
      <c r="A79" t="str">
        <f>'Cust Extract'!B74</f>
        <v>08/2000</v>
      </c>
      <c r="B79" t="str">
        <f>'Cust Extract'!A74</f>
        <v>CAISO</v>
      </c>
      <c r="C79" t="str">
        <f>'Cust Extract'!C74</f>
        <v>TACOMA</v>
      </c>
      <c r="D79" t="str">
        <f>'Cust Extract'!D74</f>
        <v>E</v>
      </c>
      <c r="E79" s="12">
        <f>'Cust Extract'!E74</f>
        <v>36739</v>
      </c>
      <c r="G79" s="13">
        <f>'Cust Extract'!H74</f>
        <v>382163.20661087311</v>
      </c>
      <c r="H79" t="str">
        <f>'Cust Extract'!G74</f>
        <v>E</v>
      </c>
    </row>
    <row r="80" spans="1:8" x14ac:dyDescent="0.2">
      <c r="A80" t="str">
        <f>'Cust Extract'!B53</f>
        <v>08/2000</v>
      </c>
      <c r="B80" t="str">
        <f>'Cust Extract'!A53</f>
        <v>CAISO</v>
      </c>
      <c r="C80" t="str">
        <f>'Cust Extract'!C53</f>
        <v>EPE</v>
      </c>
      <c r="D80" t="str">
        <f>'Cust Extract'!D53</f>
        <v>M</v>
      </c>
      <c r="E80" s="12">
        <f>'Cust Extract'!E53</f>
        <v>36831</v>
      </c>
      <c r="G80" s="13">
        <f>'Cust Extract'!H53</f>
        <v>1E-4</v>
      </c>
      <c r="H80" t="str">
        <f>'Cust Extract'!G53</f>
        <v>E</v>
      </c>
    </row>
    <row r="81" spans="1:8" hidden="1" x14ac:dyDescent="0.2">
      <c r="A81" t="str">
        <f>'Cust Extract'!B78</f>
        <v>08/2000</v>
      </c>
      <c r="B81" t="str">
        <f>'Cust Extract'!A78</f>
        <v>CAISO</v>
      </c>
      <c r="C81" t="str">
        <f>'Cust Extract'!C78</f>
        <v>TRANSALTA</v>
      </c>
      <c r="D81" t="str">
        <f>'Cust Extract'!D78</f>
        <v>A</v>
      </c>
      <c r="E81" s="12">
        <f>'Cust Extract'!E78</f>
        <v>36831</v>
      </c>
      <c r="G81" s="13">
        <f>'Cust Extract'!H78</f>
        <v>89427.224899999987</v>
      </c>
      <c r="H81" t="str">
        <f>'Cust Extract'!G78</f>
        <v>E</v>
      </c>
    </row>
    <row r="82" spans="1:8" hidden="1" x14ac:dyDescent="0.2">
      <c r="A82" t="str">
        <f>'Cust Extract'!B79</f>
        <v>08/2000</v>
      </c>
      <c r="B82" t="str">
        <f>'Cust Extract'!A79</f>
        <v>CAISO</v>
      </c>
      <c r="C82" t="str">
        <f>'Cust Extract'!C79</f>
        <v>TRANSALTA</v>
      </c>
      <c r="D82" t="str">
        <f>'Cust Extract'!D79</f>
        <v>E</v>
      </c>
      <c r="E82" s="12">
        <f>'Cust Extract'!E79</f>
        <v>36739</v>
      </c>
      <c r="G82" s="13">
        <f>'Cust Extract'!H79</f>
        <v>93572.1</v>
      </c>
      <c r="H82" t="str">
        <f>'Cust Extract'!G79</f>
        <v>E</v>
      </c>
    </row>
    <row r="83" spans="1:8" hidden="1" x14ac:dyDescent="0.2">
      <c r="A83" t="str">
        <f>'Cust Extract'!B80</f>
        <v>08/2000</v>
      </c>
      <c r="B83" t="str">
        <f>'Cust Extract'!A80</f>
        <v>CAISO</v>
      </c>
      <c r="C83" t="str">
        <f>'Cust Extract'!C80</f>
        <v>VEA</v>
      </c>
      <c r="D83" t="str">
        <f>'Cust Extract'!D80</f>
        <v>A</v>
      </c>
      <c r="E83" s="12">
        <f>'Cust Extract'!E80</f>
        <v>36831</v>
      </c>
      <c r="G83" s="13">
        <f>'Cust Extract'!H80</f>
        <v>385591.1017157599</v>
      </c>
      <c r="H83" t="str">
        <f>'Cust Extract'!G80</f>
        <v>E</v>
      </c>
    </row>
    <row r="84" spans="1:8" hidden="1" x14ac:dyDescent="0.2">
      <c r="A84" t="str">
        <f>'Cust Extract'!B81</f>
        <v>08/2000</v>
      </c>
      <c r="B84" t="str">
        <f>'Cust Extract'!A81</f>
        <v>CAISO</v>
      </c>
      <c r="C84" t="str">
        <f>'Cust Extract'!C81</f>
        <v>VEA</v>
      </c>
      <c r="D84" t="str">
        <f>'Cust Extract'!D81</f>
        <v>E</v>
      </c>
      <c r="E84" s="12">
        <f>'Cust Extract'!E81</f>
        <v>36739</v>
      </c>
      <c r="G84" s="13">
        <f>'Cust Extract'!H81</f>
        <v>390152.98387187149</v>
      </c>
      <c r="H84" t="str">
        <f>'Cust Extract'!G81</f>
        <v>E</v>
      </c>
    </row>
    <row r="85" spans="1:8" x14ac:dyDescent="0.2">
      <c r="A85" t="str">
        <f>'Cust Extract'!B70</f>
        <v>08/2000</v>
      </c>
      <c r="B85" t="str">
        <f>'Cust Extract'!A70</f>
        <v>CAISO</v>
      </c>
      <c r="C85" t="str">
        <f>'Cust Extract'!C70</f>
        <v>SCL</v>
      </c>
      <c r="D85" t="str">
        <f>'Cust Extract'!D70</f>
        <v>M</v>
      </c>
      <c r="E85" s="12">
        <f>'Cust Extract'!E70</f>
        <v>36831</v>
      </c>
      <c r="G85" s="13">
        <f>'Cust Extract'!H70</f>
        <v>151.0001</v>
      </c>
      <c r="H85" t="str">
        <f>'Cust Extract'!G70</f>
        <v>E</v>
      </c>
    </row>
    <row r="86" spans="1:8" hidden="1" x14ac:dyDescent="0.2">
      <c r="A86" t="str">
        <f>'Cust Extract'!B83</f>
        <v>08/2000</v>
      </c>
      <c r="B86" t="str">
        <f>'Cust Extract'!A83</f>
        <v>CAISO</v>
      </c>
      <c r="C86" t="str">
        <f>'Cust Extract'!C83</f>
        <v>Wheelabrat</v>
      </c>
      <c r="D86" t="str">
        <f>'Cust Extract'!D83</f>
        <v>A</v>
      </c>
      <c r="E86" s="12">
        <f>'Cust Extract'!E83</f>
        <v>36831</v>
      </c>
      <c r="G86" s="13">
        <f>'Cust Extract'!H83</f>
        <v>384967.45899117505</v>
      </c>
      <c r="H86" t="str">
        <f>'Cust Extract'!G83</f>
        <v>E</v>
      </c>
    </row>
    <row r="87" spans="1:8" hidden="1" x14ac:dyDescent="0.2">
      <c r="A87" t="str">
        <f>'Cust Extract'!B84</f>
        <v>08/2000</v>
      </c>
      <c r="B87" t="str">
        <f>'Cust Extract'!A84</f>
        <v>CAISO</v>
      </c>
      <c r="C87" t="str">
        <f>'Cust Extract'!C84</f>
        <v>Wheelabrat</v>
      </c>
      <c r="D87" t="str">
        <f>'Cust Extract'!D84</f>
        <v>E</v>
      </c>
      <c r="E87" s="12">
        <f>'Cust Extract'!E84</f>
        <v>36739</v>
      </c>
      <c r="G87" s="13">
        <f>'Cust Extract'!H84</f>
        <v>377809.93918824283</v>
      </c>
      <c r="H87" t="str">
        <f>'Cust Extract'!G84</f>
        <v>E</v>
      </c>
    </row>
    <row r="88" spans="1:8" x14ac:dyDescent="0.2">
      <c r="A88" t="str">
        <f>'Cust Extract'!B82</f>
        <v>08/2000</v>
      </c>
      <c r="B88" t="str">
        <f>'Cust Extract'!A82</f>
        <v>CAISO</v>
      </c>
      <c r="C88" t="str">
        <f>'Cust Extract'!C82</f>
        <v>VEA</v>
      </c>
      <c r="D88" t="str">
        <f>'Cust Extract'!D82</f>
        <v>M</v>
      </c>
      <c r="E88" s="12">
        <f>'Cust Extract'!E82</f>
        <v>36831</v>
      </c>
      <c r="G88" s="13">
        <f>'Cust Extract'!H82</f>
        <v>64.082700000000003</v>
      </c>
      <c r="H88" t="str">
        <f>'Cust Extract'!G82</f>
        <v>E</v>
      </c>
    </row>
    <row r="89" spans="1:8" hidden="1" x14ac:dyDescent="0.2">
      <c r="A89" t="str">
        <f>'Cust Extract'!B86</f>
        <v>08/2000</v>
      </c>
      <c r="B89" t="str">
        <f>'Cust Extract'!A86</f>
        <v>CAISO</v>
      </c>
      <c r="C89" t="str">
        <f>'Cust Extract'!C86</f>
        <v>WheelSHAST</v>
      </c>
      <c r="D89" t="str">
        <f>'Cust Extract'!D86</f>
        <v>A</v>
      </c>
      <c r="E89" s="12">
        <f>'Cust Extract'!E86</f>
        <v>36831</v>
      </c>
      <c r="G89" s="13">
        <f>'Cust Extract'!H86</f>
        <v>15389.939812572757</v>
      </c>
      <c r="H89" t="str">
        <f>'Cust Extract'!G86</f>
        <v>E</v>
      </c>
    </row>
    <row r="90" spans="1:8" hidden="1" x14ac:dyDescent="0.2">
      <c r="A90" t="str">
        <f>'Cust Extract'!B87</f>
        <v>08/2000</v>
      </c>
      <c r="B90" t="str">
        <f>'Cust Extract'!A87</f>
        <v>CAISO</v>
      </c>
      <c r="C90" t="str">
        <f>'Cust Extract'!C87</f>
        <v>Willamette</v>
      </c>
      <c r="D90" t="str">
        <f>'Cust Extract'!D87</f>
        <v>A</v>
      </c>
      <c r="E90" s="12">
        <f>'Cust Extract'!E87</f>
        <v>36831</v>
      </c>
      <c r="G90" s="13">
        <f>'Cust Extract'!H87</f>
        <v>5643.34138811718</v>
      </c>
      <c r="H90" t="str">
        <f>'Cust Extract'!G87</f>
        <v>E</v>
      </c>
    </row>
    <row r="91" spans="1:8" hidden="1" x14ac:dyDescent="0.2">
      <c r="A91" t="str">
        <f>'Cust Extract'!B88</f>
        <v>08/2000</v>
      </c>
      <c r="B91" t="str">
        <f>'Cust Extract'!A88</f>
        <v>CAISO</v>
      </c>
      <c r="C91" t="str">
        <f>'Cust Extract'!C88</f>
        <v>Willamette</v>
      </c>
      <c r="D91" t="str">
        <f>'Cust Extract'!D88</f>
        <v>E</v>
      </c>
      <c r="E91" s="12">
        <f>'Cust Extract'!E88</f>
        <v>36739</v>
      </c>
      <c r="G91" s="13">
        <f>'Cust Extract'!H88</f>
        <v>5730.6773941715182</v>
      </c>
      <c r="H91" t="str">
        <f>'Cust Extract'!G88</f>
        <v>E</v>
      </c>
    </row>
    <row r="92" spans="1:8" x14ac:dyDescent="0.2">
      <c r="E92" s="12"/>
      <c r="F92" t="s">
        <v>60</v>
      </c>
      <c r="G92" s="13">
        <f>G4+G10+G17+G22+G25+G28+G33+G36+G39+G41</f>
        <v>1322388.636600004</v>
      </c>
    </row>
    <row r="93" spans="1:8" x14ac:dyDescent="0.2">
      <c r="E93" s="12"/>
      <c r="F93" t="s">
        <v>61</v>
      </c>
      <c r="G93" s="13">
        <f>G44+G47+G50+G56+G61+G68+G73+G80+G85+G88</f>
        <v>1322388.636599994</v>
      </c>
    </row>
    <row r="94" spans="1:8" x14ac:dyDescent="0.2">
      <c r="E94" s="12"/>
      <c r="G94" s="13"/>
    </row>
    <row r="95" spans="1:8" x14ac:dyDescent="0.2">
      <c r="E95" s="12"/>
      <c r="G95" s="13"/>
    </row>
    <row r="96" spans="1:8" x14ac:dyDescent="0.2">
      <c r="E96" s="12"/>
      <c r="G96" s="13"/>
    </row>
    <row r="97" spans="5:7" x14ac:dyDescent="0.2">
      <c r="E97" s="12"/>
      <c r="G97" s="13"/>
    </row>
    <row r="98" spans="5:7" x14ac:dyDescent="0.2">
      <c r="E98" s="12"/>
      <c r="G98" s="13"/>
    </row>
    <row r="99" spans="5:7" x14ac:dyDescent="0.2">
      <c r="E99" s="12"/>
      <c r="G99" s="13"/>
    </row>
  </sheetData>
  <autoFilter ref="A1:J91">
    <filterColumn colId="3">
      <filters>
        <filter val="M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 Extract</vt:lpstr>
      <vt:lpstr>Cust Extract</vt:lpstr>
      <vt:lpstr>E View</vt:lpstr>
      <vt:lpstr>A View</vt:lpstr>
      <vt:lpstr>M View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jreyes4</dc:creator>
  <cp:lastModifiedBy>Jan Havlíček</cp:lastModifiedBy>
  <dcterms:created xsi:type="dcterms:W3CDTF">2001-04-24T21:07:33Z</dcterms:created>
  <dcterms:modified xsi:type="dcterms:W3CDTF">2023-09-13T10:28:33Z</dcterms:modified>
</cp:coreProperties>
</file>