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992AFC-9577-4B65-A3A8-CF7AF46D878A}" xr6:coauthVersionLast="47" xr6:coauthVersionMax="47" xr10:uidLastSave="{00000000-0000-0000-0000-000000000000}"/>
  <bookViews>
    <workbookView xWindow="-120" yWindow="-120" windowWidth="23280" windowHeight="12480"/>
  </bookViews>
  <sheets>
    <sheet name="Position" sheetId="23" r:id="rId1"/>
    <sheet name="VaR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" localSheetId="1">[10]Positions!$B$2</definedName>
    <definedName name="a">[6]Positions!$B$2</definedName>
    <definedName name="AccessDatabase" hidden="1">"J:\COMMON\CONTROLS\RMSDATA\RMSDBASE.MDB"</definedName>
    <definedName name="_Box2" localSheetId="1">[8]Filter!$Z$3</definedName>
    <definedName name="_Box2">[4]Filter!$Z$3</definedName>
    <definedName name="_Box3" localSheetId="1">[8]Filter!$AA$3</definedName>
    <definedName name="_Box3">[4]Filter!$AA$3</definedName>
    <definedName name="_Box4" localSheetId="1">[8]Filter!$X$4</definedName>
    <definedName name="_Box4">[4]Filter!$X$4</definedName>
    <definedName name="_Box5" localSheetId="1">[8]Filter!$X$5</definedName>
    <definedName name="_Box5">[4]Filter!$X$5</definedName>
    <definedName name="_Box6" localSheetId="1">[8]Filter!$X$6</definedName>
    <definedName name="_Box6">[4]Filter!$X$6</definedName>
    <definedName name="ChangeInVARTable">#REF!</definedName>
    <definedName name="CommodityCodeTable">#REF!</definedName>
    <definedName name="cor">[2]CALTPercenCont!$D$41:$R$55</definedName>
    <definedName name="corcur">[2]CALTPercenCont!$D$47:$U$64</definedName>
    <definedName name="corcur2">[2]CALTPercenCont!$D$47:$J$53</definedName>
    <definedName name="corprev">[2]CALTPercenCont!$D$25:$U$42</definedName>
    <definedName name="correlationnew" localSheetId="1">[7]Correlation!$C$52:$M$62</definedName>
    <definedName name="correlationnew">[3]Correlation!$C$52:$M$62</definedName>
    <definedName name="correls">[2]CALTPercenCont!$D$47:$R$61</definedName>
    <definedName name="correlsprev">[2]CALTPercenCont!$D$25:$R$39</definedName>
    <definedName name="Cors">[2]CALTPercenCont!$D$5:$U$22</definedName>
    <definedName name="CorsCur">[2]CALTPercenCont!$D$25:$U$42</definedName>
    <definedName name="CorsPrev">[2]CALTPercenCont!$D$47:$U$64</definedName>
    <definedName name="CurrentDate" localSheetId="1">[8]Filter!$B$2</definedName>
    <definedName name="CurrentDate">[4]Filter!$B$2</definedName>
    <definedName name="data">#REF!</definedName>
    <definedName name="DataTable" localSheetId="1">[8]Filter!$A$4:$J$83</definedName>
    <definedName name="DataTable">[4]Filter!$A$4:$J$83</definedName>
    <definedName name="DayPart">#REF!</definedName>
    <definedName name="effdate">[2]Positions!$B$1</definedName>
    <definedName name="effdates" localSheetId="1">[10]Positions!$B$1</definedName>
    <definedName name="effdates">[6]Positions!$B$1</definedName>
    <definedName name="EffectiveDate" localSheetId="1">[9]PivotTable!$B$3</definedName>
    <definedName name="EffectiveDate">[5]PivotTable!$B$3</definedName>
    <definedName name="end5day">[2]Positions!$B$5</definedName>
    <definedName name="EvalDate">#REF!</definedName>
    <definedName name="formateffdate">#REF!</definedName>
    <definedName name="GasHighlightsData">#REF!</definedName>
    <definedName name="lastday">[2]Positions!$B$4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 localSheetId="1">[8]Filter!$U$3:$V$85</definedName>
    <definedName name="PortfolioNameTable">[4]Filter!$U$3:$V$85</definedName>
    <definedName name="PowerCurveShiftTable">#REF!</definedName>
    <definedName name="PowerHighlightsData">#REF!</definedName>
    <definedName name="prevday">[2]Positions!$B$2</definedName>
    <definedName name="prevprevday">[2]Positions!$B$3</definedName>
    <definedName name="_xlnm.Print_Area" localSheetId="1">VaR!$A$1:$P$102</definedName>
    <definedName name="UpdateFlag">[2]Positions!$J$7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D26" i="15" l="1"/>
  <c r="E26" i="15"/>
  <c r="N26" i="15"/>
  <c r="O26" i="15"/>
  <c r="D27" i="15"/>
  <c r="E27" i="15"/>
  <c r="K27" i="15"/>
  <c r="N27" i="15"/>
  <c r="O27" i="15"/>
  <c r="D28" i="15"/>
  <c r="E28" i="15"/>
  <c r="N28" i="15"/>
  <c r="O28" i="15"/>
  <c r="D29" i="15"/>
  <c r="E29" i="15"/>
  <c r="K29" i="15"/>
  <c r="N29" i="15"/>
  <c r="O29" i="15"/>
  <c r="D30" i="15"/>
  <c r="E30" i="15"/>
  <c r="N30" i="15"/>
  <c r="O30" i="15"/>
  <c r="D31" i="15"/>
  <c r="E31" i="15"/>
  <c r="N31" i="15"/>
  <c r="O31" i="15"/>
  <c r="D32" i="15"/>
  <c r="E32" i="15"/>
  <c r="N32" i="15"/>
  <c r="O32" i="15"/>
  <c r="D33" i="15"/>
  <c r="E33" i="15"/>
  <c r="H33" i="15"/>
  <c r="I33" i="15"/>
  <c r="J33" i="15"/>
  <c r="K33" i="15"/>
  <c r="L33" i="15"/>
  <c r="N33" i="15"/>
  <c r="O33" i="15"/>
  <c r="D34" i="15"/>
  <c r="E34" i="15"/>
  <c r="G34" i="15"/>
  <c r="H34" i="15"/>
  <c r="I34" i="15"/>
  <c r="J34" i="15"/>
  <c r="K34" i="15"/>
  <c r="L34" i="15"/>
  <c r="N34" i="15"/>
  <c r="O34" i="15"/>
  <c r="D35" i="15"/>
  <c r="E35" i="15"/>
  <c r="G35" i="15"/>
  <c r="H35" i="15"/>
  <c r="I35" i="15"/>
  <c r="J35" i="15"/>
  <c r="K35" i="15"/>
  <c r="L35" i="15"/>
  <c r="N35" i="15"/>
  <c r="O35" i="15"/>
  <c r="D36" i="15"/>
  <c r="E36" i="15"/>
  <c r="G36" i="15"/>
  <c r="H36" i="15"/>
  <c r="I36" i="15"/>
  <c r="J36" i="15"/>
  <c r="K36" i="15"/>
  <c r="L36" i="15"/>
  <c r="N36" i="15"/>
  <c r="O36" i="15"/>
  <c r="D37" i="15"/>
  <c r="E37" i="15"/>
  <c r="G37" i="15"/>
  <c r="H37" i="15"/>
  <c r="I37" i="15"/>
  <c r="J37" i="15"/>
  <c r="K37" i="15"/>
  <c r="L37" i="15"/>
  <c r="N37" i="15"/>
  <c r="O37" i="15"/>
  <c r="D38" i="15"/>
  <c r="E38" i="15"/>
  <c r="G38" i="15"/>
  <c r="H38" i="15"/>
  <c r="I38" i="15"/>
  <c r="J38" i="15"/>
  <c r="K38" i="15"/>
  <c r="L38" i="15"/>
  <c r="N38" i="15"/>
  <c r="O38" i="15"/>
  <c r="E39" i="15"/>
  <c r="O39" i="15"/>
  <c r="F41" i="15"/>
</calcChain>
</file>

<file path=xl/sharedStrings.xml><?xml version="1.0" encoding="utf-8"?>
<sst xmlns="http://schemas.openxmlformats.org/spreadsheetml/2006/main" count="19" uniqueCount="15">
  <si>
    <t>Portfolio</t>
  </si>
  <si>
    <t>V@R</t>
  </si>
  <si>
    <t>Correlation Matrix</t>
  </si>
  <si>
    <t>Total</t>
  </si>
  <si>
    <t>Analysis:</t>
  </si>
  <si>
    <t xml:space="preserve"> </t>
  </si>
  <si>
    <t>,</t>
  </si>
  <si>
    <t>POWER-CALI-LT</t>
  </si>
  <si>
    <t>VaR Change =</t>
  </si>
  <si>
    <t>In the current portfolio, the long positions are adding to the risk.</t>
  </si>
  <si>
    <t>Cali Long-Term VaR Limit</t>
  </si>
  <si>
    <t>Cali Long-Term Current VaR</t>
  </si>
  <si>
    <t>Average Daily VaR</t>
  </si>
  <si>
    <t>IDEA?</t>
  </si>
  <si>
    <t>ZP26, Palo, and NP 15 are risk-increasing; Mid C, SP-15 and COB are risk-reducing.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</si>
</sst>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94" formatCode="0.000"/>
    <numFmt numFmtId="203" formatCode="0_)"/>
    <numFmt numFmtId="206" formatCode="0.000000000000000%"/>
    <numFmt numFmtId="208" formatCode="0.00000000000000%"/>
    <numFmt numFmtId="213" formatCode="&quot;$&quot;#,##0"/>
    <numFmt numFmtId="244" formatCode="#,##0.0_);\(#,##0.0\)"/>
    <numFmt numFmtId="274" formatCode="&quot;$&quot;#,##0.0_);\(&quot;$&quot;#,##0.0\)"/>
    <numFmt numFmtId="275" formatCode="&quot;$&quot;#,##0.0,_);\(&quot;$&quot;#,##0.0,\)"/>
    <numFmt numFmtId="276" formatCode="&quot;$&quot;#,##0.00,_);\(&quot;$&quot;#,##0.00,\)"/>
    <numFmt numFmtId="277" formatCode="#,##0&quot; MMBTUs&quot;;\-#,##0&quot; MMBTUs&quot;"/>
    <numFmt numFmtId="278" formatCode="#,##0&quot; MWh&quot;;\-#,##0&quot; MWh&quot;"/>
    <numFmt numFmtId="279" formatCode="0_);\(0\)"/>
    <numFmt numFmtId="285" formatCode="0.000000"/>
    <numFmt numFmtId="287" formatCode="_(* #,##0.0000_);_(* \(#,##0.0000\);_(* &quot;-&quot;??_);_(@_)"/>
    <numFmt numFmtId="289" formatCode="\P\P\ #,##0.00000_);\(\P\P\ #,##0.00000_)"/>
    <numFmt numFmtId="291" formatCode="0&quot; years&quot;"/>
    <numFmt numFmtId="292" formatCode="0&quot; months&quot;"/>
    <numFmt numFmtId="293" formatCode="0.000%"/>
    <numFmt numFmtId="296" formatCode="_(* #,##0.00000_);_(* \(#,##0.00000\);_(* &quot;-&quot;??_);_(@_)"/>
    <numFmt numFmtId="304" formatCode="0.00_)"/>
    <numFmt numFmtId="306" formatCode="_(* #,##0.0000000_);_(* \(#,##0.0000000\);_(* &quot;-&quot;??_);_(@_)"/>
    <numFmt numFmtId="308" formatCode="&quot;EQUITY CASH FLOW PV AT &quot;#0.00&quot;%&quot;"/>
    <numFmt numFmtId="309" formatCode="&quot;$&quot;#,##0.000000_);[Red]\(&quot;$&quot;#,##0.000000\)"/>
    <numFmt numFmtId="314" formatCode="General_)"/>
    <numFmt numFmtId="315" formatCode="dd\-mmm_)"/>
    <numFmt numFmtId="316" formatCode=";;;"/>
    <numFmt numFmtId="317" formatCode="dd\-mmm\-yy_)"/>
    <numFmt numFmtId="318" formatCode="#,##0.000_);\(#,##0.000\)"/>
    <numFmt numFmtId="319" formatCode="#,##0.0000_);\(#,##0.0000\)"/>
    <numFmt numFmtId="320" formatCode="#,##0.00000_);\(#,##0.00000\)"/>
    <numFmt numFmtId="321" formatCode="#,##0.000000_);\(#,##0.000000\)"/>
    <numFmt numFmtId="322" formatCode="#,##0.0000000_);\(#,##0.0000000\)"/>
    <numFmt numFmtId="323" formatCode="#,##0.000_);[Red]\(#,##0.000\)"/>
    <numFmt numFmtId="324" formatCode="#,##0.0000_);[Red]\(#,##0.0000\)"/>
    <numFmt numFmtId="325" formatCode="#,##0.00000_);[Red]\(#,##0.00000\)"/>
    <numFmt numFmtId="326" formatCode="#,##0.000000_);[Red]\(#,##0.000000\)"/>
    <numFmt numFmtId="327" formatCode="#,##0.0000000_);[Red]\(#,##0.0000000\)"/>
    <numFmt numFmtId="328" formatCode="#,##0.00000000_);[Red]\(#,##0.00000000\)"/>
    <numFmt numFmtId="329" formatCode="mmm\-dd"/>
    <numFmt numFmtId="330" formatCode="hh:mm\ AM/PM"/>
    <numFmt numFmtId="331" formatCode="&quot;$&quot;#,##0;\(&quot;$&quot;#,##0\)"/>
    <numFmt numFmtId="332" formatCode="0.000_)"/>
    <numFmt numFmtId="333" formatCode="0.00000%"/>
    <numFmt numFmtId="335" formatCode="0.000000%"/>
    <numFmt numFmtId="336" formatCode="0.000000000"/>
    <numFmt numFmtId="337" formatCode="#,##0.00000000"/>
    <numFmt numFmtId="339" formatCode="#,##0.0000000000"/>
    <numFmt numFmtId="340" formatCode="#,##0.00000000000"/>
    <numFmt numFmtId="341" formatCode="0.00000000%"/>
    <numFmt numFmtId="342" formatCode="0.0000000000000"/>
    <numFmt numFmtId="343" formatCode="#,##0.00000000_);\(#,##0.00000000\)"/>
    <numFmt numFmtId="344" formatCode="#,##0.000000000_);\(#,##0.000000000\)"/>
    <numFmt numFmtId="345" formatCode="\W#,##0"/>
    <numFmt numFmtId="346" formatCode="0.00000000000000000%"/>
    <numFmt numFmtId="347" formatCode="0.000000000000000000%"/>
    <numFmt numFmtId="348" formatCode="0.0\x"/>
    <numFmt numFmtId="349" formatCode="#,##0.0000000000_);\(#,##0.0000000000\)"/>
    <numFmt numFmtId="350" formatCode="\W#,##0.0"/>
    <numFmt numFmtId="351" formatCode="&quot;\&quot;#,##0;\-&quot;\&quot;#,##0"/>
    <numFmt numFmtId="352" formatCode="&quot;\&quot;#,##0;[Red]\-&quot;\&quot;#,##0"/>
    <numFmt numFmtId="353" formatCode="&quot;\&quot;#,##0.00;\-&quot;\&quot;#,##0.00"/>
    <numFmt numFmtId="354" formatCode="&quot;\&quot;#,##0.00;[Red]\-&quot;\&quot;#,##0.00"/>
    <numFmt numFmtId="355" formatCode="_-&quot;\&quot;* #,##0_-;\-&quot;\&quot;* #,##0_-;_-&quot;\&quot;* &quot;-&quot;_-;_-@_-"/>
    <numFmt numFmtId="356" formatCode="_-&quot;\&quot;* #,##0.00_-;\-&quot;\&quot;* #,##0.00_-;_-&quot;\&quot;* &quot;-&quot;??_-;_-@_-"/>
    <numFmt numFmtId="357" formatCode="\$#,##0_);\(\$#,##0\)"/>
  </numFmts>
  <fonts count="84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u/>
      <sz val="14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Arial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5" fillId="0" borderId="0"/>
    <xf numFmtId="346" fontId="1" fillId="2" borderId="1">
      <alignment horizontal="center" vertical="center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6" fontId="19" fillId="0" borderId="0">
      <protection locked="0"/>
    </xf>
    <xf numFmtId="330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5" fontId="1" fillId="0" borderId="0">
      <protection locked="0"/>
    </xf>
    <xf numFmtId="315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8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315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4" fontId="1" fillId="0" borderId="0" applyFont="0" applyFill="0" applyBorder="0" applyAlignment="0" applyProtection="0"/>
    <xf numFmtId="306" fontId="1" fillId="0" borderId="0" applyFont="0" applyFill="0" applyBorder="0" applyAlignment="0" applyProtection="0"/>
    <xf numFmtId="276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75" fillId="0" borderId="6" xfId="0" applyFont="1" applyBorder="1" applyAlignment="1">
      <alignment horizontal="center"/>
    </xf>
    <xf numFmtId="0" fontId="76" fillId="0" borderId="0" xfId="0" applyFont="1"/>
    <xf numFmtId="6" fontId="0" fillId="0" borderId="7" xfId="0" applyNumberFormat="1" applyBorder="1"/>
    <xf numFmtId="0" fontId="0" fillId="0" borderId="8" xfId="0" applyBorder="1"/>
    <xf numFmtId="0" fontId="77" fillId="0" borderId="9" xfId="0" applyFont="1" applyBorder="1" applyAlignment="1">
      <alignment horizontal="center"/>
    </xf>
    <xf numFmtId="6" fontId="0" fillId="0" borderId="10" xfId="0" applyNumberFormat="1" applyBorder="1"/>
    <xf numFmtId="0" fontId="77" fillId="0" borderId="11" xfId="0" applyFont="1" applyBorder="1" applyAlignment="1">
      <alignment horizontal="center"/>
    </xf>
    <xf numFmtId="213" fontId="0" fillId="0" borderId="0" xfId="0" applyNumberFormat="1"/>
    <xf numFmtId="6" fontId="0" fillId="0" borderId="12" xfId="0" applyNumberFormat="1" applyBorder="1"/>
    <xf numFmtId="0" fontId="78" fillId="0" borderId="7" xfId="0" applyFont="1" applyBorder="1"/>
    <xf numFmtId="0" fontId="79" fillId="0" borderId="9" xfId="0" applyFont="1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6" fontId="1" fillId="0" borderId="10" xfId="3" applyNumberFormat="1" applyBorder="1"/>
    <xf numFmtId="5" fontId="1" fillId="0" borderId="10" xfId="4" applyNumberFormat="1" applyBorder="1"/>
    <xf numFmtId="213" fontId="78" fillId="0" borderId="7" xfId="3" applyNumberFormat="1" applyFont="1" applyBorder="1"/>
    <xf numFmtId="1" fontId="1" fillId="0" borderId="0" xfId="3" applyNumberFormat="1" applyBorder="1" applyAlignment="1">
      <alignment horizontal="center"/>
    </xf>
    <xf numFmtId="1" fontId="1" fillId="0" borderId="16" xfId="3" applyNumberFormat="1" applyBorder="1" applyAlignment="1">
      <alignment horizontal="center"/>
    </xf>
    <xf numFmtId="0" fontId="77" fillId="0" borderId="13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9" fontId="77" fillId="0" borderId="0" xfId="15" applyFont="1" applyBorder="1" applyAlignment="1">
      <alignment horizontal="center"/>
    </xf>
    <xf numFmtId="9" fontId="77" fillId="0" borderId="14" xfId="15" applyFont="1" applyBorder="1" applyAlignment="1">
      <alignment horizontal="center"/>
    </xf>
    <xf numFmtId="0" fontId="77" fillId="9" borderId="11" xfId="0" applyFont="1" applyFill="1" applyBorder="1" applyAlignment="1">
      <alignment horizontal="center"/>
    </xf>
    <xf numFmtId="9" fontId="77" fillId="9" borderId="0" xfId="15" applyFont="1" applyFill="1" applyBorder="1" applyAlignment="1">
      <alignment horizontal="center"/>
    </xf>
    <xf numFmtId="0" fontId="77" fillId="9" borderId="3" xfId="0" applyFont="1" applyFill="1" applyBorder="1" applyAlignment="1">
      <alignment horizontal="center"/>
    </xf>
    <xf numFmtId="9" fontId="77" fillId="9" borderId="14" xfId="15" applyFont="1" applyFill="1" applyBorder="1" applyAlignment="1">
      <alignment horizontal="center"/>
    </xf>
    <xf numFmtId="6" fontId="80" fillId="0" borderId="0" xfId="0" applyNumberFormat="1" applyFont="1" applyBorder="1"/>
    <xf numFmtId="0" fontId="77" fillId="0" borderId="15" xfId="0" applyFont="1" applyFill="1" applyBorder="1" applyAlignment="1">
      <alignment horizontal="center"/>
    </xf>
    <xf numFmtId="9" fontId="77" fillId="0" borderId="16" xfId="15" applyFont="1" applyFill="1" applyBorder="1" applyAlignment="1">
      <alignment horizontal="center"/>
    </xf>
    <xf numFmtId="0" fontId="77" fillId="0" borderId="18" xfId="0" applyFont="1" applyFill="1" applyBorder="1" applyAlignment="1">
      <alignment horizontal="center"/>
    </xf>
    <xf numFmtId="0" fontId="25" fillId="0" borderId="8" xfId="0" applyFont="1" applyBorder="1"/>
    <xf numFmtId="0" fontId="25" fillId="0" borderId="9" xfId="0" applyFont="1" applyBorder="1"/>
    <xf numFmtId="6" fontId="25" fillId="0" borderId="13" xfId="0" applyNumberFormat="1" applyFont="1" applyBorder="1"/>
    <xf numFmtId="0" fontId="25" fillId="0" borderId="11" xfId="0" applyFont="1" applyBorder="1"/>
    <xf numFmtId="0" fontId="25" fillId="0" borderId="0" xfId="0" applyFont="1" applyBorder="1"/>
    <xf numFmtId="213" fontId="25" fillId="0" borderId="14" xfId="0" applyNumberFormat="1" applyFont="1" applyBorder="1"/>
    <xf numFmtId="6" fontId="25" fillId="0" borderId="14" xfId="0" applyNumberFormat="1" applyFont="1" applyBorder="1"/>
    <xf numFmtId="0" fontId="25" fillId="0" borderId="15" xfId="0" applyFont="1" applyBorder="1"/>
    <xf numFmtId="0" fontId="25" fillId="0" borderId="16" xfId="0" applyFont="1" applyBorder="1"/>
    <xf numFmtId="0" fontId="81" fillId="0" borderId="17" xfId="0" applyFont="1" applyBorder="1" applyAlignment="1">
      <alignment horizontal="center"/>
    </xf>
    <xf numFmtId="5" fontId="0" fillId="0" borderId="0" xfId="0" applyNumberFormat="1"/>
    <xf numFmtId="0" fontId="74" fillId="0" borderId="0" xfId="0" applyFont="1" applyAlignment="1">
      <alignment horizontal="center"/>
    </xf>
  </cellXfs>
  <cellStyles count="27">
    <cellStyle name="??_?.????" xfId="1"/>
    <cellStyle name="Actual Date" xfId="2"/>
    <cellStyle name="Comma_DeskLevelCALILT" xfId="3"/>
    <cellStyle name="Currency_DeskLevelCALILT" xf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" xfId="15" builtinId="5"/>
    <cellStyle name="Percent [2]" xfId="16"/>
    <cellStyle name="Total" xfId="17" builtinId="25" customBuiltin="1"/>
    <cellStyle name="Unprot" xfId="18"/>
    <cellStyle name="Unprot$" xfId="19"/>
    <cellStyle name="Unprot_CurrencySKorea" xfId="20"/>
    <cellStyle name="Unprotect" xfId="21"/>
    <cellStyle name="콤마 [0]_94하반기" xfId="22"/>
    <cellStyle name="콤마_94하반기" xfId="23"/>
    <cellStyle name="통화 [0]_94하반기" xfId="24"/>
    <cellStyle name="통화_94하반기" xfId="25"/>
    <cellStyle name="표준_970120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Positons Accross Delivery Locations and Ref Dates
Power-CALI-LT</a:t>
            </a:r>
          </a:p>
        </c:rich>
      </c:tx>
      <c:layout>
        <c:manualLayout>
          <c:xMode val="edge"/>
          <c:yMode val="edge"/>
          <c:x val="0.27642276422764228"/>
          <c:y val="2.0519835841313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691056910569E-2"/>
          <c:y val="7.7975376196990423E-2"/>
          <c:w val="0.91056910569105687"/>
          <c:h val="0.8166894664842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[1]Positions!$B$149:$B$159</c:f>
              <c:numCache>
                <c:formatCode>General</c:formatCode>
                <c:ptCount val="11"/>
                <c:pt idx="0">
                  <c:v>9932.4269999999997</c:v>
                </c:pt>
                <c:pt idx="1">
                  <c:v>29643.367000000002</c:v>
                </c:pt>
                <c:pt idx="2">
                  <c:v>91392.379000000001</c:v>
                </c:pt>
                <c:pt idx="3">
                  <c:v>97126.806999999986</c:v>
                </c:pt>
                <c:pt idx="4">
                  <c:v>96578.556999999986</c:v>
                </c:pt>
                <c:pt idx="5">
                  <c:v>50047.741999999998</c:v>
                </c:pt>
                <c:pt idx="6">
                  <c:v>45950.726999999999</c:v>
                </c:pt>
                <c:pt idx="7">
                  <c:v>51388.678</c:v>
                </c:pt>
                <c:pt idx="8">
                  <c:v>66272.039999999994</c:v>
                </c:pt>
                <c:pt idx="9">
                  <c:v>68518.254000000001</c:v>
                </c:pt>
                <c:pt idx="10">
                  <c:v>68129.184000000008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E-442D-9DDB-700D68DD701B}"/>
            </c:ext>
          </c:extLst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[1]Positions!$C$149:$C$159</c:f>
              <c:numCache>
                <c:formatCode>General</c:formatCode>
                <c:ptCount val="11"/>
                <c:pt idx="0">
                  <c:v>3149.384</c:v>
                </c:pt>
                <c:pt idx="1">
                  <c:v>23601.351000000002</c:v>
                </c:pt>
                <c:pt idx="2">
                  <c:v>40588.612999999998</c:v>
                </c:pt>
                <c:pt idx="3">
                  <c:v>-166.524</c:v>
                </c:pt>
                <c:pt idx="4">
                  <c:v>-154.90200000000002</c:v>
                </c:pt>
                <c:pt idx="5">
                  <c:v>90180.878000000012</c:v>
                </c:pt>
                <c:pt idx="6">
                  <c:v>82798.379000000001</c:v>
                </c:pt>
                <c:pt idx="7">
                  <c:v>92603.404999999999</c:v>
                </c:pt>
                <c:pt idx="8">
                  <c:v>9514.2250000000004</c:v>
                </c:pt>
                <c:pt idx="9">
                  <c:v>9836.7240000000002</c:v>
                </c:pt>
                <c:pt idx="10">
                  <c:v>9773.4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E-442D-9DDB-700D68DD701B}"/>
            </c:ext>
          </c:extLst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[1]Positions!$D$149:$D$159</c:f>
              <c:numCache>
                <c:formatCode>General</c:formatCode>
                <c:ptCount val="11"/>
                <c:pt idx="0">
                  <c:v>-7928.37</c:v>
                </c:pt>
                <c:pt idx="1">
                  <c:v>-7884.29</c:v>
                </c:pt>
                <c:pt idx="2">
                  <c:v>-50952.13</c:v>
                </c:pt>
                <c:pt idx="3">
                  <c:v>2700.2470000000003</c:v>
                </c:pt>
                <c:pt idx="4">
                  <c:v>-15556.898000000001</c:v>
                </c:pt>
                <c:pt idx="5">
                  <c:v>-70101.816999999995</c:v>
                </c:pt>
                <c:pt idx="6">
                  <c:v>-64363.095999999998</c:v>
                </c:pt>
                <c:pt idx="7">
                  <c:v>-71982.385999999999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E-442D-9DDB-700D68DD701B}"/>
            </c:ext>
          </c:extLst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[1]Positions!$E$149:$E$159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-20380.851999999999</c:v>
                </c:pt>
                <c:pt idx="3">
                  <c:v>-38974.425999999999</c:v>
                </c:pt>
                <c:pt idx="4">
                  <c:v>-38746.492999999995</c:v>
                </c:pt>
                <c:pt idx="5">
                  <c:v>-20029.091</c:v>
                </c:pt>
                <c:pt idx="6">
                  <c:v>-18389.456000000002</c:v>
                </c:pt>
                <c:pt idx="7">
                  <c:v>-20566.396000000001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E-442D-9DDB-700D68DD701B}"/>
            </c:ext>
          </c:extLst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[1]Positions!$F$149:$F$159</c:f>
              <c:numCache>
                <c:formatCode>General</c:formatCode>
                <c:ptCount val="11"/>
                <c:pt idx="0">
                  <c:v>-1902.809</c:v>
                </c:pt>
                <c:pt idx="1">
                  <c:v>-1971.0729999999999</c:v>
                </c:pt>
                <c:pt idx="2">
                  <c:v>-2038.085</c:v>
                </c:pt>
                <c:pt idx="3">
                  <c:v>-1948.721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E-442D-9DDB-700D68DD701B}"/>
            </c:ext>
          </c:extLst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[1]Positions!$G$149:$G$159</c:f>
              <c:numCache>
                <c:formatCode>General</c:formatCode>
                <c:ptCount val="11"/>
                <c:pt idx="0">
                  <c:v>-9910.4629999999997</c:v>
                </c:pt>
                <c:pt idx="1">
                  <c:v>-39421.449999999997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E-442D-9DDB-700D68DD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3507744"/>
        <c:axId val="1"/>
      </c:barChart>
      <c:lineChart>
        <c:grouping val="standard"/>
        <c:varyColors val="0"/>
        <c:ser>
          <c:idx val="6"/>
          <c:order val="6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[1]Positions!$A$149:$A$159</c:f>
              <c:numCache>
                <c:formatCode>General</c:formatCode>
                <c:ptCount val="11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</c:numCache>
            </c:numRef>
          </c:cat>
          <c:val>
            <c:numRef>
              <c:f>[1]Positions!$I$149:$I$159</c:f>
              <c:numCache>
                <c:formatCode>General</c:formatCode>
                <c:ptCount val="11"/>
                <c:pt idx="0">
                  <c:v>-6659.8310000000001</c:v>
                </c:pt>
                <c:pt idx="1">
                  <c:v>13823.268000000015</c:v>
                </c:pt>
                <c:pt idx="2">
                  <c:v>58609.925000000003</c:v>
                </c:pt>
                <c:pt idx="3">
                  <c:v>58737.382999999994</c:v>
                </c:pt>
                <c:pt idx="4">
                  <c:v>42120.263999999988</c:v>
                </c:pt>
                <c:pt idx="5">
                  <c:v>10039.531000000003</c:v>
                </c:pt>
                <c:pt idx="6">
                  <c:v>9217.6419999999925</c:v>
                </c:pt>
                <c:pt idx="7">
                  <c:v>10310.508999999976</c:v>
                </c:pt>
                <c:pt idx="8">
                  <c:v>47383.961999999992</c:v>
                </c:pt>
                <c:pt idx="9">
                  <c:v>48990.012000000002</c:v>
                </c:pt>
                <c:pt idx="10">
                  <c:v>48704.362000000008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9E-442D-9DDB-700D68DD701B}"/>
            </c:ext>
          </c:extLst>
        </c:ser>
        <c:ser>
          <c:idx val="7"/>
          <c:order val="7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[1]Positions!$Z$149:$Z$159</c:f>
              <c:numCache>
                <c:formatCode>General</c:formatCode>
                <c:ptCount val="11"/>
                <c:pt idx="0">
                  <c:v>29249.04800000001</c:v>
                </c:pt>
                <c:pt idx="1">
                  <c:v>2.5930000000153086</c:v>
                </c:pt>
                <c:pt idx="2">
                  <c:v>-40738.146999999997</c:v>
                </c:pt>
                <c:pt idx="3">
                  <c:v>-19584.054000000011</c:v>
                </c:pt>
                <c:pt idx="4">
                  <c:v>-19489.570000000014</c:v>
                </c:pt>
                <c:pt idx="5">
                  <c:v>2.996000000013737</c:v>
                </c:pt>
                <c:pt idx="6">
                  <c:v>3.0120000000024447</c:v>
                </c:pt>
                <c:pt idx="7">
                  <c:v>3.6929999999701977</c:v>
                </c:pt>
                <c:pt idx="8">
                  <c:v>18.935999999986961</c:v>
                </c:pt>
                <c:pt idx="9">
                  <c:v>21.313999999998487</c:v>
                </c:pt>
                <c:pt idx="10">
                  <c:v>22.956000000005588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9E-442D-9DDB-700D68DD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507744"/>
        <c:axId val="1"/>
      </c:lineChart>
      <c:dateAx>
        <c:axId val="1083507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507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715447154471545E-2"/>
          <c:y val="0.93296853625170995"/>
          <c:w val="0.90548780487804881"/>
          <c:h val="6.70314637482900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8/1/00</a:t>
            </a:r>
          </a:p>
        </c:rich>
      </c:tx>
      <c:layout>
        <c:manualLayout>
          <c:xMode val="edge"/>
          <c:yMode val="edge"/>
          <c:x val="0.38001181113933735"/>
          <c:y val="1.1682621729391196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154223919031437"/>
          <c:y val="4.4393962571686547E-2"/>
          <c:w val="0.75079256613763823"/>
          <c:h val="0.92059059227602624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C36-4AC4-AA7F-33B9A138C2B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C36-4AC4-AA7F-33B9A138C2B0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C36-4AC4-AA7F-33B9A138C2B0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C36-4AC4-AA7F-33B9A138C2B0}"/>
              </c:ext>
            </c:extLst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C36-4AC4-AA7F-33B9A138C2B0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89079691761002566"/>
                  <c:y val="0.231315910241945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36-4AC4-AA7F-33B9A138C2B0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80925592169753624"/>
                  <c:y val="0.7523608393727930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36-4AC4-AA7F-33B9A138C2B0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36-4AC4-AA7F-33B9A138C2B0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6926089480883618E-2"/>
                  <c:y val="5.84131086469559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36-4AC4-AA7F-33B9A138C2B0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C36-4AC4-AA7F-33B9A138C2B0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4154907721835182"/>
                  <c:y val="0.109816644256277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6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36-4AC4-AA7F-33B9A138C2B0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[1]CALILTPercenCont!$E$91:$I$91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[1]CALILTPercenCont!$E$92:$I$92</c:f>
              <c:numCache>
                <c:formatCode>General</c:formatCode>
                <c:ptCount val="5"/>
                <c:pt idx="0">
                  <c:v>0.59502367133922818</c:v>
                </c:pt>
                <c:pt idx="1">
                  <c:v>-0.12050535445609323</c:v>
                </c:pt>
                <c:pt idx="2">
                  <c:v>0.86191255065713535</c:v>
                </c:pt>
                <c:pt idx="3">
                  <c:v>-0.22834987005717519</c:v>
                </c:pt>
                <c:pt idx="4">
                  <c:v>-0.10808099748309499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36-4AC4-AA7F-33B9A138C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231180468819034"/>
          <c:y val="0.91124449489251336"/>
          <c:w val="0.73233045385556506"/>
          <c:h val="6.77592060304689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8/2/00</a:t>
            </a:r>
          </a:p>
        </c:rich>
      </c:tx>
      <c:layout>
        <c:manualLayout>
          <c:xMode val="edge"/>
          <c:yMode val="edge"/>
          <c:x val="0.37015180963636407"/>
          <c:y val="1.1628296505662833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019174954851051"/>
          <c:y val="0.10232900924983293"/>
          <c:w val="0.67809323109854935"/>
          <c:h val="0.82095773329979604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BDC7-46DE-B509-33AE490EA8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BDC7-46DE-B509-33AE490EA812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DC7-46DE-B509-33AE490EA812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DC7-46DE-B509-33AE490EA812}"/>
              </c:ext>
            </c:extLst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DC7-46DE-B509-33AE490EA812}"/>
              </c:ext>
            </c:extLst>
          </c:dPt>
          <c:dLbls>
            <c:dLbl>
              <c:idx val="2"/>
              <c:layout>
                <c:manualLayout>
                  <c:xMode val="edge"/>
                  <c:yMode val="edge"/>
                  <c:x val="6.5320907582887777E-2"/>
                  <c:y val="0.800026799589602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C7-46DE-B509-33AE490EA812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DC7-46DE-B509-33AE490EA81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[1]CALILTPercenCont!$E$122:$I$122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[1]CALILTPercenCont!$E$123:$I$123</c:f>
              <c:numCache>
                <c:formatCode>General</c:formatCode>
                <c:ptCount val="5"/>
                <c:pt idx="0">
                  <c:v>0.48216645195614566</c:v>
                </c:pt>
                <c:pt idx="1">
                  <c:v>-0.2157015112572345</c:v>
                </c:pt>
                <c:pt idx="2">
                  <c:v>1.1531035950406103</c:v>
                </c:pt>
                <c:pt idx="3">
                  <c:v>-0.26903712017412706</c:v>
                </c:pt>
                <c:pt idx="4">
                  <c:v>-0.15053141556539443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C7-46DE-B509-33AE490EA812}"/>
            </c:ext>
          </c:extLst>
        </c:ser>
        <c:dLbls>
          <c:showLegendKey val="1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619441220932025"/>
          <c:y val="0.91863542394736375"/>
          <c:w val="0.74496939838579157"/>
          <c:h val="7.442109763624213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Positions across Delivery Locations and Reference Dates
As of: 8/2/00</a:t>
            </a:r>
          </a:p>
        </c:rich>
      </c:tx>
      <c:layout>
        <c:manualLayout>
          <c:xMode val="edge"/>
          <c:yMode val="edge"/>
          <c:x val="0.31438331771542777"/>
          <c:y val="3.3537748234524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575099163313864E-2"/>
          <c:y val="0.19817760320401021"/>
          <c:w val="0.92470203230234616"/>
          <c:h val="0.576239492393198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[1]Positions!$B$149:$B$160</c:f>
              <c:numCache>
                <c:formatCode>General</c:formatCode>
                <c:ptCount val="12"/>
                <c:pt idx="0">
                  <c:v>9932.4269999999997</c:v>
                </c:pt>
                <c:pt idx="1">
                  <c:v>29643.367000000002</c:v>
                </c:pt>
                <c:pt idx="2">
                  <c:v>91392.379000000001</c:v>
                </c:pt>
                <c:pt idx="3">
                  <c:v>97126.806999999986</c:v>
                </c:pt>
                <c:pt idx="4">
                  <c:v>96578.556999999986</c:v>
                </c:pt>
                <c:pt idx="5">
                  <c:v>50047.741999999998</c:v>
                </c:pt>
                <c:pt idx="6">
                  <c:v>45950.726999999999</c:v>
                </c:pt>
                <c:pt idx="7">
                  <c:v>51388.678</c:v>
                </c:pt>
                <c:pt idx="8">
                  <c:v>66272.039999999994</c:v>
                </c:pt>
                <c:pt idx="9">
                  <c:v>68518.254000000001</c:v>
                </c:pt>
                <c:pt idx="10">
                  <c:v>68129.184000000008</c:v>
                </c:pt>
                <c:pt idx="11">
                  <c:v>46517.434000000001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8-4355-AE37-F996A2D13A77}"/>
            </c:ext>
          </c:extLst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[1]Positions!$C$149:$C$160</c:f>
              <c:numCache>
                <c:formatCode>General</c:formatCode>
                <c:ptCount val="12"/>
                <c:pt idx="0">
                  <c:v>3149.384</c:v>
                </c:pt>
                <c:pt idx="1">
                  <c:v>23601.351000000002</c:v>
                </c:pt>
                <c:pt idx="2">
                  <c:v>40588.612999999998</c:v>
                </c:pt>
                <c:pt idx="3">
                  <c:v>-166.524</c:v>
                </c:pt>
                <c:pt idx="4">
                  <c:v>-154.90200000000002</c:v>
                </c:pt>
                <c:pt idx="5">
                  <c:v>90180.878000000012</c:v>
                </c:pt>
                <c:pt idx="6">
                  <c:v>82798.379000000001</c:v>
                </c:pt>
                <c:pt idx="7">
                  <c:v>92603.404999999999</c:v>
                </c:pt>
                <c:pt idx="8">
                  <c:v>9514.2250000000004</c:v>
                </c:pt>
                <c:pt idx="9">
                  <c:v>9836.7240000000002</c:v>
                </c:pt>
                <c:pt idx="10">
                  <c:v>9773.4</c:v>
                </c:pt>
                <c:pt idx="11">
                  <c:v>-27864.463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8-4355-AE37-F996A2D13A77}"/>
            </c:ext>
          </c:extLst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[1]Positions!$D$149:$D$160</c:f>
              <c:numCache>
                <c:formatCode>General</c:formatCode>
                <c:ptCount val="12"/>
                <c:pt idx="0">
                  <c:v>-7928.37</c:v>
                </c:pt>
                <c:pt idx="1">
                  <c:v>-7884.29</c:v>
                </c:pt>
                <c:pt idx="2">
                  <c:v>-50952.13</c:v>
                </c:pt>
                <c:pt idx="3">
                  <c:v>2700.2470000000003</c:v>
                </c:pt>
                <c:pt idx="4">
                  <c:v>-15556.898000000001</c:v>
                </c:pt>
                <c:pt idx="5">
                  <c:v>-70101.816999999995</c:v>
                </c:pt>
                <c:pt idx="6">
                  <c:v>-64363.095999999998</c:v>
                </c:pt>
                <c:pt idx="7">
                  <c:v>-71982.385999999999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C8-4355-AE37-F996A2D13A77}"/>
            </c:ext>
          </c:extLst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[1]Positions!$E$149:$E$160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-20380.851999999999</c:v>
                </c:pt>
                <c:pt idx="3">
                  <c:v>-38974.425999999999</c:v>
                </c:pt>
                <c:pt idx="4">
                  <c:v>-38746.492999999995</c:v>
                </c:pt>
                <c:pt idx="5">
                  <c:v>-20029.091</c:v>
                </c:pt>
                <c:pt idx="6">
                  <c:v>-18389.456000000002</c:v>
                </c:pt>
                <c:pt idx="7">
                  <c:v>-20566.396000000001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9303.4869999999992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C8-4355-AE37-F996A2D13A77}"/>
            </c:ext>
          </c:extLst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800080" mc:Ignorable="a14" a14:legacySpreadsheetColorIndex="36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[1]Positions!$F$149:$F$160</c:f>
              <c:numCache>
                <c:formatCode>General</c:formatCode>
                <c:ptCount val="12"/>
                <c:pt idx="0">
                  <c:v>-1902.809</c:v>
                </c:pt>
                <c:pt idx="1">
                  <c:v>-1971.0729999999999</c:v>
                </c:pt>
                <c:pt idx="2">
                  <c:v>-2038.085</c:v>
                </c:pt>
                <c:pt idx="3">
                  <c:v>-1948.721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C8-4355-AE37-F996A2D13A77}"/>
            </c:ext>
          </c:extLst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[1]Positions!$G$149:$G$160</c:f>
              <c:numCache>
                <c:formatCode>General</c:formatCode>
                <c:ptCount val="12"/>
                <c:pt idx="0">
                  <c:v>-9910.4629999999997</c:v>
                </c:pt>
                <c:pt idx="1">
                  <c:v>-39421.449999999997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C8-4355-AE37-F996A2D13A77}"/>
            </c:ext>
          </c:extLst>
        </c:ser>
        <c:ser>
          <c:idx val="6"/>
          <c:order val="6"/>
          <c:tx>
            <c:strRef>
              <c:f>[1]Positions!$H$148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[1]Positions!$H$149:$H$160</c:f>
              <c:numCache>
                <c:formatCode>General</c:formatCode>
                <c:ptCount val="12"/>
                <c:pt idx="0">
                  <c:v>0</c:v>
                </c:pt>
                <c:pt idx="1">
                  <c:v>9855.3630000000012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-40058.181000000004</c:v>
                </c:pt>
                <c:pt idx="6">
                  <c:v>-36778.912000000004</c:v>
                </c:pt>
                <c:pt idx="7">
                  <c:v>-41132.792000000001</c:v>
                </c:pt>
                <c:pt idx="8">
                  <c:v>-28402.303</c:v>
                </c:pt>
                <c:pt idx="9">
                  <c:v>-29364.966</c:v>
                </c:pt>
                <c:pt idx="10">
                  <c:v>-29198.222000000002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C8-4355-AE37-F996A2D13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4794992"/>
        <c:axId val="1"/>
      </c:barChart>
      <c:lineChart>
        <c:grouping val="standard"/>
        <c:varyColors val="0"/>
        <c:ser>
          <c:idx val="7"/>
          <c:order val="7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[1]Positions!$A$149:$A$160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[1]Positions!$I$149:$I$160</c:f>
              <c:numCache>
                <c:formatCode>General</c:formatCode>
                <c:ptCount val="12"/>
                <c:pt idx="0">
                  <c:v>-6659.8310000000001</c:v>
                </c:pt>
                <c:pt idx="1">
                  <c:v>13823.268000000015</c:v>
                </c:pt>
                <c:pt idx="2">
                  <c:v>58609.925000000003</c:v>
                </c:pt>
                <c:pt idx="3">
                  <c:v>58737.382999999994</c:v>
                </c:pt>
                <c:pt idx="4">
                  <c:v>42120.263999999988</c:v>
                </c:pt>
                <c:pt idx="5">
                  <c:v>10039.531000000003</c:v>
                </c:pt>
                <c:pt idx="6">
                  <c:v>9217.6419999999925</c:v>
                </c:pt>
                <c:pt idx="7">
                  <c:v>10310.508999999976</c:v>
                </c:pt>
                <c:pt idx="8">
                  <c:v>47383.961999999992</c:v>
                </c:pt>
                <c:pt idx="9">
                  <c:v>48990.012000000002</c:v>
                </c:pt>
                <c:pt idx="10">
                  <c:v>48704.362000000008</c:v>
                </c:pt>
                <c:pt idx="11">
                  <c:v>27956.458000000002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C8-4355-AE37-F996A2D13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794992"/>
        <c:axId val="1"/>
      </c:lineChart>
      <c:dateAx>
        <c:axId val="10847949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47949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1507821898858432E-2"/>
          <c:y val="0.88112811270706071"/>
          <c:w val="0.83399975481965549"/>
          <c:h val="8.536881368788132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vs. P&amp;L Trend
As of: 8/2/00</a:t>
            </a:r>
          </a:p>
        </c:rich>
      </c:tx>
      <c:layout>
        <c:manualLayout>
          <c:xMode val="edge"/>
          <c:yMode val="edge"/>
          <c:x val="0.39051746611438992"/>
          <c:y val="4.8931216235941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42401705348337"/>
          <c:y val="0.23548147813546799"/>
          <c:w val="0.84688689710297105"/>
          <c:h val="0.657513218170462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[1]CALILTPercenCont!$C$129</c:f>
              <c:strCache>
                <c:ptCount val="1"/>
                <c:pt idx="0">
                  <c:v>V@R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[1]CALILTPercenCont!$B$130:$B$134</c:f>
              <c:numCache>
                <c:formatCode>General</c:formatCode>
                <c:ptCount val="5"/>
                <c:pt idx="0">
                  <c:v>36734</c:v>
                </c:pt>
                <c:pt idx="1">
                  <c:v>36735</c:v>
                </c:pt>
                <c:pt idx="2">
                  <c:v>36738</c:v>
                </c:pt>
                <c:pt idx="3">
                  <c:v>36739</c:v>
                </c:pt>
                <c:pt idx="4">
                  <c:v>36740</c:v>
                </c:pt>
              </c:numCache>
            </c:numRef>
          </c:cat>
          <c:val>
            <c:numRef>
              <c:f>[1]CALILTPercenCont!$C$130:$C$134</c:f>
              <c:numCache>
                <c:formatCode>General</c:formatCode>
                <c:ptCount val="5"/>
                <c:pt idx="0">
                  <c:v>-1376018.1323333266</c:v>
                </c:pt>
                <c:pt idx="1">
                  <c:v>-1355622.4616144085</c:v>
                </c:pt>
                <c:pt idx="2">
                  <c:v>-1536388.0730424351</c:v>
                </c:pt>
                <c:pt idx="3">
                  <c:v>-1363367.5086952213</c:v>
                </c:pt>
                <c:pt idx="4">
                  <c:v>-1462304.452929239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7-40E2-8724-B6DF0B21C017}"/>
            </c:ext>
          </c:extLst>
        </c:ser>
        <c:ser>
          <c:idx val="0"/>
          <c:order val="1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[1]CALILTPercenCont!$F$130:$F$134</c:f>
              <c:numCache>
                <c:formatCode>General</c:formatCode>
                <c:ptCount val="5"/>
                <c:pt idx="0">
                  <c:v>-138127.33759373397</c:v>
                </c:pt>
                <c:pt idx="1">
                  <c:v>-125107.06971535257</c:v>
                </c:pt>
                <c:pt idx="2">
                  <c:v>-785737.81142736308</c:v>
                </c:pt>
                <c:pt idx="3">
                  <c:v>875713.09264996753</c:v>
                </c:pt>
                <c:pt idx="4">
                  <c:v>767606.04228477459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B7-40E2-8724-B6DF0B21C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4798704"/>
        <c:axId val="1"/>
      </c:barChart>
      <c:catAx>
        <c:axId val="1084798704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4798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266768386772117"/>
          <c:y val="0.3241693075631118"/>
          <c:w val="0.25268777219166405"/>
          <c:h val="0.134560844648838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CurveShift P&amp;L: 5 Day Trend
As of: 8/2/00</a:t>
            </a:r>
          </a:p>
        </c:rich>
      </c:tx>
      <c:layout>
        <c:manualLayout>
          <c:xMode val="edge"/>
          <c:yMode val="edge"/>
          <c:x val="0.32228478419761214"/>
          <c:y val="3.3743455820869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58791614623946"/>
          <c:y val="0.19019038735399285"/>
          <c:w val="0.86258574594066773"/>
          <c:h val="0.7024773984526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[1]CALILTPercenCont!$E$130:$E$134</c:f>
              <c:numCache>
                <c:formatCode>General</c:formatCode>
                <c:ptCount val="5"/>
                <c:pt idx="0">
                  <c:v>36734</c:v>
                </c:pt>
                <c:pt idx="1">
                  <c:v>36735</c:v>
                </c:pt>
                <c:pt idx="2">
                  <c:v>36738</c:v>
                </c:pt>
                <c:pt idx="3">
                  <c:v>36739</c:v>
                </c:pt>
                <c:pt idx="4">
                  <c:v>36740</c:v>
                </c:pt>
              </c:numCache>
            </c:numRef>
          </c:cat>
          <c:val>
            <c:numRef>
              <c:f>[1]CALILTPercenCont!$F$130:$F$134</c:f>
              <c:numCache>
                <c:formatCode>General</c:formatCode>
                <c:ptCount val="5"/>
                <c:pt idx="0">
                  <c:v>-138127.33759373397</c:v>
                </c:pt>
                <c:pt idx="1">
                  <c:v>-125107.06971535257</c:v>
                </c:pt>
                <c:pt idx="2">
                  <c:v>-785737.81142736308</c:v>
                </c:pt>
                <c:pt idx="3">
                  <c:v>875713.09264996753</c:v>
                </c:pt>
                <c:pt idx="4">
                  <c:v>767606.04228477459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372-BF69-BBB0F3127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4797776"/>
        <c:axId val="1"/>
      </c:barChart>
      <c:catAx>
        <c:axId val="1084797776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4797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One Day Change in Peak Positions across Delivery Locations and Reference Dates
As of: 8/2/00</a:t>
            </a:r>
          </a:p>
        </c:rich>
      </c:tx>
      <c:layout>
        <c:manualLayout>
          <c:xMode val="edge"/>
          <c:yMode val="edge"/>
          <c:x val="0.25576821005963346"/>
          <c:y val="1.54325910501521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156652984434057E-2"/>
          <c:y val="0.18519109260182584"/>
          <c:w val="0.93013604318983822"/>
          <c:h val="0.515448541075081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[1]Positions!$T$148</c:f>
              <c:strCache>
                <c:ptCount val="1"/>
                <c:pt idx="0">
                  <c:v>NP15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[1]Positions!$T$149:$T$160</c:f>
              <c:numCache>
                <c:formatCode>General</c:formatCode>
                <c:ptCount val="12"/>
                <c:pt idx="0">
                  <c:v>-395.39100000000144</c:v>
                </c:pt>
                <c:pt idx="1">
                  <c:v>5.5210000000006403</c:v>
                </c:pt>
                <c:pt idx="2">
                  <c:v>-10167.255000000005</c:v>
                </c:pt>
                <c:pt idx="3">
                  <c:v>26.171999999991385</c:v>
                </c:pt>
                <c:pt idx="4">
                  <c:v>28.517999999981839</c:v>
                </c:pt>
                <c:pt idx="5">
                  <c:v>15.709000000002561</c:v>
                </c:pt>
                <c:pt idx="6">
                  <c:v>15.758999999998196</c:v>
                </c:pt>
                <c:pt idx="7">
                  <c:v>19.303999999996449</c:v>
                </c:pt>
                <c:pt idx="8">
                  <c:v>26.86799999998766</c:v>
                </c:pt>
                <c:pt idx="9">
                  <c:v>30.224999999991269</c:v>
                </c:pt>
                <c:pt idx="10">
                  <c:v>32.468000000008033</c:v>
                </c:pt>
                <c:pt idx="11">
                  <c:v>23.938000000001921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2-4B13-A469-1A031D620984}"/>
            </c:ext>
          </c:extLst>
        </c:ser>
        <c:ser>
          <c:idx val="1"/>
          <c:order val="1"/>
          <c:tx>
            <c:strRef>
              <c:f>[1]Positions!$U$148</c:f>
              <c:strCache>
                <c:ptCount val="1"/>
                <c:pt idx="0">
                  <c:v>SP15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[1]Positions!$U$149:$U$160</c:f>
              <c:numCache>
                <c:formatCode>General</c:formatCode>
                <c:ptCount val="12"/>
                <c:pt idx="0">
                  <c:v>19660.188000000002</c:v>
                </c:pt>
                <c:pt idx="1">
                  <c:v>4.5940000000009604</c:v>
                </c:pt>
                <c:pt idx="2">
                  <c:v>-30555.304000000004</c:v>
                </c:pt>
                <c:pt idx="3">
                  <c:v>-19481.294000000002</c:v>
                </c:pt>
                <c:pt idx="4">
                  <c:v>-19367.118999999999</c:v>
                </c:pt>
                <c:pt idx="5">
                  <c:v>27.811000000016065</c:v>
                </c:pt>
                <c:pt idx="6">
                  <c:v>27.921000000002095</c:v>
                </c:pt>
                <c:pt idx="7">
                  <c:v>34.218999999997322</c:v>
                </c:pt>
                <c:pt idx="8">
                  <c:v>3.5830000000005384</c:v>
                </c:pt>
                <c:pt idx="9">
                  <c:v>4.0429999999996653</c:v>
                </c:pt>
                <c:pt idx="10">
                  <c:v>4.4030000000002474</c:v>
                </c:pt>
                <c:pt idx="11">
                  <c:v>-14.641999999999825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2-4B13-A469-1A031D620984}"/>
            </c:ext>
          </c:extLst>
        </c:ser>
        <c:ser>
          <c:idx val="2"/>
          <c:order val="2"/>
          <c:tx>
            <c:strRef>
              <c:f>[1]Positions!$V$148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[1]Positions!$V$149:$V$160</c:f>
              <c:numCache>
                <c:formatCode>General</c:formatCode>
                <c:ptCount val="12"/>
                <c:pt idx="0">
                  <c:v>9510.8210000000036</c:v>
                </c:pt>
                <c:pt idx="1">
                  <c:v>9851.9779999999992</c:v>
                </c:pt>
                <c:pt idx="2">
                  <c:v>-10.82499999999709</c:v>
                </c:pt>
                <c:pt idx="3">
                  <c:v>-118.79099999999971</c:v>
                </c:pt>
                <c:pt idx="4">
                  <c:v>-140.0619999999999</c:v>
                </c:pt>
                <c:pt idx="5">
                  <c:v>-21.819999999992433</c:v>
                </c:pt>
                <c:pt idx="6">
                  <c:v>-21.898000000001048</c:v>
                </c:pt>
                <c:pt idx="7">
                  <c:v>-26.831999999994878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02-4B13-A469-1A031D620984}"/>
            </c:ext>
          </c:extLst>
        </c:ser>
        <c:ser>
          <c:idx val="3"/>
          <c:order val="3"/>
          <c:tx>
            <c:strRef>
              <c:f>[1]Positions!$W$148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[1]Positions!$W$149:$W$160</c:f>
              <c:numCache>
                <c:formatCode>General</c:formatCode>
                <c:ptCount val="12"/>
                <c:pt idx="0">
                  <c:v>0</c:v>
                </c:pt>
                <c:pt idx="1">
                  <c:v>-9853.482</c:v>
                </c:pt>
                <c:pt idx="2">
                  <c:v>-4.3299999999981083</c:v>
                </c:pt>
                <c:pt idx="3">
                  <c:v>-9.658000000003085</c:v>
                </c:pt>
                <c:pt idx="4">
                  <c:v>-10.906999999991967</c:v>
                </c:pt>
                <c:pt idx="5">
                  <c:v>-6.2350000000005821</c:v>
                </c:pt>
                <c:pt idx="6">
                  <c:v>-6.2570000000014261</c:v>
                </c:pt>
                <c:pt idx="7">
                  <c:v>-7.6660000000010768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4.7879999999986467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02-4B13-A469-1A031D620984}"/>
            </c:ext>
          </c:extLst>
        </c:ser>
        <c:ser>
          <c:idx val="4"/>
          <c:order val="4"/>
          <c:tx>
            <c:strRef>
              <c:f>[1]Positions!$X$148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[1]Positions!$X$149:$X$160</c:f>
              <c:numCache>
                <c:formatCode>General</c:formatCode>
                <c:ptCount val="12"/>
                <c:pt idx="0">
                  <c:v>0</c:v>
                </c:pt>
                <c:pt idx="1">
                  <c:v>1.8810000000012224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-12.469000000004598</c:v>
                </c:pt>
                <c:pt idx="6">
                  <c:v>-12.513000000006286</c:v>
                </c:pt>
                <c:pt idx="7">
                  <c:v>-15.332000000002154</c:v>
                </c:pt>
                <c:pt idx="8">
                  <c:v>-11.515000000003056</c:v>
                </c:pt>
                <c:pt idx="9">
                  <c:v>-12.953999999997905</c:v>
                </c:pt>
                <c:pt idx="10">
                  <c:v>-13.915000000000873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02-4B13-A469-1A031D620984}"/>
            </c:ext>
          </c:extLst>
        </c:ser>
        <c:ser>
          <c:idx val="5"/>
          <c:order val="5"/>
          <c:tx>
            <c:strRef>
              <c:f>[1]Positions!$Y$148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[1]Positions!$Y$149:$Y$160</c:f>
              <c:numCache>
                <c:formatCode>General</c:formatCode>
                <c:ptCount val="12"/>
                <c:pt idx="0">
                  <c:v>394.51300000000083</c:v>
                </c:pt>
                <c:pt idx="1">
                  <c:v>-7.521999999997206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02-4B13-A469-1A031D620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4796848"/>
        <c:axId val="1"/>
      </c:barChart>
      <c:lineChart>
        <c:grouping val="standard"/>
        <c:varyColors val="0"/>
        <c:ser>
          <c:idx val="6"/>
          <c:order val="6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[1]Positions!$S$149:$S$160</c:f>
              <c:numCache>
                <c:formatCode>General</c:formatCode>
                <c:ptCount val="12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</c:numCache>
            </c:numRef>
          </c:cat>
          <c:val>
            <c:numRef>
              <c:f>[1]Positions!$Z$149:$Z$160</c:f>
              <c:numCache>
                <c:formatCode>General</c:formatCode>
                <c:ptCount val="12"/>
                <c:pt idx="0">
                  <c:v>29249.04800000001</c:v>
                </c:pt>
                <c:pt idx="1">
                  <c:v>2.5930000000153086</c:v>
                </c:pt>
                <c:pt idx="2">
                  <c:v>-40738.146999999997</c:v>
                </c:pt>
                <c:pt idx="3">
                  <c:v>-19584.054000000011</c:v>
                </c:pt>
                <c:pt idx="4">
                  <c:v>-19489.570000000014</c:v>
                </c:pt>
                <c:pt idx="5">
                  <c:v>2.996000000013737</c:v>
                </c:pt>
                <c:pt idx="6">
                  <c:v>3.0120000000024447</c:v>
                </c:pt>
                <c:pt idx="7">
                  <c:v>3.6929999999701977</c:v>
                </c:pt>
                <c:pt idx="8">
                  <c:v>18.935999999986961</c:v>
                </c:pt>
                <c:pt idx="9">
                  <c:v>21.313999999998487</c:v>
                </c:pt>
                <c:pt idx="10">
                  <c:v>22.956000000005588</c:v>
                </c:pt>
                <c:pt idx="11">
                  <c:v>14.084000000002561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02-4B13-A469-1A031D620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796848"/>
        <c:axId val="1"/>
      </c:lineChart>
      <c:dateAx>
        <c:axId val="10847968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47968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7635562441207325E-2"/>
          <c:y val="0.88274420806870313"/>
          <c:w val="0.82337393748927046"/>
          <c:h val="8.64225098808520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1"/>
  <sheetViews>
    <sheetView tabSelected="1" zoomScale="90" workbookViewId="0"/>
  </sheetViews>
  <pageMargins left="0.28000000000000003" right="0.35" top="0.39" bottom="0.38" header="0.28000000000000003" footer="0.31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72600" cy="69627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2C8652E-D413-A18B-8F83-A9E378B40F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28575</xdr:rowOff>
    </xdr:from>
    <xdr:to>
      <xdr:col>8</xdr:col>
      <xdr:colOff>333375</xdr:colOff>
      <xdr:row>23</xdr:row>
      <xdr:rowOff>133350</xdr:rowOff>
    </xdr:to>
    <xdr:graphicFrame macro="">
      <xdr:nvGraphicFramePr>
        <xdr:cNvPr id="243713" name="Chart 1">
          <a:extLst>
            <a:ext uri="{FF2B5EF4-FFF2-40B4-BE49-F238E27FC236}">
              <a16:creationId xmlns:a16="http://schemas.microsoft.com/office/drawing/2014/main" id="{2549D8DE-C950-3056-9096-DC24A99C0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</xdr:row>
      <xdr:rowOff>9525</xdr:rowOff>
    </xdr:from>
    <xdr:to>
      <xdr:col>16</xdr:col>
      <xdr:colOff>247650</xdr:colOff>
      <xdr:row>23</xdr:row>
      <xdr:rowOff>133350</xdr:rowOff>
    </xdr:to>
    <xdr:graphicFrame macro="">
      <xdr:nvGraphicFramePr>
        <xdr:cNvPr id="243714" name="Chart 2">
          <a:extLst>
            <a:ext uri="{FF2B5EF4-FFF2-40B4-BE49-F238E27FC236}">
              <a16:creationId xmlns:a16="http://schemas.microsoft.com/office/drawing/2014/main" id="{4793818F-735A-C41C-918F-1467BF52D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133350</xdr:rowOff>
    </xdr:from>
    <xdr:to>
      <xdr:col>16</xdr:col>
      <xdr:colOff>152400</xdr:colOff>
      <xdr:row>84</xdr:row>
      <xdr:rowOff>19050</xdr:rowOff>
    </xdr:to>
    <xdr:graphicFrame macro="">
      <xdr:nvGraphicFramePr>
        <xdr:cNvPr id="243715" name="Chart 3">
          <a:extLst>
            <a:ext uri="{FF2B5EF4-FFF2-40B4-BE49-F238E27FC236}">
              <a16:creationId xmlns:a16="http://schemas.microsoft.com/office/drawing/2014/main" id="{671A0EFE-6ABD-11BB-B540-DA7BD6B32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44</xdr:row>
      <xdr:rowOff>123825</xdr:rowOff>
    </xdr:from>
    <xdr:to>
      <xdr:col>8</xdr:col>
      <xdr:colOff>371475</xdr:colOff>
      <xdr:row>64</xdr:row>
      <xdr:rowOff>0</xdr:rowOff>
    </xdr:to>
    <xdr:graphicFrame macro="">
      <xdr:nvGraphicFramePr>
        <xdr:cNvPr id="243716" name="Chart 4">
          <a:extLst>
            <a:ext uri="{FF2B5EF4-FFF2-40B4-BE49-F238E27FC236}">
              <a16:creationId xmlns:a16="http://schemas.microsoft.com/office/drawing/2014/main" id="{DE62BF81-4F97-991B-31B1-1450075E4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485775</xdr:colOff>
      <xdr:row>44</xdr:row>
      <xdr:rowOff>133350</xdr:rowOff>
    </xdr:from>
    <xdr:to>
      <xdr:col>16</xdr:col>
      <xdr:colOff>152400</xdr:colOff>
      <xdr:row>64</xdr:row>
      <xdr:rowOff>0</xdr:rowOff>
    </xdr:to>
    <xdr:graphicFrame macro="">
      <xdr:nvGraphicFramePr>
        <xdr:cNvPr id="243717" name="Chart 5">
          <a:extLst>
            <a:ext uri="{FF2B5EF4-FFF2-40B4-BE49-F238E27FC236}">
              <a16:creationId xmlns:a16="http://schemas.microsoft.com/office/drawing/2014/main" id="{73AA46E6-4BC2-A77E-CF4F-C3E886502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83</xdr:row>
      <xdr:rowOff>95250</xdr:rowOff>
    </xdr:from>
    <xdr:to>
      <xdr:col>16</xdr:col>
      <xdr:colOff>161925</xdr:colOff>
      <xdr:row>102</xdr:row>
      <xdr:rowOff>104775</xdr:rowOff>
    </xdr:to>
    <xdr:graphicFrame macro="">
      <xdr:nvGraphicFramePr>
        <xdr:cNvPr id="243718" name="Chart 6">
          <a:extLst>
            <a:ext uri="{FF2B5EF4-FFF2-40B4-BE49-F238E27FC236}">
              <a16:creationId xmlns:a16="http://schemas.microsoft.com/office/drawing/2014/main" id="{136FDC1C-467F-1C2D-2465-06705E867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Power%20Morning%20Reports\West\DeskLevelCALI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eskLevelMorningReportsCA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Ted\Var%20Contribution_Bry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Ted\Var%20Contribution_Bry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RSKTOOLS\LIMITS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MorningReports\PowerPivotTableMorningReportOnl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ons"/>
      <sheetName val="Pos Chart"/>
      <sheetName val="CALILTPercenCont"/>
      <sheetName val="CALILTChart"/>
      <sheetName val="Positions"/>
    </sheetNames>
    <sheetDataSet>
      <sheetData sheetId="0">
        <row r="6">
          <cell r="H6">
            <v>1</v>
          </cell>
          <cell r="I6">
            <v>0.79894432150231398</v>
          </cell>
          <cell r="J6">
            <v>0.78570219206238501</v>
          </cell>
          <cell r="K6">
            <v>0.95544716241147898</v>
          </cell>
          <cell r="L6">
            <v>0.83261113502209705</v>
          </cell>
        </row>
        <row r="7">
          <cell r="H7">
            <v>0.79894432150231398</v>
          </cell>
          <cell r="I7">
            <v>1</v>
          </cell>
          <cell r="J7">
            <v>0.987605525189161</v>
          </cell>
          <cell r="K7">
            <v>0.79380472454645501</v>
          </cell>
          <cell r="L7">
            <v>0.96618097269713299</v>
          </cell>
        </row>
        <row r="8">
          <cell r="H8">
            <v>0.78570219206238501</v>
          </cell>
          <cell r="I8">
            <v>0.987605525189161</v>
          </cell>
          <cell r="J8">
            <v>1</v>
          </cell>
          <cell r="K8">
            <v>0.79309742113269799</v>
          </cell>
          <cell r="L8">
            <v>0.95840333377818698</v>
          </cell>
        </row>
        <row r="9">
          <cell r="H9">
            <v>0.95544716241147898</v>
          </cell>
          <cell r="I9">
            <v>0.79380472454645501</v>
          </cell>
          <cell r="J9">
            <v>0.79309742113269799</v>
          </cell>
          <cell r="K9">
            <v>1</v>
          </cell>
          <cell r="L9">
            <v>0.804871107072477</v>
          </cell>
        </row>
        <row r="10">
          <cell r="H10">
            <v>0.83261113502209705</v>
          </cell>
          <cell r="I10">
            <v>0.96618097269713299</v>
          </cell>
          <cell r="J10">
            <v>0.95840333377818698</v>
          </cell>
          <cell r="K10">
            <v>0.804871107072477</v>
          </cell>
          <cell r="L10">
            <v>1</v>
          </cell>
        </row>
      </sheetData>
      <sheetData sheetId="1" refreshError="1"/>
      <sheetData sheetId="2">
        <row r="4">
          <cell r="D4" t="str">
            <v>Palo</v>
          </cell>
          <cell r="E4" t="str">
            <v>COB</v>
          </cell>
          <cell r="F4" t="str">
            <v>NP-15</v>
          </cell>
          <cell r="G4" t="str">
            <v>SP-15</v>
          </cell>
          <cell r="H4" t="str">
            <v>MidC</v>
          </cell>
        </row>
        <row r="5">
          <cell r="C5" t="str">
            <v>Palo</v>
          </cell>
        </row>
        <row r="6">
          <cell r="C6" t="str">
            <v>COB</v>
          </cell>
        </row>
        <row r="7">
          <cell r="C7" t="str">
            <v>NP-15</v>
          </cell>
        </row>
        <row r="8">
          <cell r="C8" t="str">
            <v>SP-15</v>
          </cell>
        </row>
        <row r="9">
          <cell r="C9" t="str">
            <v>MidC</v>
          </cell>
        </row>
        <row r="66">
          <cell r="D66">
            <v>1363367.5086952213</v>
          </cell>
        </row>
        <row r="91">
          <cell r="E91" t="str">
            <v>Palo</v>
          </cell>
          <cell r="F91" t="str">
            <v>COB</v>
          </cell>
          <cell r="G91" t="str">
            <v>NP-15</v>
          </cell>
          <cell r="H91" t="str">
            <v>SP-15</v>
          </cell>
          <cell r="I91" t="str">
            <v>MidC</v>
          </cell>
        </row>
        <row r="92">
          <cell r="E92">
            <v>0.59502367133922818</v>
          </cell>
          <cell r="F92">
            <v>-0.12050535445609323</v>
          </cell>
          <cell r="G92">
            <v>0.86191255065713535</v>
          </cell>
          <cell r="H92">
            <v>-0.22834987005717519</v>
          </cell>
          <cell r="I92">
            <v>-0.10808099748309499</v>
          </cell>
        </row>
        <row r="97">
          <cell r="D97">
            <v>1462304.452929239</v>
          </cell>
        </row>
        <row r="122">
          <cell r="E122" t="str">
            <v>Palo</v>
          </cell>
          <cell r="F122" t="str">
            <v>COB</v>
          </cell>
          <cell r="G122" t="str">
            <v>NP-15</v>
          </cell>
          <cell r="H122" t="str">
            <v>SP-15</v>
          </cell>
          <cell r="I122" t="str">
            <v>MidC</v>
          </cell>
        </row>
        <row r="123">
          <cell r="E123">
            <v>0.48216645195614566</v>
          </cell>
          <cell r="F123">
            <v>-0.2157015112572345</v>
          </cell>
          <cell r="G123">
            <v>1.1531035950406103</v>
          </cell>
          <cell r="H123">
            <v>-0.26903712017412706</v>
          </cell>
          <cell r="I123">
            <v>-0.15053141556539443</v>
          </cell>
        </row>
        <row r="129">
          <cell r="C129" t="str">
            <v>V@R</v>
          </cell>
          <cell r="F129" t="str">
            <v>Curve Shift P&amp;L</v>
          </cell>
        </row>
        <row r="130">
          <cell r="B130">
            <v>36734</v>
          </cell>
          <cell r="C130">
            <v>-1376018.1323333266</v>
          </cell>
          <cell r="E130">
            <v>36734</v>
          </cell>
          <cell r="F130">
            <v>-138127.33759373397</v>
          </cell>
        </row>
        <row r="131">
          <cell r="B131">
            <v>36735</v>
          </cell>
          <cell r="C131">
            <v>-1355622.4616144085</v>
          </cell>
          <cell r="E131">
            <v>36735</v>
          </cell>
          <cell r="F131">
            <v>-125107.06971535257</v>
          </cell>
        </row>
        <row r="132">
          <cell r="B132">
            <v>36738</v>
          </cell>
          <cell r="C132">
            <v>-1536388.0730424351</v>
          </cell>
          <cell r="E132">
            <v>36738</v>
          </cell>
          <cell r="F132">
            <v>-785737.81142736308</v>
          </cell>
        </row>
        <row r="133">
          <cell r="B133">
            <v>36739</v>
          </cell>
          <cell r="C133">
            <v>-1363367.5086952213</v>
          </cell>
          <cell r="E133">
            <v>36739</v>
          </cell>
          <cell r="F133">
            <v>875713.09264996753</v>
          </cell>
        </row>
        <row r="134">
          <cell r="B134">
            <v>36740</v>
          </cell>
          <cell r="C134">
            <v>-1462304.452929239</v>
          </cell>
          <cell r="E134">
            <v>36740</v>
          </cell>
          <cell r="F134">
            <v>767606.04228477459</v>
          </cell>
        </row>
        <row r="142">
          <cell r="B142" t="str">
            <v>NP-15</v>
          </cell>
          <cell r="C142">
            <v>2109111.7567555914</v>
          </cell>
          <cell r="D142">
            <v>2245909.5027240398</v>
          </cell>
        </row>
        <row r="143">
          <cell r="B143" t="str">
            <v>Palo</v>
          </cell>
          <cell r="C143">
            <v>1005724.7423829043</v>
          </cell>
          <cell r="D143">
            <v>1644252.1258805851</v>
          </cell>
        </row>
        <row r="144">
          <cell r="B144" t="str">
            <v>SP-15</v>
          </cell>
          <cell r="C144">
            <v>578728.38317409111</v>
          </cell>
          <cell r="D144">
            <v>653294.12030242872</v>
          </cell>
        </row>
        <row r="145">
          <cell r="B145" t="str">
            <v>COB</v>
          </cell>
          <cell r="C145">
            <v>399211.70252484956</v>
          </cell>
          <cell r="D145">
            <v>315754.86515522882</v>
          </cell>
        </row>
        <row r="146">
          <cell r="B146" t="str">
            <v>MidC</v>
          </cell>
          <cell r="C146">
            <v>283484.94931304362</v>
          </cell>
          <cell r="D146">
            <v>285134.18885375763</v>
          </cell>
        </row>
        <row r="147">
          <cell r="B147">
            <v>0</v>
          </cell>
          <cell r="C147">
            <v>0</v>
          </cell>
          <cell r="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</row>
        <row r="150">
          <cell r="C150">
            <v>0</v>
          </cell>
          <cell r="D150">
            <v>0</v>
          </cell>
        </row>
        <row r="151">
          <cell r="C151">
            <v>0</v>
          </cell>
          <cell r="D151">
            <v>0</v>
          </cell>
        </row>
        <row r="152">
          <cell r="C152">
            <v>0</v>
          </cell>
          <cell r="D152">
            <v>0</v>
          </cell>
        </row>
        <row r="153">
          <cell r="C153">
            <v>0</v>
          </cell>
          <cell r="D153">
            <v>0</v>
          </cell>
        </row>
        <row r="154">
          <cell r="C154">
            <v>0</v>
          </cell>
          <cell r="D154">
            <v>0</v>
          </cell>
        </row>
      </sheetData>
      <sheetData sheetId="3"/>
      <sheetData sheetId="4">
        <row r="148">
          <cell r="B148" t="str">
            <v>NP-15</v>
          </cell>
          <cell r="C148" t="str">
            <v>SP-15</v>
          </cell>
          <cell r="D148" t="str">
            <v>Palo</v>
          </cell>
          <cell r="E148" t="str">
            <v>COB</v>
          </cell>
          <cell r="F148" t="str">
            <v>Montana</v>
          </cell>
          <cell r="G148" t="str">
            <v>ZP26</v>
          </cell>
          <cell r="H148" t="str">
            <v>MIDC</v>
          </cell>
          <cell r="I148" t="str">
            <v>Net Open Position</v>
          </cell>
          <cell r="T148" t="str">
            <v>NP15</v>
          </cell>
          <cell r="U148" t="str">
            <v>SP15</v>
          </cell>
          <cell r="V148" t="str">
            <v>Palo</v>
          </cell>
          <cell r="W148" t="str">
            <v>COB</v>
          </cell>
          <cell r="X148" t="str">
            <v>MIDC</v>
          </cell>
          <cell r="Y148" t="str">
            <v>ZP26</v>
          </cell>
          <cell r="Z148" t="str">
            <v>Change</v>
          </cell>
        </row>
        <row r="149">
          <cell r="A149">
            <v>36739</v>
          </cell>
          <cell r="B149">
            <v>9932.4269999999997</v>
          </cell>
          <cell r="C149">
            <v>3149.384</v>
          </cell>
          <cell r="D149">
            <v>-7928.37</v>
          </cell>
          <cell r="E149">
            <v>0</v>
          </cell>
          <cell r="F149">
            <v>-1902.809</v>
          </cell>
          <cell r="G149">
            <v>-9910.4629999999997</v>
          </cell>
          <cell r="H149">
            <v>0</v>
          </cell>
          <cell r="I149">
            <v>-6659.8310000000001</v>
          </cell>
          <cell r="S149">
            <v>36739</v>
          </cell>
          <cell r="T149">
            <v>-395.39100000000144</v>
          </cell>
          <cell r="U149">
            <v>19660.188000000002</v>
          </cell>
          <cell r="V149">
            <v>9510.8210000000036</v>
          </cell>
          <cell r="W149">
            <v>0</v>
          </cell>
          <cell r="X149">
            <v>0</v>
          </cell>
          <cell r="Y149">
            <v>394.51300000000083</v>
          </cell>
          <cell r="Z149">
            <v>29249.04800000001</v>
          </cell>
        </row>
        <row r="150">
          <cell r="A150">
            <v>36770</v>
          </cell>
          <cell r="B150">
            <v>29643.367000000002</v>
          </cell>
          <cell r="C150">
            <v>23601.351000000002</v>
          </cell>
          <cell r="D150">
            <v>-7884.29</v>
          </cell>
          <cell r="E150">
            <v>0</v>
          </cell>
          <cell r="F150">
            <v>-1971.0729999999999</v>
          </cell>
          <cell r="G150">
            <v>-39421.449999999997</v>
          </cell>
          <cell r="H150">
            <v>9855.3630000000012</v>
          </cell>
          <cell r="I150">
            <v>13823.268000000015</v>
          </cell>
          <cell r="S150">
            <v>36770</v>
          </cell>
          <cell r="T150">
            <v>5.5210000000006403</v>
          </cell>
          <cell r="U150">
            <v>4.5940000000009604</v>
          </cell>
          <cell r="V150">
            <v>9851.9779999999992</v>
          </cell>
          <cell r="W150">
            <v>-9853.482</v>
          </cell>
          <cell r="X150">
            <v>1.8810000000012224</v>
          </cell>
          <cell r="Y150">
            <v>-7.521999999997206</v>
          </cell>
          <cell r="Z150">
            <v>2.5930000000153086</v>
          </cell>
        </row>
        <row r="151">
          <cell r="A151">
            <v>36800</v>
          </cell>
          <cell r="B151">
            <v>91392.379000000001</v>
          </cell>
          <cell r="C151">
            <v>40588.612999999998</v>
          </cell>
          <cell r="D151">
            <v>-50952.13</v>
          </cell>
          <cell r="E151">
            <v>-20380.851999999999</v>
          </cell>
          <cell r="F151">
            <v>-2038.085</v>
          </cell>
          <cell r="G151">
            <v>0</v>
          </cell>
          <cell r="H151">
            <v>0</v>
          </cell>
          <cell r="I151">
            <v>58609.925000000003</v>
          </cell>
          <cell r="S151">
            <v>36800</v>
          </cell>
          <cell r="T151">
            <v>-10167.255000000005</v>
          </cell>
          <cell r="U151">
            <v>-30555.304000000004</v>
          </cell>
          <cell r="V151">
            <v>-10.82499999999709</v>
          </cell>
          <cell r="W151">
            <v>-4.3299999999981083</v>
          </cell>
          <cell r="X151">
            <v>0</v>
          </cell>
          <cell r="Y151">
            <v>0</v>
          </cell>
          <cell r="Z151">
            <v>-40738.146999999997</v>
          </cell>
        </row>
        <row r="152">
          <cell r="A152">
            <v>36831</v>
          </cell>
          <cell r="B152">
            <v>97126.806999999986</v>
          </cell>
          <cell r="C152">
            <v>-166.524</v>
          </cell>
          <cell r="D152">
            <v>2700.2470000000003</v>
          </cell>
          <cell r="E152">
            <v>-38974.425999999999</v>
          </cell>
          <cell r="F152">
            <v>-1948.721</v>
          </cell>
          <cell r="G152">
            <v>0</v>
          </cell>
          <cell r="H152">
            <v>0</v>
          </cell>
          <cell r="I152">
            <v>58737.382999999994</v>
          </cell>
          <cell r="S152">
            <v>36831</v>
          </cell>
          <cell r="T152">
            <v>26.171999999991385</v>
          </cell>
          <cell r="U152">
            <v>-19481.294000000002</v>
          </cell>
          <cell r="V152">
            <v>-118.79099999999971</v>
          </cell>
          <cell r="W152">
            <v>-9.658000000003085</v>
          </cell>
          <cell r="X152">
            <v>0</v>
          </cell>
          <cell r="Y152">
            <v>0</v>
          </cell>
          <cell r="Z152">
            <v>-19584.054000000011</v>
          </cell>
        </row>
        <row r="153">
          <cell r="A153">
            <v>36861</v>
          </cell>
          <cell r="B153">
            <v>96578.556999999986</v>
          </cell>
          <cell r="C153">
            <v>-154.90200000000002</v>
          </cell>
          <cell r="D153">
            <v>-15556.898000000001</v>
          </cell>
          <cell r="E153">
            <v>-38746.492999999995</v>
          </cell>
          <cell r="F153">
            <v>0</v>
          </cell>
          <cell r="G153">
            <v>0</v>
          </cell>
          <cell r="H153">
            <v>0</v>
          </cell>
          <cell r="I153">
            <v>42120.263999999988</v>
          </cell>
          <cell r="S153">
            <v>36861</v>
          </cell>
          <cell r="T153">
            <v>28.517999999981839</v>
          </cell>
          <cell r="U153">
            <v>-19367.118999999999</v>
          </cell>
          <cell r="V153">
            <v>-140.0619999999999</v>
          </cell>
          <cell r="W153">
            <v>-10.906999999991967</v>
          </cell>
          <cell r="X153">
            <v>0</v>
          </cell>
          <cell r="Y153">
            <v>0</v>
          </cell>
          <cell r="Z153">
            <v>-19489.570000000014</v>
          </cell>
        </row>
        <row r="154">
          <cell r="A154">
            <v>36892</v>
          </cell>
          <cell r="B154">
            <v>50047.741999999998</v>
          </cell>
          <cell r="C154">
            <v>90180.878000000012</v>
          </cell>
          <cell r="D154">
            <v>-70101.816999999995</v>
          </cell>
          <cell r="E154">
            <v>-20029.091</v>
          </cell>
          <cell r="F154">
            <v>0</v>
          </cell>
          <cell r="G154">
            <v>0</v>
          </cell>
          <cell r="H154">
            <v>-40058.181000000004</v>
          </cell>
          <cell r="I154">
            <v>10039.531000000003</v>
          </cell>
          <cell r="S154">
            <v>36892</v>
          </cell>
          <cell r="T154">
            <v>15.709000000002561</v>
          </cell>
          <cell r="U154">
            <v>27.811000000016065</v>
          </cell>
          <cell r="V154">
            <v>-21.819999999992433</v>
          </cell>
          <cell r="W154">
            <v>-6.2350000000005821</v>
          </cell>
          <cell r="X154">
            <v>-12.469000000004598</v>
          </cell>
          <cell r="Y154">
            <v>0</v>
          </cell>
          <cell r="Z154">
            <v>2.996000000013737</v>
          </cell>
        </row>
        <row r="155">
          <cell r="A155">
            <v>36923</v>
          </cell>
          <cell r="B155">
            <v>45950.726999999999</v>
          </cell>
          <cell r="C155">
            <v>82798.379000000001</v>
          </cell>
          <cell r="D155">
            <v>-64363.095999999998</v>
          </cell>
          <cell r="E155">
            <v>-18389.456000000002</v>
          </cell>
          <cell r="F155">
            <v>0</v>
          </cell>
          <cell r="G155">
            <v>0</v>
          </cell>
          <cell r="H155">
            <v>-36778.912000000004</v>
          </cell>
          <cell r="I155">
            <v>9217.6419999999925</v>
          </cell>
          <cell r="S155">
            <v>36923</v>
          </cell>
          <cell r="T155">
            <v>15.758999999998196</v>
          </cell>
          <cell r="U155">
            <v>27.921000000002095</v>
          </cell>
          <cell r="V155">
            <v>-21.898000000001048</v>
          </cell>
          <cell r="W155">
            <v>-6.2570000000014261</v>
          </cell>
          <cell r="X155">
            <v>-12.513000000006286</v>
          </cell>
          <cell r="Y155">
            <v>0</v>
          </cell>
          <cell r="Z155">
            <v>3.0120000000024447</v>
          </cell>
        </row>
        <row r="156">
          <cell r="A156">
            <v>36951</v>
          </cell>
          <cell r="B156">
            <v>51388.678</v>
          </cell>
          <cell r="C156">
            <v>92603.404999999999</v>
          </cell>
          <cell r="D156">
            <v>-71982.385999999999</v>
          </cell>
          <cell r="E156">
            <v>-20566.396000000001</v>
          </cell>
          <cell r="F156">
            <v>0</v>
          </cell>
          <cell r="G156">
            <v>0</v>
          </cell>
          <cell r="H156">
            <v>-41132.792000000001</v>
          </cell>
          <cell r="I156">
            <v>10310.508999999976</v>
          </cell>
          <cell r="S156">
            <v>36951</v>
          </cell>
          <cell r="T156">
            <v>19.303999999996449</v>
          </cell>
          <cell r="U156">
            <v>34.218999999997322</v>
          </cell>
          <cell r="V156">
            <v>-26.831999999994878</v>
          </cell>
          <cell r="W156">
            <v>-7.6660000000010768</v>
          </cell>
          <cell r="X156">
            <v>-15.332000000002154</v>
          </cell>
          <cell r="Y156">
            <v>0</v>
          </cell>
          <cell r="Z156">
            <v>3.6929999999701977</v>
          </cell>
        </row>
        <row r="157">
          <cell r="A157">
            <v>36982</v>
          </cell>
          <cell r="B157">
            <v>66272.039999999994</v>
          </cell>
          <cell r="C157">
            <v>9514.2250000000004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-28402.303</v>
          </cell>
          <cell r="I157">
            <v>47383.961999999992</v>
          </cell>
          <cell r="S157">
            <v>36982</v>
          </cell>
          <cell r="T157">
            <v>26.86799999998766</v>
          </cell>
          <cell r="U157">
            <v>3.5830000000005384</v>
          </cell>
          <cell r="V157">
            <v>0</v>
          </cell>
          <cell r="W157">
            <v>0</v>
          </cell>
          <cell r="X157">
            <v>-11.515000000003056</v>
          </cell>
          <cell r="Y157">
            <v>0</v>
          </cell>
          <cell r="Z157">
            <v>18.935999999986961</v>
          </cell>
        </row>
        <row r="158">
          <cell r="A158">
            <v>37012</v>
          </cell>
          <cell r="B158">
            <v>68518.254000000001</v>
          </cell>
          <cell r="C158">
            <v>9836.7240000000002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-29364.966</v>
          </cell>
          <cell r="I158">
            <v>48990.012000000002</v>
          </cell>
          <cell r="S158">
            <v>37012</v>
          </cell>
          <cell r="T158">
            <v>30.224999999991269</v>
          </cell>
          <cell r="U158">
            <v>4.0429999999996653</v>
          </cell>
          <cell r="V158">
            <v>0</v>
          </cell>
          <cell r="W158">
            <v>0</v>
          </cell>
          <cell r="X158">
            <v>-12.953999999997905</v>
          </cell>
          <cell r="Y158">
            <v>0</v>
          </cell>
          <cell r="Z158">
            <v>21.313999999998487</v>
          </cell>
        </row>
        <row r="159">
          <cell r="A159">
            <v>37043</v>
          </cell>
          <cell r="B159">
            <v>68129.184000000008</v>
          </cell>
          <cell r="C159">
            <v>9773.4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-29198.222000000002</v>
          </cell>
          <cell r="I159">
            <v>48704.362000000008</v>
          </cell>
          <cell r="S159">
            <v>37043</v>
          </cell>
          <cell r="T159">
            <v>32.468000000008033</v>
          </cell>
          <cell r="U159">
            <v>4.4030000000002474</v>
          </cell>
          <cell r="V159">
            <v>0</v>
          </cell>
          <cell r="W159">
            <v>0</v>
          </cell>
          <cell r="X159">
            <v>-13.915000000000873</v>
          </cell>
          <cell r="Y159">
            <v>0</v>
          </cell>
          <cell r="Z159">
            <v>22.956000000005588</v>
          </cell>
        </row>
        <row r="160">
          <cell r="A160">
            <v>37073</v>
          </cell>
          <cell r="B160">
            <v>46517.434000000001</v>
          </cell>
          <cell r="C160">
            <v>-27864.463</v>
          </cell>
          <cell r="D160">
            <v>0</v>
          </cell>
          <cell r="E160">
            <v>9303.4869999999992</v>
          </cell>
          <cell r="F160">
            <v>0</v>
          </cell>
          <cell r="G160">
            <v>0</v>
          </cell>
          <cell r="H160">
            <v>0</v>
          </cell>
          <cell r="I160">
            <v>27956.458000000002</v>
          </cell>
          <cell r="S160">
            <v>37073</v>
          </cell>
          <cell r="T160">
            <v>23.938000000001921</v>
          </cell>
          <cell r="U160">
            <v>-14.641999999999825</v>
          </cell>
          <cell r="V160">
            <v>0</v>
          </cell>
          <cell r="W160">
            <v>4.7879999999986467</v>
          </cell>
          <cell r="X160">
            <v>0</v>
          </cell>
          <cell r="Y160">
            <v>0</v>
          </cell>
          <cell r="Z160">
            <v>14.084000000002561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s"/>
      <sheetName val="Correlations"/>
      <sheetName val="V@RData"/>
      <sheetName val="Pos Chart"/>
      <sheetName val="CALTChart"/>
      <sheetName val="Positions"/>
      <sheetName val="CALTPercenCont"/>
    </sheetNames>
    <sheetDataSet>
      <sheetData sheetId="0"/>
      <sheetData sheetId="1"/>
      <sheetData sheetId="2"/>
      <sheetData sheetId="3" refreshError="1"/>
      <sheetData sheetId="4"/>
      <sheetData sheetId="5">
        <row r="1">
          <cell r="B1">
            <v>36502</v>
          </cell>
        </row>
        <row r="2">
          <cell r="B2">
            <v>36501</v>
          </cell>
        </row>
        <row r="3">
          <cell r="B3">
            <v>36500</v>
          </cell>
        </row>
        <row r="4">
          <cell r="B4">
            <v>36497</v>
          </cell>
        </row>
        <row r="5">
          <cell r="B5">
            <v>36496</v>
          </cell>
        </row>
        <row r="7">
          <cell r="J7" t="str">
            <v>UpdateFlag =&gt;</v>
          </cell>
        </row>
      </sheetData>
      <sheetData sheetId="6">
        <row r="5">
          <cell r="D5">
            <v>1</v>
          </cell>
          <cell r="E5">
            <v>0.67150217294693004</v>
          </cell>
          <cell r="F5">
            <v>0.51296639442443814</v>
          </cell>
          <cell r="G5">
            <v>0.72266012430191029</v>
          </cell>
          <cell r="H5">
            <v>0.97423356771469116</v>
          </cell>
          <cell r="I5">
            <v>1</v>
          </cell>
          <cell r="J5">
            <v>0.67150217294693004</v>
          </cell>
          <cell r="K5">
            <v>0.68979495763778698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</row>
        <row r="6">
          <cell r="D6">
            <v>0.67150217294693004</v>
          </cell>
          <cell r="E6">
            <v>1</v>
          </cell>
          <cell r="F6">
            <v>0.78262722492218006</v>
          </cell>
          <cell r="G6">
            <v>0.91480791568756115</v>
          </cell>
          <cell r="H6">
            <v>0.59934687614440907</v>
          </cell>
          <cell r="I6">
            <v>0.67150217294693004</v>
          </cell>
          <cell r="J6">
            <v>1</v>
          </cell>
          <cell r="K6">
            <v>0.57143592834472723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</row>
        <row r="7">
          <cell r="D7">
            <v>0.51296639442443814</v>
          </cell>
          <cell r="E7">
            <v>0.78262722492218006</v>
          </cell>
          <cell r="F7">
            <v>1</v>
          </cell>
          <cell r="G7">
            <v>0.70845592021942094</v>
          </cell>
          <cell r="H7">
            <v>0.45343524217605596</v>
          </cell>
          <cell r="I7">
            <v>0.51296639442443814</v>
          </cell>
          <cell r="J7">
            <v>0.78262722492218006</v>
          </cell>
          <cell r="K7">
            <v>0.33405554294586204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</row>
        <row r="8">
          <cell r="D8">
            <v>0.72266012430191029</v>
          </cell>
          <cell r="E8">
            <v>0.91480791568756115</v>
          </cell>
          <cell r="F8">
            <v>0.70845592021942094</v>
          </cell>
          <cell r="G8">
            <v>1</v>
          </cell>
          <cell r="H8">
            <v>0.68742287158966109</v>
          </cell>
          <cell r="I8">
            <v>0.72266012430191029</v>
          </cell>
          <cell r="J8">
            <v>0.91480791568756115</v>
          </cell>
          <cell r="K8">
            <v>0.50756961107254017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</row>
        <row r="9">
          <cell r="D9">
            <v>0.97423356771469116</v>
          </cell>
          <cell r="E9">
            <v>0.59934687614440907</v>
          </cell>
          <cell r="F9">
            <v>0.45343524217605596</v>
          </cell>
          <cell r="G9">
            <v>0.68742287158966109</v>
          </cell>
          <cell r="H9">
            <v>1</v>
          </cell>
          <cell r="I9">
            <v>0.97423356771469116</v>
          </cell>
          <cell r="J9">
            <v>0.59934687614440907</v>
          </cell>
          <cell r="K9">
            <v>0.59682333469390902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</row>
        <row r="10">
          <cell r="D10">
            <v>1</v>
          </cell>
          <cell r="E10">
            <v>0.67150217294693004</v>
          </cell>
          <cell r="F10">
            <v>0.51296639442443814</v>
          </cell>
          <cell r="G10">
            <v>0.72266012430191029</v>
          </cell>
          <cell r="H10">
            <v>0.97423356771469116</v>
          </cell>
          <cell r="I10">
            <v>1</v>
          </cell>
          <cell r="J10">
            <v>0.67150217294693004</v>
          </cell>
          <cell r="K10">
            <v>0.68979495763778698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</row>
        <row r="11">
          <cell r="D11">
            <v>0.67150217294693004</v>
          </cell>
          <cell r="E11">
            <v>1</v>
          </cell>
          <cell r="F11">
            <v>0.78262722492218006</v>
          </cell>
          <cell r="G11">
            <v>0.91480791568756115</v>
          </cell>
          <cell r="H11">
            <v>0.59934687614440907</v>
          </cell>
          <cell r="I11">
            <v>0.67150217294693004</v>
          </cell>
          <cell r="J11">
            <v>1</v>
          </cell>
          <cell r="K11">
            <v>0.57143592834472723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</row>
        <row r="12">
          <cell r="D12">
            <v>0.68979495763778698</v>
          </cell>
          <cell r="E12">
            <v>0.57143592834472723</v>
          </cell>
          <cell r="F12">
            <v>0.33405554294586204</v>
          </cell>
          <cell r="G12">
            <v>0.50756961107254017</v>
          </cell>
          <cell r="H12">
            <v>0.59682333469390902</v>
          </cell>
          <cell r="I12">
            <v>0.68979495763778698</v>
          </cell>
          <cell r="J12">
            <v>0.57143592834472723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</row>
        <row r="13"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</row>
        <row r="14"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</row>
        <row r="16"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</row>
        <row r="17"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</row>
        <row r="18"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</row>
        <row r="19"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</row>
        <row r="20"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</row>
        <row r="21"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</row>
        <row r="22"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</row>
        <row r="25">
          <cell r="D25">
            <v>1</v>
          </cell>
          <cell r="E25">
            <v>-0.67150217294693004</v>
          </cell>
          <cell r="F25">
            <v>-0.51296639442443814</v>
          </cell>
          <cell r="G25">
            <v>-0.72266012430191029</v>
          </cell>
          <cell r="H25">
            <v>0.97423356771469116</v>
          </cell>
          <cell r="I25">
            <v>-1</v>
          </cell>
          <cell r="J25">
            <v>-0.67150217294693004</v>
          </cell>
          <cell r="K25">
            <v>-0.68979495763778698</v>
          </cell>
          <cell r="L25">
            <v>-1</v>
          </cell>
          <cell r="M25">
            <v>-1</v>
          </cell>
          <cell r="N25">
            <v>-1</v>
          </cell>
          <cell r="O25">
            <v>-1</v>
          </cell>
          <cell r="P25">
            <v>-1</v>
          </cell>
          <cell r="Q25">
            <v>-1</v>
          </cell>
          <cell r="R25">
            <v>-1</v>
          </cell>
          <cell r="S25">
            <v>-1</v>
          </cell>
          <cell r="T25">
            <v>-1</v>
          </cell>
          <cell r="U25">
            <v>-1</v>
          </cell>
        </row>
        <row r="26">
          <cell r="D26">
            <v>-0.67150217294693004</v>
          </cell>
          <cell r="E26">
            <v>1</v>
          </cell>
          <cell r="F26">
            <v>0.78262722492218006</v>
          </cell>
          <cell r="G26">
            <v>0.91480791568756115</v>
          </cell>
          <cell r="H26">
            <v>-0.59934687614440907</v>
          </cell>
          <cell r="I26">
            <v>0.67150217294693004</v>
          </cell>
          <cell r="J26">
            <v>1</v>
          </cell>
          <cell r="K26">
            <v>0.57143592834472723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</row>
        <row r="27">
          <cell r="D27">
            <v>-0.51296639442443814</v>
          </cell>
          <cell r="E27">
            <v>0.78262722492218006</v>
          </cell>
          <cell r="F27">
            <v>1</v>
          </cell>
          <cell r="G27">
            <v>0.70845592021942094</v>
          </cell>
          <cell r="H27">
            <v>-0.45343524217605596</v>
          </cell>
          <cell r="I27">
            <v>0.51296639442443814</v>
          </cell>
          <cell r="J27">
            <v>0.78262722492218006</v>
          </cell>
          <cell r="K27">
            <v>0.33405554294586204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</row>
        <row r="28">
          <cell r="D28">
            <v>-0.72266012430191029</v>
          </cell>
          <cell r="E28">
            <v>0.91480791568756115</v>
          </cell>
          <cell r="F28">
            <v>0.70845592021942094</v>
          </cell>
          <cell r="G28">
            <v>1</v>
          </cell>
          <cell r="H28">
            <v>-0.68742287158966109</v>
          </cell>
          <cell r="I28">
            <v>0.72266012430191029</v>
          </cell>
          <cell r="J28">
            <v>0.91480791568756115</v>
          </cell>
          <cell r="K28">
            <v>0.50756961107254017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</row>
        <row r="29">
          <cell r="D29">
            <v>0.97423356771469116</v>
          </cell>
          <cell r="E29">
            <v>-0.59934687614440907</v>
          </cell>
          <cell r="F29">
            <v>-0.45343524217605596</v>
          </cell>
          <cell r="G29">
            <v>-0.68742287158966109</v>
          </cell>
          <cell r="H29">
            <v>1</v>
          </cell>
          <cell r="I29">
            <v>-0.97423356771469116</v>
          </cell>
          <cell r="J29">
            <v>-0.59934687614440907</v>
          </cell>
          <cell r="K29">
            <v>-0.59682333469390902</v>
          </cell>
          <cell r="L29">
            <v>-1</v>
          </cell>
          <cell r="M29">
            <v>-1</v>
          </cell>
          <cell r="N29">
            <v>-1</v>
          </cell>
          <cell r="O29">
            <v>-1</v>
          </cell>
          <cell r="P29">
            <v>-1</v>
          </cell>
          <cell r="Q29">
            <v>-1</v>
          </cell>
          <cell r="R29">
            <v>-1</v>
          </cell>
          <cell r="S29">
            <v>-1</v>
          </cell>
          <cell r="T29">
            <v>-1</v>
          </cell>
          <cell r="U29">
            <v>-1</v>
          </cell>
        </row>
        <row r="30">
          <cell r="D30">
            <v>-1</v>
          </cell>
          <cell r="E30">
            <v>0.67150217294693004</v>
          </cell>
          <cell r="F30">
            <v>0.51296639442443814</v>
          </cell>
          <cell r="G30">
            <v>0.72266012430191029</v>
          </cell>
          <cell r="H30">
            <v>-0.97423356771469116</v>
          </cell>
          <cell r="I30">
            <v>1</v>
          </cell>
          <cell r="J30">
            <v>0.67150217294693004</v>
          </cell>
          <cell r="K30">
            <v>0.68979495763778698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</row>
        <row r="31">
          <cell r="D31">
            <v>-0.67150217294693004</v>
          </cell>
          <cell r="E31">
            <v>1</v>
          </cell>
          <cell r="F31">
            <v>0.78262722492218006</v>
          </cell>
          <cell r="G31">
            <v>0.91480791568756115</v>
          </cell>
          <cell r="H31">
            <v>-0.59934687614440907</v>
          </cell>
          <cell r="I31">
            <v>0.67150217294693004</v>
          </cell>
          <cell r="J31">
            <v>1</v>
          </cell>
          <cell r="K31">
            <v>0.57143592834472723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</row>
        <row r="32">
          <cell r="D32">
            <v>-0.68979495763778698</v>
          </cell>
          <cell r="E32">
            <v>0.57143592834472723</v>
          </cell>
          <cell r="F32">
            <v>0.33405554294586204</v>
          </cell>
          <cell r="G32">
            <v>0.50756961107254017</v>
          </cell>
          <cell r="H32">
            <v>-0.59682333469390902</v>
          </cell>
          <cell r="I32">
            <v>0.68979495763778698</v>
          </cell>
          <cell r="J32">
            <v>0.57143592834472723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</row>
        <row r="33">
          <cell r="D33">
            <v>-1</v>
          </cell>
          <cell r="E33">
            <v>1</v>
          </cell>
          <cell r="F33">
            <v>1</v>
          </cell>
          <cell r="G33">
            <v>1</v>
          </cell>
          <cell r="H33">
            <v>-1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</row>
        <row r="34">
          <cell r="D34">
            <v>-1</v>
          </cell>
          <cell r="E34">
            <v>1</v>
          </cell>
          <cell r="F34">
            <v>1</v>
          </cell>
          <cell r="G34">
            <v>1</v>
          </cell>
          <cell r="H34">
            <v>-1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</row>
        <row r="35">
          <cell r="D35">
            <v>-1</v>
          </cell>
          <cell r="E35">
            <v>1</v>
          </cell>
          <cell r="F35">
            <v>1</v>
          </cell>
          <cell r="G35">
            <v>1</v>
          </cell>
          <cell r="H35">
            <v>-1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</row>
        <row r="36">
          <cell r="D36">
            <v>-1</v>
          </cell>
          <cell r="E36">
            <v>1</v>
          </cell>
          <cell r="F36">
            <v>1</v>
          </cell>
          <cell r="G36">
            <v>1</v>
          </cell>
          <cell r="H36">
            <v>-1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</row>
        <row r="37">
          <cell r="D37">
            <v>-1</v>
          </cell>
          <cell r="E37">
            <v>1</v>
          </cell>
          <cell r="F37">
            <v>1</v>
          </cell>
          <cell r="G37">
            <v>1</v>
          </cell>
          <cell r="H37">
            <v>-1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</row>
        <row r="38">
          <cell r="D38">
            <v>-1</v>
          </cell>
          <cell r="E38">
            <v>1</v>
          </cell>
          <cell r="F38">
            <v>1</v>
          </cell>
          <cell r="G38">
            <v>1</v>
          </cell>
          <cell r="H38">
            <v>-1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</row>
        <row r="39">
          <cell r="D39">
            <v>-1</v>
          </cell>
          <cell r="E39">
            <v>1</v>
          </cell>
          <cell r="F39">
            <v>1</v>
          </cell>
          <cell r="G39">
            <v>1</v>
          </cell>
          <cell r="H39">
            <v>-1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</row>
        <row r="40">
          <cell r="D40">
            <v>-1</v>
          </cell>
          <cell r="E40">
            <v>1</v>
          </cell>
          <cell r="F40">
            <v>1</v>
          </cell>
          <cell r="G40">
            <v>1</v>
          </cell>
          <cell r="H40">
            <v>-1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</row>
        <row r="41">
          <cell r="D41">
            <v>-1</v>
          </cell>
          <cell r="E41">
            <v>1</v>
          </cell>
          <cell r="F41">
            <v>1</v>
          </cell>
          <cell r="G41">
            <v>1</v>
          </cell>
          <cell r="H41">
            <v>-1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</row>
        <row r="42">
          <cell r="D42">
            <v>-1</v>
          </cell>
          <cell r="E42">
            <v>1</v>
          </cell>
          <cell r="F42">
            <v>1</v>
          </cell>
          <cell r="G42">
            <v>1</v>
          </cell>
          <cell r="H42">
            <v>-1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</row>
        <row r="46">
          <cell r="D46" t="str">
            <v>Palo</v>
          </cell>
          <cell r="E46" t="str">
            <v>COB</v>
          </cell>
          <cell r="F46" t="str">
            <v>MidC</v>
          </cell>
          <cell r="G46" t="str">
            <v>NP-15</v>
          </cell>
          <cell r="H46" t="str">
            <v>SP-15</v>
          </cell>
          <cell r="I46" t="str">
            <v>Palo-Fut</v>
          </cell>
          <cell r="J46" t="str">
            <v>COB-Fut</v>
          </cell>
          <cell r="K46" t="str">
            <v>Rocky Mount</v>
          </cell>
        </row>
        <row r="47">
          <cell r="D47">
            <v>1</v>
          </cell>
          <cell r="E47">
            <v>-0.67150217294693004</v>
          </cell>
          <cell r="F47">
            <v>-0.51296639442443814</v>
          </cell>
          <cell r="G47">
            <v>-0.72266012430191029</v>
          </cell>
          <cell r="H47">
            <v>0.97423356771469116</v>
          </cell>
          <cell r="I47">
            <v>-1</v>
          </cell>
          <cell r="J47">
            <v>-0.67150217294693004</v>
          </cell>
          <cell r="K47">
            <v>-0.68979495763778698</v>
          </cell>
          <cell r="L47">
            <v>-1</v>
          </cell>
          <cell r="M47">
            <v>-1</v>
          </cell>
          <cell r="N47">
            <v>-1</v>
          </cell>
          <cell r="O47">
            <v>-1</v>
          </cell>
          <cell r="P47">
            <v>-1</v>
          </cell>
          <cell r="Q47">
            <v>-1</v>
          </cell>
          <cell r="R47">
            <v>-1</v>
          </cell>
          <cell r="S47">
            <v>-1</v>
          </cell>
          <cell r="T47">
            <v>-1</v>
          </cell>
          <cell r="U47">
            <v>-1</v>
          </cell>
        </row>
        <row r="48">
          <cell r="D48">
            <v>-0.67150217294693004</v>
          </cell>
          <cell r="E48">
            <v>1</v>
          </cell>
          <cell r="F48">
            <v>0.78262722492218006</v>
          </cell>
          <cell r="G48">
            <v>0.91480791568756115</v>
          </cell>
          <cell r="H48">
            <v>-0.59934687614440907</v>
          </cell>
          <cell r="I48">
            <v>0.67150217294693004</v>
          </cell>
          <cell r="J48">
            <v>1</v>
          </cell>
          <cell r="K48">
            <v>0.57143592834472723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</row>
        <row r="49">
          <cell r="D49">
            <v>-0.51296639442443814</v>
          </cell>
          <cell r="E49">
            <v>0.78262722492218006</v>
          </cell>
          <cell r="F49">
            <v>1</v>
          </cell>
          <cell r="G49">
            <v>0.70845592021942094</v>
          </cell>
          <cell r="H49">
            <v>-0.45343524217605596</v>
          </cell>
          <cell r="I49">
            <v>0.51296639442443814</v>
          </cell>
          <cell r="J49">
            <v>0.78262722492218006</v>
          </cell>
          <cell r="K49">
            <v>0.33405554294586204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</row>
        <row r="50">
          <cell r="D50">
            <v>-0.72266012430191029</v>
          </cell>
          <cell r="E50">
            <v>0.91480791568756115</v>
          </cell>
          <cell r="F50">
            <v>0.70845592021942094</v>
          </cell>
          <cell r="G50">
            <v>1</v>
          </cell>
          <cell r="H50">
            <v>-0.68742287158966109</v>
          </cell>
          <cell r="I50">
            <v>0.72266012430191029</v>
          </cell>
          <cell r="J50">
            <v>0.91480791568756115</v>
          </cell>
          <cell r="K50">
            <v>0.50756961107254017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</row>
        <row r="51">
          <cell r="D51">
            <v>0.97423356771469116</v>
          </cell>
          <cell r="E51">
            <v>-0.59934687614440907</v>
          </cell>
          <cell r="F51">
            <v>-0.45343524217605596</v>
          </cell>
          <cell r="G51">
            <v>-0.68742287158966109</v>
          </cell>
          <cell r="H51">
            <v>1</v>
          </cell>
          <cell r="I51">
            <v>-0.97423356771469116</v>
          </cell>
          <cell r="J51">
            <v>-0.59934687614440907</v>
          </cell>
          <cell r="K51">
            <v>-0.59682333469390902</v>
          </cell>
          <cell r="L51">
            <v>-1</v>
          </cell>
          <cell r="M51">
            <v>-1</v>
          </cell>
          <cell r="N51">
            <v>-1</v>
          </cell>
          <cell r="O51">
            <v>-1</v>
          </cell>
          <cell r="P51">
            <v>-1</v>
          </cell>
          <cell r="Q51">
            <v>-1</v>
          </cell>
          <cell r="R51">
            <v>-1</v>
          </cell>
          <cell r="S51">
            <v>-1</v>
          </cell>
          <cell r="T51">
            <v>-1</v>
          </cell>
          <cell r="U51">
            <v>-1</v>
          </cell>
        </row>
        <row r="52">
          <cell r="D52">
            <v>-1</v>
          </cell>
          <cell r="E52">
            <v>0.67150217294693004</v>
          </cell>
          <cell r="F52">
            <v>0.51296639442443814</v>
          </cell>
          <cell r="G52">
            <v>0.72266012430191029</v>
          </cell>
          <cell r="H52">
            <v>-0.97423356771469116</v>
          </cell>
          <cell r="I52">
            <v>1</v>
          </cell>
          <cell r="J52">
            <v>0.67150217294693004</v>
          </cell>
          <cell r="K52">
            <v>0.68979495763778698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</row>
        <row r="53">
          <cell r="D53">
            <v>-0.67150217294693004</v>
          </cell>
          <cell r="E53">
            <v>1</v>
          </cell>
          <cell r="F53">
            <v>0.78262722492218006</v>
          </cell>
          <cell r="G53">
            <v>0.91480791568756115</v>
          </cell>
          <cell r="H53">
            <v>-0.59934687614440907</v>
          </cell>
          <cell r="I53">
            <v>0.67150217294693004</v>
          </cell>
          <cell r="J53">
            <v>1</v>
          </cell>
          <cell r="K53">
            <v>0.57143592834472723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D54">
            <v>-0.68979495763778698</v>
          </cell>
          <cell r="E54">
            <v>0.57143592834472723</v>
          </cell>
          <cell r="F54">
            <v>0.33405554294586204</v>
          </cell>
          <cell r="G54">
            <v>0.50756961107254017</v>
          </cell>
          <cell r="H54">
            <v>-0.59682333469390902</v>
          </cell>
          <cell r="I54">
            <v>0.68979495763778698</v>
          </cell>
          <cell r="J54">
            <v>0.57143592834472723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</row>
        <row r="55">
          <cell r="D55">
            <v>-1</v>
          </cell>
          <cell r="E55">
            <v>1</v>
          </cell>
          <cell r="F55">
            <v>1</v>
          </cell>
          <cell r="G55">
            <v>1</v>
          </cell>
          <cell r="H55">
            <v>-1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</row>
        <row r="56">
          <cell r="D56">
            <v>-1</v>
          </cell>
          <cell r="E56">
            <v>1</v>
          </cell>
          <cell r="F56">
            <v>1</v>
          </cell>
          <cell r="G56">
            <v>1</v>
          </cell>
          <cell r="H56">
            <v>-1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</row>
        <row r="57">
          <cell r="D57">
            <v>-1</v>
          </cell>
          <cell r="E57">
            <v>1</v>
          </cell>
          <cell r="F57">
            <v>1</v>
          </cell>
          <cell r="G57">
            <v>1</v>
          </cell>
          <cell r="H57">
            <v>-1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</row>
        <row r="58">
          <cell r="D58">
            <v>-1</v>
          </cell>
          <cell r="E58">
            <v>1</v>
          </cell>
          <cell r="F58">
            <v>1</v>
          </cell>
          <cell r="G58">
            <v>1</v>
          </cell>
          <cell r="H58">
            <v>-1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</row>
        <row r="59">
          <cell r="D59">
            <v>-1</v>
          </cell>
          <cell r="E59">
            <v>1</v>
          </cell>
          <cell r="F59">
            <v>1</v>
          </cell>
          <cell r="G59">
            <v>1</v>
          </cell>
          <cell r="H59">
            <v>-1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</row>
        <row r="60">
          <cell r="D60">
            <v>-1</v>
          </cell>
          <cell r="E60">
            <v>1</v>
          </cell>
          <cell r="F60">
            <v>1</v>
          </cell>
          <cell r="G60">
            <v>1</v>
          </cell>
          <cell r="H60">
            <v>-1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</row>
        <row r="61">
          <cell r="D61">
            <v>-1</v>
          </cell>
          <cell r="E61">
            <v>1</v>
          </cell>
          <cell r="F61">
            <v>1</v>
          </cell>
          <cell r="G61">
            <v>1</v>
          </cell>
          <cell r="H61">
            <v>-1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</row>
        <row r="62">
          <cell r="D62">
            <v>-1</v>
          </cell>
          <cell r="E62">
            <v>1</v>
          </cell>
          <cell r="F62">
            <v>1</v>
          </cell>
          <cell r="G62">
            <v>1</v>
          </cell>
          <cell r="H62">
            <v>-1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</row>
        <row r="63">
          <cell r="D63">
            <v>-1</v>
          </cell>
          <cell r="E63">
            <v>1</v>
          </cell>
          <cell r="F63">
            <v>1</v>
          </cell>
          <cell r="G63">
            <v>1</v>
          </cell>
          <cell r="H63">
            <v>-1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</row>
        <row r="64">
          <cell r="D64">
            <v>-1</v>
          </cell>
          <cell r="E64">
            <v>1</v>
          </cell>
          <cell r="F64">
            <v>1</v>
          </cell>
          <cell r="G64">
            <v>1</v>
          </cell>
          <cell r="H64">
            <v>-1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T89"/>
  <sheetViews>
    <sheetView showGridLines="0" topLeftCell="A77" zoomScale="70" workbookViewId="0">
      <selection activeCell="F112" sqref="F112"/>
    </sheetView>
  </sheetViews>
  <sheetFormatPr defaultRowHeight="12.75"/>
  <cols>
    <col min="3" max="3" width="12.85546875" customWidth="1"/>
    <col min="4" max="4" width="10.85546875" customWidth="1"/>
    <col min="5" max="6" width="13.28515625" customWidth="1"/>
    <col min="7" max="7" width="10.28515625" customWidth="1"/>
    <col min="8" max="8" width="9.28515625" bestFit="1" customWidth="1"/>
    <col min="11" max="11" width="19.140625" customWidth="1"/>
    <col min="12" max="12" width="12.7109375" customWidth="1"/>
    <col min="13" max="13" width="11.42578125" bestFit="1" customWidth="1"/>
    <col min="14" max="14" width="12.5703125" customWidth="1"/>
    <col min="15" max="15" width="12.140625" customWidth="1"/>
    <col min="18" max="18" width="5.28515625" customWidth="1"/>
  </cols>
  <sheetData>
    <row r="1" spans="1:18" ht="19.5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3.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spans="4:16" ht="14.25" customHeight="1"/>
    <row r="18" spans="4:16" ht="14.25" customHeight="1"/>
    <row r="19" spans="4:16" ht="14.25" customHeight="1"/>
    <row r="20" spans="4:16" ht="14.25" customHeight="1"/>
    <row r="21" spans="4:16" ht="14.25" customHeight="1"/>
    <row r="22" spans="4:16" ht="14.25" customHeight="1"/>
    <row r="23" spans="4:16" ht="14.25" customHeight="1"/>
    <row r="24" spans="4:16" ht="13.5" thickBot="1"/>
    <row r="25" spans="4:16" ht="13.5" thickBot="1">
      <c r="D25" s="1" t="s">
        <v>0</v>
      </c>
      <c r="E25" s="1" t="s">
        <v>1</v>
      </c>
      <c r="N25" s="1" t="s">
        <v>0</v>
      </c>
      <c r="O25" s="1" t="s">
        <v>1</v>
      </c>
    </row>
    <row r="26" spans="4:16">
      <c r="D26" s="20" t="str">
        <f t="shared" ref="D26:D38" si="0">N26</f>
        <v>NP-15</v>
      </c>
      <c r="E26" s="21">
        <f>[1]CALILTPercenCont!D142</f>
        <v>2245909.5027240398</v>
      </c>
      <c r="H26" s="37" t="s">
        <v>10</v>
      </c>
      <c r="I26" s="38"/>
      <c r="J26" s="38"/>
      <c r="K26" s="39">
        <v>2400000</v>
      </c>
      <c r="N26" s="3" t="str">
        <f>[1]CALILTPercenCont!B142</f>
        <v>NP-15</v>
      </c>
      <c r="O26" s="21">
        <f>[1]CALILTPercenCont!C142</f>
        <v>2109111.7567555914</v>
      </c>
      <c r="P26" s="47"/>
    </row>
    <row r="27" spans="4:16">
      <c r="D27" s="20" t="str">
        <f t="shared" si="0"/>
        <v>Palo</v>
      </c>
      <c r="E27" s="21">
        <f>[1]CALILTPercenCont!D143</f>
        <v>1644252.1258805851</v>
      </c>
      <c r="H27" s="40" t="s">
        <v>11</v>
      </c>
      <c r="I27" s="41"/>
      <c r="J27" s="41"/>
      <c r="K27" s="42">
        <f ca="1">O39</f>
        <v>1462304.452929239</v>
      </c>
      <c r="N27" s="6" t="str">
        <f>[1]CALILTPercenCont!B143</f>
        <v>Palo</v>
      </c>
      <c r="O27" s="21">
        <f>[1]CALILTPercenCont!C143</f>
        <v>1005724.7423829043</v>
      </c>
      <c r="P27" s="47"/>
    </row>
    <row r="28" spans="4:16">
      <c r="D28" s="20" t="str">
        <f t="shared" si="0"/>
        <v>SP-15</v>
      </c>
      <c r="E28" s="21">
        <f>[1]CALILTPercenCont!D144</f>
        <v>653294.12030242872</v>
      </c>
      <c r="H28" s="40" t="s">
        <v>12</v>
      </c>
      <c r="I28" s="41"/>
      <c r="J28" s="41"/>
      <c r="K28" s="43">
        <v>1300000</v>
      </c>
      <c r="N28" s="6" t="str">
        <f>[1]CALILTPercenCont!B144</f>
        <v>SP-15</v>
      </c>
      <c r="O28" s="21">
        <f>[1]CALILTPercenCont!C144</f>
        <v>578728.38317409111</v>
      </c>
      <c r="P28" s="47"/>
    </row>
    <row r="29" spans="4:16" ht="13.5" thickBot="1">
      <c r="D29" s="20" t="str">
        <f t="shared" si="0"/>
        <v>COB</v>
      </c>
      <c r="E29" s="21">
        <f>[1]CALILTPercenCont!D145</f>
        <v>315754.86515522882</v>
      </c>
      <c r="H29" s="44" t="s">
        <v>13</v>
      </c>
      <c r="I29" s="45"/>
      <c r="J29" s="45"/>
      <c r="K29" s="46" t="str">
        <f ca="1">IF(K27&gt;K28,"IDEA","NO IDEA")</f>
        <v>IDEA</v>
      </c>
      <c r="N29" s="6" t="str">
        <f>[1]CALILTPercenCont!B145</f>
        <v>COB</v>
      </c>
      <c r="O29" s="21">
        <f>[1]CALILTPercenCont!C145</f>
        <v>399211.70252484956</v>
      </c>
      <c r="P29" s="47"/>
    </row>
    <row r="30" spans="4:16">
      <c r="D30" s="20" t="str">
        <f t="shared" si="0"/>
        <v>MidC</v>
      </c>
      <c r="E30" s="21">
        <f>[1]CALILTPercenCont!D146</f>
        <v>285134.18885375763</v>
      </c>
      <c r="N30" s="6" t="str">
        <f>[1]CALILTPercenCont!B146</f>
        <v>MidC</v>
      </c>
      <c r="O30" s="21">
        <f>[1]CALILTPercenCont!C146</f>
        <v>283484.94931304362</v>
      </c>
      <c r="P30" s="47"/>
    </row>
    <row r="31" spans="4:16">
      <c r="D31" s="20">
        <f t="shared" si="0"/>
        <v>0</v>
      </c>
      <c r="E31" s="21">
        <f>[1]CALILTPercenCont!D147</f>
        <v>0</v>
      </c>
      <c r="N31" s="6">
        <f>[1]CALILTPercenCont!B147</f>
        <v>0</v>
      </c>
      <c r="O31" s="21">
        <f>[1]CALILTPercenCont!C147</f>
        <v>0</v>
      </c>
    </row>
    <row r="32" spans="4:16" ht="13.5" thickBot="1">
      <c r="D32" s="20">
        <f t="shared" si="0"/>
        <v>0</v>
      </c>
      <c r="E32" s="21">
        <f>[1]CALILTPercenCont!D148</f>
        <v>0</v>
      </c>
      <c r="G32" s="2" t="s">
        <v>2</v>
      </c>
      <c r="L32" s="15"/>
      <c r="N32" s="6">
        <f>[1]CALILTPercenCont!B148</f>
        <v>0</v>
      </c>
      <c r="O32" s="21">
        <f>[1]CALILTPercenCont!C148</f>
        <v>0</v>
      </c>
    </row>
    <row r="33" spans="3:17">
      <c r="D33" s="20">
        <f t="shared" si="0"/>
        <v>0</v>
      </c>
      <c r="E33" s="21">
        <f>[1]CALILTPercenCont!D149</f>
        <v>0</v>
      </c>
      <c r="G33" s="4"/>
      <c r="H33" s="5" t="str">
        <f>[1]CALILTPercenCont!D4</f>
        <v>Palo</v>
      </c>
      <c r="I33" s="5" t="str">
        <f>[1]CALILTPercenCont!E4</f>
        <v>COB</v>
      </c>
      <c r="J33" s="5" t="str">
        <f>[1]CALILTPercenCont!F4</f>
        <v>NP-15</v>
      </c>
      <c r="K33" s="5" t="str">
        <f>[1]CALILTPercenCont!G4</f>
        <v>SP-15</v>
      </c>
      <c r="L33" s="25" t="str">
        <f>[1]CALILTPercenCont!H4</f>
        <v>MidC</v>
      </c>
      <c r="N33" s="6">
        <f>[1]CALILTPercenCont!B149</f>
        <v>0</v>
      </c>
      <c r="O33" s="21">
        <f>[1]CALILTPercenCont!C149</f>
        <v>0</v>
      </c>
    </row>
    <row r="34" spans="3:17">
      <c r="D34" s="20">
        <f t="shared" si="0"/>
        <v>0</v>
      </c>
      <c r="E34" s="21">
        <f>[1]CALILTPercenCont!D150</f>
        <v>0</v>
      </c>
      <c r="G34" s="7" t="str">
        <f>[1]CALILTPercenCont!C5</f>
        <v>Palo</v>
      </c>
      <c r="H34" s="26">
        <f>[1]Correlations!H6</f>
        <v>1</v>
      </c>
      <c r="I34" s="27">
        <f>[1]Correlations!I6</f>
        <v>0.79894432150231398</v>
      </c>
      <c r="J34" s="27">
        <f>[1]Correlations!J6</f>
        <v>0.78570219206238501</v>
      </c>
      <c r="K34" s="27">
        <f>[1]Correlations!K6</f>
        <v>0.95544716241147898</v>
      </c>
      <c r="L34" s="28">
        <f>[1]Correlations!L6</f>
        <v>0.83261113502209705</v>
      </c>
      <c r="N34" s="6">
        <f>[1]CALILTPercenCont!B150</f>
        <v>0</v>
      </c>
      <c r="O34" s="21">
        <f>[1]CALILTPercenCont!C150</f>
        <v>0</v>
      </c>
    </row>
    <row r="35" spans="3:17">
      <c r="D35" s="20">
        <f t="shared" si="0"/>
        <v>0</v>
      </c>
      <c r="E35" s="21">
        <f>[1]CALILTPercenCont!D151</f>
        <v>0</v>
      </c>
      <c r="G35" s="29" t="str">
        <f>[1]CALILTPercenCont!C6</f>
        <v>COB</v>
      </c>
      <c r="H35" s="30">
        <f>[1]Correlations!H7</f>
        <v>0.79894432150231398</v>
      </c>
      <c r="I35" s="31">
        <f>[1]Correlations!I7</f>
        <v>1</v>
      </c>
      <c r="J35" s="30">
        <f>[1]Correlations!J7</f>
        <v>0.987605525189161</v>
      </c>
      <c r="K35" s="30">
        <f>[1]Correlations!K7</f>
        <v>0.79380472454645501</v>
      </c>
      <c r="L35" s="32">
        <f>[1]Correlations!L7</f>
        <v>0.96618097269713299</v>
      </c>
      <c r="N35" s="6">
        <f>[1]CALILTPercenCont!B151</f>
        <v>0</v>
      </c>
      <c r="O35" s="21">
        <f>[1]CALILTPercenCont!C151</f>
        <v>0</v>
      </c>
    </row>
    <row r="36" spans="3:17">
      <c r="D36" s="20">
        <f t="shared" si="0"/>
        <v>0</v>
      </c>
      <c r="E36" s="21">
        <f>[1]CALILTPercenCont!D152</f>
        <v>0</v>
      </c>
      <c r="G36" s="7" t="str">
        <f>[1]CALILTPercenCont!C7</f>
        <v>NP-15</v>
      </c>
      <c r="H36" s="27">
        <f>[1]Correlations!H8</f>
        <v>0.78570219206238501</v>
      </c>
      <c r="I36" s="27">
        <f>[1]Correlations!I8</f>
        <v>0.987605525189161</v>
      </c>
      <c r="J36" s="26">
        <f>[1]Correlations!J8</f>
        <v>1</v>
      </c>
      <c r="K36" s="27">
        <f>[1]Correlations!K8</f>
        <v>0.79309742113269799</v>
      </c>
      <c r="L36" s="28">
        <f>[1]Correlations!L8</f>
        <v>0.95840333377818698</v>
      </c>
      <c r="N36" s="6">
        <f>[1]CALILTPercenCont!B152</f>
        <v>0</v>
      </c>
      <c r="O36" s="21">
        <f>[1]CALILTPercenCont!C152</f>
        <v>0</v>
      </c>
      <c r="Q36" s="8"/>
    </row>
    <row r="37" spans="3:17">
      <c r="D37" s="20">
        <f t="shared" si="0"/>
        <v>0</v>
      </c>
      <c r="E37" s="21">
        <f>[1]CALILTPercenCont!D153</f>
        <v>0</v>
      </c>
      <c r="G37" s="29" t="str">
        <f>[1]CALILTPercenCont!C8</f>
        <v>SP-15</v>
      </c>
      <c r="H37" s="30">
        <f>[1]Correlations!H9</f>
        <v>0.95544716241147898</v>
      </c>
      <c r="I37" s="30">
        <f>[1]Correlations!I9</f>
        <v>0.79380472454645501</v>
      </c>
      <c r="J37" s="30">
        <f>[1]Correlations!J9</f>
        <v>0.79309742113269799</v>
      </c>
      <c r="K37" s="31">
        <f>[1]Correlations!K9</f>
        <v>1</v>
      </c>
      <c r="L37" s="32">
        <f>[1]Correlations!L9</f>
        <v>0.804871107072477</v>
      </c>
      <c r="N37" s="6">
        <f>[1]CALILTPercenCont!B153</f>
        <v>0</v>
      </c>
      <c r="O37" s="21">
        <f>[1]CALILTPercenCont!C153</f>
        <v>0</v>
      </c>
      <c r="P37" s="8"/>
    </row>
    <row r="38" spans="3:17" ht="13.5" thickBot="1">
      <c r="D38" s="20">
        <f t="shared" si="0"/>
        <v>0</v>
      </c>
      <c r="E38" s="21">
        <f>[1]CALILTPercenCont!D154</f>
        <v>0</v>
      </c>
      <c r="G38" s="34" t="str">
        <f>[1]CALILTPercenCont!C9</f>
        <v>MidC</v>
      </c>
      <c r="H38" s="35">
        <f>[1]Correlations!H10</f>
        <v>0.83261113502209705</v>
      </c>
      <c r="I38" s="35">
        <f>[1]Correlations!I10</f>
        <v>0.96618097269713299</v>
      </c>
      <c r="J38" s="35">
        <f>[1]Correlations!J10</f>
        <v>0.95840333377818698</v>
      </c>
      <c r="K38" s="35">
        <f>[1]Correlations!K10</f>
        <v>0.804871107072477</v>
      </c>
      <c r="L38" s="36">
        <f>[1]Correlations!L10</f>
        <v>1</v>
      </c>
      <c r="N38" s="9">
        <f>[1]CALILTPercenCont!B154</f>
        <v>0</v>
      </c>
      <c r="O38" s="21">
        <f>[1]CALILTPercenCont!C154</f>
        <v>0</v>
      </c>
      <c r="P38" s="8"/>
    </row>
    <row r="39" spans="3:17" ht="13.5" thickBot="1">
      <c r="D39" s="10" t="s">
        <v>3</v>
      </c>
      <c r="E39" s="22">
        <f ca="1">[1]CALILTPercenCont!D66</f>
        <v>1363367.5086952213</v>
      </c>
      <c r="F39" s="8"/>
      <c r="G39" s="8"/>
      <c r="H39" s="8"/>
      <c r="N39" s="10" t="s">
        <v>3</v>
      </c>
      <c r="O39" s="22">
        <f ca="1">[1]CALILTPercenCont!D97</f>
        <v>1462304.452929239</v>
      </c>
    </row>
    <row r="40" spans="3:17">
      <c r="C40" s="4"/>
      <c r="D40" s="11" t="s">
        <v>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3:17">
      <c r="C41" s="14"/>
      <c r="D41" s="23">
        <v>1</v>
      </c>
      <c r="E41" s="15" t="s">
        <v>8</v>
      </c>
      <c r="F41" s="33">
        <f ca="1">O39-E39</f>
        <v>98936.944234017748</v>
      </c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3:17">
      <c r="C42" s="14"/>
      <c r="D42" s="23">
        <v>2</v>
      </c>
      <c r="E42" s="15" t="s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3:17">
      <c r="C43" s="14"/>
      <c r="D43" s="23">
        <v>3</v>
      </c>
      <c r="E43" s="15" t="s">
        <v>14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3:17" ht="13.5" thickBot="1">
      <c r="C44" s="17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52" spans="20:20">
      <c r="T52" t="s">
        <v>5</v>
      </c>
    </row>
    <row r="83" spans="1:4">
      <c r="A83" t="s">
        <v>6</v>
      </c>
    </row>
    <row r="89" spans="1:4">
      <c r="D89" t="s">
        <v>6</v>
      </c>
    </row>
  </sheetData>
  <mergeCells count="1">
    <mergeCell ref="A1:R1"/>
  </mergeCells>
  <pageMargins left="0.25" right="0.39" top="0.32" bottom="0.23" header="0.22" footer="0.33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</vt:lpstr>
      <vt:lpstr>Position</vt:lpstr>
      <vt:lpstr>VaR!Print_Area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Jan Havlíček</cp:lastModifiedBy>
  <dcterms:created xsi:type="dcterms:W3CDTF">1999-07-16T22:17:31Z</dcterms:created>
  <dcterms:modified xsi:type="dcterms:W3CDTF">2023-09-13T13:18:15Z</dcterms:modified>
</cp:coreProperties>
</file>