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D86E2A-1348-4B7E-9CF3-A89AB50693DC}" xr6:coauthVersionLast="47" xr6:coauthVersionMax="47" xr10:uidLastSave="{00000000-0000-0000-0000-000000000000}"/>
  <bookViews>
    <workbookView xWindow="-120" yWindow="-120" windowWidth="23280" windowHeight="12480" activeTab="2"/>
  </bookViews>
  <sheets>
    <sheet name="Enron Trade Volumes" sheetId="1" r:id="rId1"/>
    <sheet name="Pivot Tables" sheetId="2" r:id="rId2"/>
    <sheet name="Chart" sheetId="3" r:id="rId3"/>
  </sheets>
  <definedNames>
    <definedName name="_xlnm._FilterDatabase" localSheetId="0" hidden="1">'Enron Trade Volumes'!$A$1:$AI$73</definedName>
    <definedName name="_xlnm.Print_Area" localSheetId="1">'Pivot Tables'!$A$2:$K$52</definedName>
    <definedName name="_xlnm.Print_Titles" localSheetId="1">'Pivot Tables'!$A:$A</definedName>
  </definedNames>
  <calcPr calcId="0" fullCalcOnLoad="1"/>
  <pivotCaches>
    <pivotCache cacheId="0" r:id="rId4"/>
  </pivotCaches>
</workbook>
</file>

<file path=xl/calcChain.xml><?xml version="1.0" encoding="utf-8"?>
<calcChain xmlns="http://schemas.openxmlformats.org/spreadsheetml/2006/main">
  <c r="W2" i="1" l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N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I24" i="2"/>
  <c r="K24" i="2"/>
  <c r="I25" i="2"/>
  <c r="K25" i="2"/>
  <c r="I26" i="2"/>
  <c r="K26" i="2"/>
  <c r="I27" i="2"/>
  <c r="K27" i="2"/>
  <c r="I28" i="2"/>
  <c r="K28" i="2"/>
  <c r="I29" i="2"/>
  <c r="K29" i="2"/>
  <c r="I30" i="2"/>
  <c r="K30" i="2"/>
  <c r="I31" i="2"/>
  <c r="K31" i="2"/>
  <c r="I32" i="2"/>
  <c r="K32" i="2"/>
  <c r="I33" i="2"/>
  <c r="K33" i="2"/>
  <c r="I34" i="2"/>
  <c r="K34" i="2"/>
  <c r="I35" i="2"/>
  <c r="K35" i="2"/>
  <c r="I36" i="2"/>
  <c r="K36" i="2"/>
  <c r="I37" i="2"/>
  <c r="K37" i="2"/>
  <c r="I38" i="2"/>
  <c r="K38" i="2"/>
  <c r="I39" i="2"/>
  <c r="K39" i="2"/>
  <c r="I40" i="2"/>
  <c r="K40" i="2"/>
  <c r="I41" i="2"/>
  <c r="K41" i="2"/>
  <c r="I42" i="2"/>
  <c r="K42" i="2"/>
  <c r="I43" i="2"/>
  <c r="K43" i="2"/>
  <c r="I44" i="2"/>
  <c r="K44" i="2"/>
  <c r="I45" i="2"/>
  <c r="K45" i="2"/>
  <c r="I46" i="2"/>
  <c r="K46" i="2"/>
  <c r="I47" i="2"/>
  <c r="K47" i="2"/>
  <c r="I48" i="2"/>
  <c r="K48" i="2"/>
  <c r="I49" i="2"/>
  <c r="K49" i="2"/>
  <c r="I50" i="2"/>
  <c r="K50" i="2"/>
  <c r="I51" i="2"/>
  <c r="K51" i="2"/>
  <c r="K52" i="2"/>
</calcChain>
</file>

<file path=xl/sharedStrings.xml><?xml version="1.0" encoding="utf-8"?>
<sst xmlns="http://schemas.openxmlformats.org/spreadsheetml/2006/main" count="1324" uniqueCount="111">
  <si>
    <t>currency_symbol_nm</t>
  </si>
  <si>
    <t>currency_symbol_display</t>
  </si>
  <si>
    <t>counterparty_cd</t>
  </si>
  <si>
    <t>book_num</t>
  </si>
  <si>
    <t>commodity_cd</t>
  </si>
  <si>
    <t>trade_type_cd</t>
  </si>
  <si>
    <t>trader</t>
  </si>
  <si>
    <t>curve_type_cd</t>
  </si>
  <si>
    <t>curve_num</t>
  </si>
  <si>
    <t>otc_trade_seq</t>
  </si>
  <si>
    <t>trade_dt</t>
  </si>
  <si>
    <t>trade_desc</t>
  </si>
  <si>
    <t>notional_qty</t>
  </si>
  <si>
    <t>valuation_pr</t>
  </si>
  <si>
    <t>trade_reference</t>
  </si>
  <si>
    <t>mtm_current_value</t>
  </si>
  <si>
    <t>curve_short_nm</t>
  </si>
  <si>
    <t>total_val</t>
  </si>
  <si>
    <t>abs_total_val</t>
  </si>
  <si>
    <t>compute_0021</t>
  </si>
  <si>
    <t>series_from</t>
  </si>
  <si>
    <t>series_to</t>
  </si>
  <si>
    <t>buy_qty</t>
  </si>
  <si>
    <t>sell_qty</t>
  </si>
  <si>
    <t>mtm_total_val</t>
  </si>
  <si>
    <t>notional_buy_qty</t>
  </si>
  <si>
    <t>notional_sell_qty</t>
  </si>
  <si>
    <t>chapter_num</t>
  </si>
  <si>
    <t>curve_source_cd</t>
  </si>
  <si>
    <t>errors_yn</t>
  </si>
  <si>
    <t>curve_type_nm</t>
  </si>
  <si>
    <t>DOMESTIC</t>
  </si>
  <si>
    <t>\$</t>
  </si>
  <si>
    <t>PRODUCTION</t>
  </si>
  <si>
    <t>NG</t>
  </si>
  <si>
    <t>ENRON</t>
  </si>
  <si>
    <t>SW NG</t>
  </si>
  <si>
    <t>DS</t>
  </si>
  <si>
    <t>FP</t>
  </si>
  <si>
    <t>5/2/01 00:00:00</t>
  </si>
  <si>
    <t>Sierra Strategy</t>
  </si>
  <si>
    <t>25378</t>
  </si>
  <si>
    <t>NYMEX NG</t>
  </si>
  <si>
    <t>1/1/02 00:00:00</t>
  </si>
  <si>
    <t>2/1/02 00:00:00</t>
  </si>
  <si>
    <t>NYMX</t>
  </si>
  <si>
    <t>N</t>
  </si>
  <si>
    <t>Fixed Price Risk</t>
  </si>
  <si>
    <t>LDS</t>
  </si>
  <si>
    <t>BM</t>
  </si>
  <si>
    <t>10/16/01 00:00:00</t>
  </si>
  <si>
    <t>443665</t>
  </si>
  <si>
    <t>10/22/01 00:00:00</t>
  </si>
  <si>
    <t>443666</t>
  </si>
  <si>
    <t>3/1/02 00:00:00</t>
  </si>
  <si>
    <t>4/1/02 00:00:00</t>
  </si>
  <si>
    <t>5/1/02 00:00:00</t>
  </si>
  <si>
    <t>6/1/02 00:00:00</t>
  </si>
  <si>
    <t>7/1/02 00:00:00</t>
  </si>
  <si>
    <t>8/1/02 00:00:00</t>
  </si>
  <si>
    <t>9/1/02 00:00:00</t>
  </si>
  <si>
    <t>10/1/02 00:00:00</t>
  </si>
  <si>
    <t>11/1/02 00:00:00</t>
  </si>
  <si>
    <t>12/1/02 00:00:00</t>
  </si>
  <si>
    <t>1/1/03 00:00:00</t>
  </si>
  <si>
    <t>2/1/03 00:00:00</t>
  </si>
  <si>
    <t>3/1/03 00:00:00</t>
  </si>
  <si>
    <t>4/1/03 00:00:00</t>
  </si>
  <si>
    <t>5/1/03 00:00:00</t>
  </si>
  <si>
    <t>6/1/03 00:00:00</t>
  </si>
  <si>
    <t>7/1/03 00:00:00</t>
  </si>
  <si>
    <t>8/1/03 00:00:00</t>
  </si>
  <si>
    <t>9/1/03 00:00:00</t>
  </si>
  <si>
    <t>10/1/03 00:00:00</t>
  </si>
  <si>
    <t>11/1/03 00:00:00</t>
  </si>
  <si>
    <t>12/1/03 00:00:00</t>
  </si>
  <si>
    <t>1/1/04 00:00:00</t>
  </si>
  <si>
    <t>2/1/04 00:00:00</t>
  </si>
  <si>
    <t>3/1/04 00:00:00</t>
  </si>
  <si>
    <t>4/1/04 00:00:00</t>
  </si>
  <si>
    <t>5/1/04 00:00:00</t>
  </si>
  <si>
    <t>6/1/04 00:00:00</t>
  </si>
  <si>
    <t>7/1/04 00:00:00</t>
  </si>
  <si>
    <t>8/1/04 00:00:00</t>
  </si>
  <si>
    <t>9/1/04 00:00:00</t>
  </si>
  <si>
    <t>10/1/04 00:00:00</t>
  </si>
  <si>
    <t>11/1/04 00:00:00</t>
  </si>
  <si>
    <t>12/1/04 00:00:00</t>
  </si>
  <si>
    <t>1/1/05 00:00:00</t>
  </si>
  <si>
    <t>2/1/05 00:00:00</t>
  </si>
  <si>
    <t>3/1/05 00:00:00</t>
  </si>
  <si>
    <t>4/1/05 00:00:00</t>
  </si>
  <si>
    <t>5/1/05 00:00:00</t>
  </si>
  <si>
    <t>6/1/05 00:00:00</t>
  </si>
  <si>
    <t>7/1/05 00:00:00</t>
  </si>
  <si>
    <t>8/1/05 00:00:00</t>
  </si>
  <si>
    <t>9/1/05 00:00:00</t>
  </si>
  <si>
    <t>10/1/05 00:00:00</t>
  </si>
  <si>
    <t>11/1/05 00:00:00</t>
  </si>
  <si>
    <t>12/1/05 00:00:00</t>
  </si>
  <si>
    <t>1/1/06 00:00:00</t>
  </si>
  <si>
    <t>month</t>
  </si>
  <si>
    <t>year</t>
  </si>
  <si>
    <t>Sum of abs_total_val</t>
  </si>
  <si>
    <t>Grand Total</t>
  </si>
  <si>
    <t>Sum of sell_qty</t>
  </si>
  <si>
    <t>Weighted Average Sell Price</t>
  </si>
  <si>
    <t>MTM Price</t>
  </si>
  <si>
    <t>MTM</t>
  </si>
  <si>
    <t>NPV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</si>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</sst>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.00"/>
    <numFmt numFmtId="165" formatCode="&quot;$&quot;#,##0"/>
    <numFmt numFmtId="166" formatCode="mm/dd/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3" xfId="0" applyNumberFormat="1" applyBorder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Continuous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7" fontId="0" fillId="0" borderId="0" xfId="0" applyNumberFormat="1"/>
    <xf numFmtId="6" fontId="2" fillId="0" borderId="0" xfId="0" applyNumberFormat="1" applyFont="1"/>
    <xf numFmtId="10" fontId="2" fillId="0" borderId="0" xfId="0" applyNumberFormat="1" applyFont="1"/>
    <xf numFmtId="6" fontId="3" fillId="0" borderId="10" xfId="0" applyNumberFormat="1" applyFont="1" applyBorder="1"/>
    <xf numFmtId="3" fontId="2" fillId="0" borderId="0" xfId="0" applyNumberFormat="1" applyFont="1" applyProtection="1">
      <protection locked="0"/>
    </xf>
    <xf numFmtId="3" fontId="2" fillId="0" borderId="0" xfId="0" applyNumberFormat="1" applyFont="1"/>
    <xf numFmtId="0" fontId="4" fillId="0" borderId="0" xfId="0" applyFont="1" applyProtection="1">
      <protection locked="0"/>
    </xf>
    <xf numFmtId="166" fontId="2" fillId="0" borderId="0" xfId="0" applyNumberFormat="1" applyFont="1" applyProtection="1">
      <protection locked="0"/>
    </xf>
    <xf numFmtId="166" fontId="2" fillId="0" borderId="0" xfId="0" applyNumberFormat="1" applyFont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Swap Exposure</a:t>
            </a:r>
          </a:p>
        </c:rich>
      </c:tx>
      <c:layout>
        <c:manualLayout>
          <c:xMode val="edge"/>
          <c:yMode val="edge"/>
          <c:x val="0.4006659267480577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071778140293637"/>
          <c:w val="0.88457269700332963"/>
          <c:h val="0.72593800978792822"/>
        </c:manualLayout>
      </c:layout>
      <c:barChart>
        <c:barDir val="col"/>
        <c:grouping val="clustered"/>
        <c:varyColors val="0"/>
        <c:ser>
          <c:idx val="1"/>
          <c:order val="0"/>
          <c:tx>
            <c:v>Hedge Volumes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'Pivot Tables'!$A$4:$A$51</c:f>
              <c:numCache>
                <c:formatCode>mmm\-yy</c:formatCode>
                <c:ptCount val="4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</c:numCache>
            </c:numRef>
          </c:cat>
          <c:val>
            <c:numRef>
              <c:f>'Pivot Tables'!$G$4:$G$51</c:f>
              <c:numCache>
                <c:formatCode>#,##0</c:formatCode>
                <c:ptCount val="48"/>
                <c:pt idx="0">
                  <c:v>279000</c:v>
                </c:pt>
                <c:pt idx="1">
                  <c:v>252000</c:v>
                </c:pt>
                <c:pt idx="2">
                  <c:v>279000</c:v>
                </c:pt>
                <c:pt idx="3">
                  <c:v>270000</c:v>
                </c:pt>
                <c:pt idx="4">
                  <c:v>279000</c:v>
                </c:pt>
                <c:pt idx="5">
                  <c:v>270000</c:v>
                </c:pt>
                <c:pt idx="6">
                  <c:v>279000</c:v>
                </c:pt>
                <c:pt idx="7">
                  <c:v>279000</c:v>
                </c:pt>
                <c:pt idx="8">
                  <c:v>270000</c:v>
                </c:pt>
                <c:pt idx="9">
                  <c:v>279000</c:v>
                </c:pt>
                <c:pt idx="10">
                  <c:v>270000</c:v>
                </c:pt>
                <c:pt idx="11">
                  <c:v>279000</c:v>
                </c:pt>
                <c:pt idx="12">
                  <c:v>186000</c:v>
                </c:pt>
                <c:pt idx="13">
                  <c:v>168000</c:v>
                </c:pt>
                <c:pt idx="14">
                  <c:v>186000</c:v>
                </c:pt>
                <c:pt idx="15">
                  <c:v>180000</c:v>
                </c:pt>
                <c:pt idx="16">
                  <c:v>186000</c:v>
                </c:pt>
                <c:pt idx="17">
                  <c:v>180000</c:v>
                </c:pt>
                <c:pt idx="18">
                  <c:v>186000</c:v>
                </c:pt>
                <c:pt idx="19">
                  <c:v>186000</c:v>
                </c:pt>
                <c:pt idx="20">
                  <c:v>180000</c:v>
                </c:pt>
                <c:pt idx="21">
                  <c:v>186000</c:v>
                </c:pt>
                <c:pt idx="22">
                  <c:v>180000</c:v>
                </c:pt>
                <c:pt idx="23">
                  <c:v>186000</c:v>
                </c:pt>
                <c:pt idx="24">
                  <c:v>124000</c:v>
                </c:pt>
                <c:pt idx="25">
                  <c:v>116000</c:v>
                </c:pt>
                <c:pt idx="26">
                  <c:v>124000</c:v>
                </c:pt>
                <c:pt idx="27">
                  <c:v>120000</c:v>
                </c:pt>
                <c:pt idx="28">
                  <c:v>124000</c:v>
                </c:pt>
                <c:pt idx="29">
                  <c:v>120000</c:v>
                </c:pt>
                <c:pt idx="30">
                  <c:v>124000</c:v>
                </c:pt>
                <c:pt idx="31">
                  <c:v>124000</c:v>
                </c:pt>
                <c:pt idx="32">
                  <c:v>120000</c:v>
                </c:pt>
                <c:pt idx="33">
                  <c:v>124000</c:v>
                </c:pt>
                <c:pt idx="34">
                  <c:v>120000</c:v>
                </c:pt>
                <c:pt idx="35">
                  <c:v>124000</c:v>
                </c:pt>
                <c:pt idx="36">
                  <c:v>31000</c:v>
                </c:pt>
                <c:pt idx="37">
                  <c:v>28000</c:v>
                </c:pt>
                <c:pt idx="38">
                  <c:v>31000</c:v>
                </c:pt>
                <c:pt idx="39">
                  <c:v>30000</c:v>
                </c:pt>
                <c:pt idx="40">
                  <c:v>31000</c:v>
                </c:pt>
                <c:pt idx="41">
                  <c:v>30000</c:v>
                </c:pt>
                <c:pt idx="42">
                  <c:v>31000</c:v>
                </c:pt>
                <c:pt idx="43">
                  <c:v>31000</c:v>
                </c:pt>
                <c:pt idx="44">
                  <c:v>30000</c:v>
                </c:pt>
                <c:pt idx="45">
                  <c:v>31000</c:v>
                </c:pt>
                <c:pt idx="46">
                  <c:v>30000</c:v>
                </c:pt>
                <c:pt idx="47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2-422D-B189-B4B078E90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273215"/>
        <c:axId val="1"/>
      </c:barChart>
      <c:catAx>
        <c:axId val="1816273215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73215"/>
        <c:crosses val="autoZero"/>
        <c:crossBetween val="between"/>
      </c:valAx>
      <c:spPr>
        <a:noFill/>
        <a:ln w="381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12652608213097"/>
          <c:y val="0.95432300163132133"/>
          <c:w val="0.1775804661487236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D1DA8CF-D18F-96A0-2EB9-36C9034994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OZ" refreshedDate="37201.463739120372" createdVersion="1" recordCount="72">
  <cacheSource type="worksheet">
    <worksheetSource ref="A1:AI73" sheet="Enron Trade Volumes"/>
  </cacheSource>
  <cacheFields count="35">
    <cacheField name="currency_symbol_nm" numFmtId="0">
      <sharedItems count="1">
        <s v="DOMESTIC"/>
      </sharedItems>
    </cacheField>
    <cacheField name="currency_symbol_display" numFmtId="0">
      <sharedItems count="1">
        <s v="\$"/>
      </sharedItems>
    </cacheField>
    <cacheField name="counterparty_cd" numFmtId="0">
      <sharedItems count="1">
        <s v="PRODUCTION"/>
      </sharedItems>
    </cacheField>
    <cacheField name="book_num" numFmtId="0">
      <sharedItems containsSemiMixedTypes="0" containsString="0" containsNumber="1" containsInteger="1" minValue="1300" maxValue="1307" count="3">
        <n v="1300"/>
        <n v="1307"/>
        <n v="1302"/>
      </sharedItems>
    </cacheField>
    <cacheField name="commodity_cd" numFmtId="0">
      <sharedItems count="1">
        <s v="NG"/>
      </sharedItems>
    </cacheField>
    <cacheField name="counterparty_cd2" numFmtId="0">
      <sharedItems count="1">
        <s v="ENRON"/>
      </sharedItems>
    </cacheField>
    <cacheField name="trade_type_cd" numFmtId="0">
      <sharedItems count="1">
        <s v="SW NG"/>
      </sharedItems>
    </cacheField>
    <cacheField name="trader" numFmtId="0">
      <sharedItems count="2">
        <s v="DS"/>
        <s v="BM"/>
      </sharedItems>
    </cacheField>
    <cacheField name="curve_type_cd" numFmtId="0">
      <sharedItems count="1">
        <s v="FP"/>
      </sharedItems>
    </cacheField>
    <cacheField name="curve_num" numFmtId="0">
      <sharedItems containsSemiMixedTypes="0" containsString="0" containsNumber="1" containsInteger="1" minValue="1" maxValue="1" count="1">
        <n v="1"/>
      </sharedItems>
    </cacheField>
    <cacheField name="otc_trade_seq" numFmtId="0">
      <sharedItems containsSemiMixedTypes="0" containsString="0" containsNumber="1" containsInteger="1" minValue="443609" maxValue="443666" count="3">
        <n v="443609"/>
        <n v="443665"/>
        <n v="443666"/>
      </sharedItems>
    </cacheField>
    <cacheField name="trade_dt" numFmtId="0">
      <sharedItems count="3">
        <s v="5/2/01 00:00:00"/>
        <s v="10/16/01 00:00:00"/>
        <s v="10/22/01 00:00:00"/>
      </sharedItems>
    </cacheField>
    <cacheField name="trade_desc" numFmtId="0">
      <sharedItems containsBlank="1" count="2">
        <s v="Sierra Strategy"/>
        <m/>
      </sharedItems>
    </cacheField>
    <cacheField name="notional_qty" numFmtId="0">
      <sharedItems containsSemiMixedTypes="0" containsString="0" containsNumber="1" containsInteger="1" minValue="-186000" maxValue="-28000" count="18">
        <n v="-46500"/>
        <n v="-155000"/>
        <n v="-77500"/>
        <n v="-42000"/>
        <n v="-140000"/>
        <n v="-70000"/>
        <n v="-45000"/>
        <n v="-150000"/>
        <n v="-75000"/>
        <n v="-186000"/>
        <n v="-168000"/>
        <n v="-180000"/>
        <n v="-124000"/>
        <n v="-116000"/>
        <n v="-120000"/>
        <n v="-31000"/>
        <n v="-28000"/>
        <n v="-30000"/>
      </sharedItems>
    </cacheField>
    <cacheField name="valuation_pr" numFmtId="0">
      <sharedItems containsSemiMixedTypes="0" containsString="0" containsNumber="1" minValue="3.08" maxValue="4.62" count="6">
        <n v="4.62"/>
        <n v="3.08"/>
        <n v="3.21"/>
        <n v="4.3025000000000002"/>
        <n v="4.2699999999999996"/>
        <n v="4.28"/>
      </sharedItems>
    </cacheField>
    <cacheField name="trade_reference" numFmtId="0">
      <sharedItems count="3">
        <s v="25378"/>
        <s v="443665"/>
        <s v="443666"/>
      </sharedItems>
    </cacheField>
    <cacheField name="mtm_current_value" numFmtId="0">
      <sharedItems containsSemiMixedTypes="0" containsString="0" containsNumber="1" minValue="-74400" maxValue="166005"/>
    </cacheField>
    <cacheField name="curve_short_nm" numFmtId="0">
      <sharedItems count="1">
        <s v="NYMEX NG"/>
      </sharedItems>
    </cacheField>
    <cacheField name="total_val" numFmtId="0">
      <sharedItems containsSemiMixedTypes="0" containsString="0" containsNumber="1" minValue="3.08" maxValue="4.62" count="6">
        <n v="4.62"/>
        <n v="3.08"/>
        <n v="3.21"/>
        <n v="4.3025000000000002"/>
        <n v="4.2699999999999996"/>
        <n v="4.28"/>
      </sharedItems>
    </cacheField>
    <cacheField name="abs_total_val" numFmtId="0">
      <sharedItems containsSemiMixedTypes="0" containsString="0" containsNumber="1" containsInteger="1" minValue="119840" maxValue="800265" count="18">
        <n v="214830"/>
        <n v="477400"/>
        <n v="248775"/>
        <n v="194040"/>
        <n v="431200"/>
        <n v="224700"/>
        <n v="207900"/>
        <n v="462000"/>
        <n v="240750"/>
        <n v="800265"/>
        <n v="722820"/>
        <n v="774450"/>
        <n v="529480"/>
        <n v="495320"/>
        <n v="512400"/>
        <n v="132680"/>
        <n v="119840"/>
        <n v="128400"/>
      </sharedItems>
    </cacheField>
    <cacheField name="compute_0021" numFmtId="0">
      <sharedItems containsSemiMixedTypes="0" containsString="0" containsNumber="1" containsInteger="1" minValue="42" maxValue="42" count="1">
        <n v="42"/>
      </sharedItems>
    </cacheField>
    <cacheField name="series_from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2" maxValue="2005" count="4">
        <n v="2002"/>
        <n v="2003"/>
        <n v="2004"/>
        <n v="2005"/>
      </sharedItems>
    </cacheField>
    <cacheField name="series_to" numFmtId="0">
      <sharedItems/>
    </cacheField>
    <cacheField name="buy_qty" numFmtId="0">
      <sharedItems containsSemiMixedTypes="0" containsString="0" containsNumber="1" containsInteger="1" minValue="0" maxValue="0" count="1">
        <n v="0"/>
      </sharedItems>
    </cacheField>
    <cacheField name="sell_qty" numFmtId="0">
      <sharedItems containsSemiMixedTypes="0" containsString="0" containsNumber="1" containsInteger="1" minValue="28000" maxValue="186000" count="18">
        <n v="46500"/>
        <n v="155000"/>
        <n v="77500"/>
        <n v="42000"/>
        <n v="140000"/>
        <n v="70000"/>
        <n v="45000"/>
        <n v="150000"/>
        <n v="75000"/>
        <n v="186000"/>
        <n v="168000"/>
        <n v="180000"/>
        <n v="124000"/>
        <n v="116000"/>
        <n v="120000"/>
        <n v="31000"/>
        <n v="28000"/>
        <n v="30000"/>
      </sharedItems>
    </cacheField>
    <cacheField name="mtm_total_val" numFmtId="0">
      <sharedItems containsSemiMixedTypes="0" containsString="0" containsNumber="1" minValue="-74400" maxValue="166005"/>
    </cacheField>
    <cacheField name="notional_buy_qty" numFmtId="0">
      <sharedItems containsSemiMixedTypes="0" containsString="0" containsNumber="1" containsInteger="1" minValue="0" maxValue="0" count="1">
        <n v="0"/>
      </sharedItems>
    </cacheField>
    <cacheField name="notional_sell_qty" numFmtId="0">
      <sharedItems containsSemiMixedTypes="0" containsString="0" containsNumber="1" containsInteger="1" minValue="28000" maxValue="186000" count="18">
        <n v="46500"/>
        <n v="155000"/>
        <n v="77500"/>
        <n v="42000"/>
        <n v="140000"/>
        <n v="70000"/>
        <n v="45000"/>
        <n v="150000"/>
        <n v="75000"/>
        <n v="186000"/>
        <n v="168000"/>
        <n v="180000"/>
        <n v="124000"/>
        <n v="116000"/>
        <n v="120000"/>
        <n v="31000"/>
        <n v="28000"/>
        <n v="30000"/>
      </sharedItems>
    </cacheField>
    <cacheField name="chapter_num" numFmtId="0">
      <sharedItems containsSemiMixedTypes="0" containsString="0" containsNumber="1" containsInteger="1" minValue="8000" maxValue="8022" count="3">
        <n v="8000"/>
        <n v="8022"/>
        <n v="8002"/>
      </sharedItems>
    </cacheField>
    <cacheField name="curve_source_cd" numFmtId="0">
      <sharedItems count="1">
        <s v="NYMX"/>
      </sharedItems>
    </cacheField>
    <cacheField name="errors_yn" numFmtId="0">
      <sharedItems count="1">
        <s v="N"/>
      </sharedItems>
    </cacheField>
    <cacheField name="curve_type_nm" numFmtId="0">
      <sharedItems count="1">
        <s v="Fixed Price Risk"/>
      </sharedItems>
    </cacheField>
    <cacheField name="curve_short_nm2" numFmtId="0">
      <sharedItems count="1">
        <s v="L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x v="0"/>
    <x v="0"/>
    <x v="0"/>
    <x v="0"/>
    <x v="0"/>
    <x v="0"/>
    <x v="0"/>
    <x v="0"/>
    <x v="0"/>
    <x v="0"/>
    <x v="0"/>
    <x v="0"/>
    <n v="71052"/>
    <x v="0"/>
    <x v="0"/>
    <x v="0"/>
    <x v="0"/>
    <s v="1/1/02 00:00:00"/>
    <x v="0"/>
    <x v="0"/>
    <s v="2/1/02 00:00:00"/>
    <x v="0"/>
    <x v="0"/>
    <n v="71052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1860"/>
    <x v="0"/>
    <x v="1"/>
    <x v="1"/>
    <x v="0"/>
    <s v="1/1/02 00:00:00"/>
    <x v="0"/>
    <x v="0"/>
    <s v="2/1/02 00:00:00"/>
    <x v="0"/>
    <x v="1"/>
    <n v="-186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9144.9999999999909"/>
    <x v="0"/>
    <x v="2"/>
    <x v="2"/>
    <x v="0"/>
    <s v="1/1/02 00:00:00"/>
    <x v="0"/>
    <x v="0"/>
    <s v="2/1/02 00:00:00"/>
    <x v="0"/>
    <x v="2"/>
    <n v="9144.9999999999909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3"/>
    <x v="0"/>
    <x v="0"/>
    <n v="63420"/>
    <x v="0"/>
    <x v="0"/>
    <x v="3"/>
    <x v="0"/>
    <s v="2/1/02 00:00:00"/>
    <x v="1"/>
    <x v="0"/>
    <s v="3/1/02 00:00:00"/>
    <x v="0"/>
    <x v="3"/>
    <n v="63420"/>
    <x v="0"/>
    <x v="3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4"/>
    <x v="1"/>
    <x v="1"/>
    <n v="-4199.9999999999727"/>
    <x v="0"/>
    <x v="1"/>
    <x v="4"/>
    <x v="0"/>
    <s v="2/1/02 00:00:00"/>
    <x v="1"/>
    <x v="0"/>
    <s v="3/1/02 00:00:00"/>
    <x v="0"/>
    <x v="4"/>
    <n v="-4199.9999999999727"/>
    <x v="0"/>
    <x v="4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5"/>
    <x v="2"/>
    <x v="2"/>
    <n v="7000.0000000000064"/>
    <x v="0"/>
    <x v="2"/>
    <x v="5"/>
    <x v="0"/>
    <s v="2/1/02 00:00:00"/>
    <x v="1"/>
    <x v="0"/>
    <s v="3/1/02 00:00:00"/>
    <x v="0"/>
    <x v="5"/>
    <n v="7000.0000000000064"/>
    <x v="0"/>
    <x v="5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72307.5"/>
    <x v="0"/>
    <x v="0"/>
    <x v="0"/>
    <x v="0"/>
    <s v="3/1/02 00:00:00"/>
    <x v="2"/>
    <x v="0"/>
    <s v="4/1/02 00:00:00"/>
    <x v="0"/>
    <x v="0"/>
    <n v="72307.5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2325.0000000000191"/>
    <x v="0"/>
    <x v="1"/>
    <x v="1"/>
    <x v="0"/>
    <s v="3/1/02 00:00:00"/>
    <x v="2"/>
    <x v="0"/>
    <s v="4/1/02 00:00:00"/>
    <x v="0"/>
    <x v="1"/>
    <n v="2325.0000000000191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11237.5"/>
    <x v="0"/>
    <x v="2"/>
    <x v="2"/>
    <x v="0"/>
    <s v="3/1/02 00:00:00"/>
    <x v="2"/>
    <x v="0"/>
    <s v="4/1/02 00:00:00"/>
    <x v="0"/>
    <x v="2"/>
    <n v="11237.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73575"/>
    <x v="0"/>
    <x v="0"/>
    <x v="6"/>
    <x v="0"/>
    <s v="4/1/02 00:00:00"/>
    <x v="3"/>
    <x v="0"/>
    <s v="5/1/02 00:00:00"/>
    <x v="0"/>
    <x v="6"/>
    <n v="73575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14250"/>
    <x v="0"/>
    <x v="1"/>
    <x v="7"/>
    <x v="0"/>
    <s v="4/1/02 00:00:00"/>
    <x v="3"/>
    <x v="0"/>
    <s v="5/1/02 00:00:00"/>
    <x v="0"/>
    <x v="7"/>
    <n v="14250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16875"/>
    <x v="0"/>
    <x v="2"/>
    <x v="8"/>
    <x v="0"/>
    <s v="4/1/02 00:00:00"/>
    <x v="3"/>
    <x v="0"/>
    <s v="5/1/02 00:00:00"/>
    <x v="0"/>
    <x v="8"/>
    <n v="16875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74400"/>
    <x v="0"/>
    <x v="0"/>
    <x v="0"/>
    <x v="0"/>
    <s v="5/1/02 00:00:00"/>
    <x v="4"/>
    <x v="0"/>
    <s v="6/1/02 00:00:00"/>
    <x v="0"/>
    <x v="0"/>
    <n v="74400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9300.0000000000091"/>
    <x v="0"/>
    <x v="1"/>
    <x v="1"/>
    <x v="0"/>
    <s v="5/1/02 00:00:00"/>
    <x v="4"/>
    <x v="0"/>
    <s v="6/1/02 00:00:00"/>
    <x v="0"/>
    <x v="1"/>
    <n v="9300.0000000000091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14725"/>
    <x v="0"/>
    <x v="2"/>
    <x v="2"/>
    <x v="0"/>
    <s v="5/1/02 00:00:00"/>
    <x v="4"/>
    <x v="0"/>
    <s v="6/1/02 00:00:00"/>
    <x v="0"/>
    <x v="2"/>
    <n v="1472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69975"/>
    <x v="0"/>
    <x v="0"/>
    <x v="6"/>
    <x v="0"/>
    <s v="6/1/02 00:00:00"/>
    <x v="5"/>
    <x v="0"/>
    <s v="7/1/02 00:00:00"/>
    <x v="0"/>
    <x v="6"/>
    <n v="69975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2250.0000000000191"/>
    <x v="0"/>
    <x v="1"/>
    <x v="7"/>
    <x v="0"/>
    <s v="6/1/02 00:00:00"/>
    <x v="5"/>
    <x v="0"/>
    <s v="7/1/02 00:00:00"/>
    <x v="0"/>
    <x v="7"/>
    <n v="2250.0000000000191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10875"/>
    <x v="0"/>
    <x v="2"/>
    <x v="8"/>
    <x v="0"/>
    <s v="6/1/02 00:00:00"/>
    <x v="5"/>
    <x v="0"/>
    <s v="7/1/02 00:00:00"/>
    <x v="0"/>
    <x v="8"/>
    <n v="10875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70308"/>
    <x v="0"/>
    <x v="0"/>
    <x v="0"/>
    <x v="0"/>
    <s v="7/1/02 00:00:00"/>
    <x v="6"/>
    <x v="0"/>
    <s v="8/1/02 00:00:00"/>
    <x v="0"/>
    <x v="0"/>
    <n v="70308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4340"/>
    <x v="0"/>
    <x v="1"/>
    <x v="1"/>
    <x v="0"/>
    <s v="7/1/02 00:00:00"/>
    <x v="6"/>
    <x v="0"/>
    <s v="8/1/02 00:00:00"/>
    <x v="0"/>
    <x v="1"/>
    <n v="-434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7904.99999999999"/>
    <x v="0"/>
    <x v="2"/>
    <x v="2"/>
    <x v="0"/>
    <s v="7/1/02 00:00:00"/>
    <x v="6"/>
    <x v="0"/>
    <s v="8/1/02 00:00:00"/>
    <x v="0"/>
    <x v="2"/>
    <n v="7904.99999999999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68355"/>
    <x v="0"/>
    <x v="0"/>
    <x v="0"/>
    <x v="0"/>
    <s v="8/1/02 00:00:00"/>
    <x v="7"/>
    <x v="0"/>
    <s v="9/1/02 00:00:00"/>
    <x v="0"/>
    <x v="0"/>
    <n v="68355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10850"/>
    <x v="0"/>
    <x v="1"/>
    <x v="1"/>
    <x v="0"/>
    <s v="8/1/02 00:00:00"/>
    <x v="7"/>
    <x v="0"/>
    <s v="9/1/02 00:00:00"/>
    <x v="0"/>
    <x v="1"/>
    <n v="-1085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4650.0000000000055"/>
    <x v="0"/>
    <x v="2"/>
    <x v="2"/>
    <x v="0"/>
    <s v="8/1/02 00:00:00"/>
    <x v="7"/>
    <x v="0"/>
    <s v="9/1/02 00:00:00"/>
    <x v="0"/>
    <x v="2"/>
    <n v="4650.000000000005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66150"/>
    <x v="0"/>
    <x v="0"/>
    <x v="6"/>
    <x v="0"/>
    <s v="9/1/02 00:00:00"/>
    <x v="8"/>
    <x v="0"/>
    <s v="10/1/02 00:00:00"/>
    <x v="0"/>
    <x v="6"/>
    <n v="66150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-10500"/>
    <x v="0"/>
    <x v="1"/>
    <x v="7"/>
    <x v="0"/>
    <s v="9/1/02 00:00:00"/>
    <x v="8"/>
    <x v="0"/>
    <s v="10/1/02 00:00:00"/>
    <x v="0"/>
    <x v="7"/>
    <n v="-10500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4500"/>
    <x v="0"/>
    <x v="2"/>
    <x v="8"/>
    <x v="0"/>
    <s v="9/1/02 00:00:00"/>
    <x v="8"/>
    <x v="0"/>
    <s v="10/1/02 00:00:00"/>
    <x v="0"/>
    <x v="8"/>
    <n v="4500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66727.5"/>
    <x v="0"/>
    <x v="0"/>
    <x v="0"/>
    <x v="0"/>
    <s v="10/1/02 00:00:00"/>
    <x v="9"/>
    <x v="0"/>
    <s v="11/1/02 00:00:00"/>
    <x v="0"/>
    <x v="0"/>
    <n v="66727.5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16275"/>
    <x v="0"/>
    <x v="1"/>
    <x v="1"/>
    <x v="0"/>
    <s v="10/1/02 00:00:00"/>
    <x v="9"/>
    <x v="0"/>
    <s v="11/1/02 00:00:00"/>
    <x v="0"/>
    <x v="1"/>
    <n v="-16275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1937.4999999999934"/>
    <x v="0"/>
    <x v="2"/>
    <x v="2"/>
    <x v="0"/>
    <s v="10/1/02 00:00:00"/>
    <x v="9"/>
    <x v="0"/>
    <s v="11/1/02 00:00:00"/>
    <x v="0"/>
    <x v="2"/>
    <n v="1937.4999999999934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6"/>
    <x v="0"/>
    <x v="0"/>
    <n v="56475"/>
    <x v="0"/>
    <x v="0"/>
    <x v="6"/>
    <x v="0"/>
    <s v="11/1/02 00:00:00"/>
    <x v="10"/>
    <x v="0"/>
    <s v="12/1/02 00:00:00"/>
    <x v="0"/>
    <x v="6"/>
    <n v="56475"/>
    <x v="0"/>
    <x v="6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7"/>
    <x v="1"/>
    <x v="1"/>
    <n v="-42750"/>
    <x v="0"/>
    <x v="1"/>
    <x v="7"/>
    <x v="0"/>
    <s v="11/1/02 00:00:00"/>
    <x v="10"/>
    <x v="0"/>
    <s v="12/1/02 00:00:00"/>
    <x v="0"/>
    <x v="7"/>
    <n v="-42750"/>
    <x v="0"/>
    <x v="7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8"/>
    <x v="2"/>
    <x v="2"/>
    <n v="-11625"/>
    <x v="0"/>
    <x v="2"/>
    <x v="8"/>
    <x v="0"/>
    <s v="11/1/02 00:00:00"/>
    <x v="10"/>
    <x v="0"/>
    <s v="12/1/02 00:00:00"/>
    <x v="0"/>
    <x v="8"/>
    <n v="-11625"/>
    <x v="0"/>
    <x v="8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n v="49290"/>
    <x v="0"/>
    <x v="0"/>
    <x v="0"/>
    <x v="0"/>
    <s v="12/1/02 00:00:00"/>
    <x v="11"/>
    <x v="0"/>
    <s v="1/1/03 00:00:00"/>
    <x v="0"/>
    <x v="0"/>
    <n v="49290"/>
    <x v="0"/>
    <x v="0"/>
    <x v="0"/>
    <x v="0"/>
    <x v="0"/>
    <x v="0"/>
    <x v="0"/>
  </r>
  <r>
    <x v="0"/>
    <x v="0"/>
    <x v="0"/>
    <x v="1"/>
    <x v="0"/>
    <x v="0"/>
    <x v="0"/>
    <x v="1"/>
    <x v="0"/>
    <x v="0"/>
    <x v="1"/>
    <x v="1"/>
    <x v="1"/>
    <x v="1"/>
    <x v="1"/>
    <x v="1"/>
    <n v="-74400"/>
    <x v="0"/>
    <x v="1"/>
    <x v="1"/>
    <x v="0"/>
    <s v="12/1/02 00:00:00"/>
    <x v="11"/>
    <x v="0"/>
    <s v="1/1/03 00:00:00"/>
    <x v="0"/>
    <x v="1"/>
    <n v="-74400"/>
    <x v="0"/>
    <x v="1"/>
    <x v="1"/>
    <x v="0"/>
    <x v="0"/>
    <x v="0"/>
    <x v="0"/>
  </r>
  <r>
    <x v="0"/>
    <x v="0"/>
    <x v="0"/>
    <x v="2"/>
    <x v="0"/>
    <x v="0"/>
    <x v="0"/>
    <x v="1"/>
    <x v="0"/>
    <x v="0"/>
    <x v="2"/>
    <x v="2"/>
    <x v="1"/>
    <x v="2"/>
    <x v="2"/>
    <x v="2"/>
    <n v="-27125"/>
    <x v="0"/>
    <x v="2"/>
    <x v="2"/>
    <x v="0"/>
    <s v="12/1/02 00:00:00"/>
    <x v="11"/>
    <x v="0"/>
    <s v="1/1/03 00:00:00"/>
    <x v="0"/>
    <x v="2"/>
    <n v="-27125"/>
    <x v="0"/>
    <x v="2"/>
    <x v="2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16715"/>
    <x v="0"/>
    <x v="3"/>
    <x v="9"/>
    <x v="0"/>
    <s v="1/1/03 00:00:00"/>
    <x v="0"/>
    <x v="1"/>
    <s v="2/1/03 00:00:00"/>
    <x v="0"/>
    <x v="9"/>
    <n v="11671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0"/>
    <x v="3"/>
    <x v="0"/>
    <n v="118020"/>
    <x v="0"/>
    <x v="3"/>
    <x v="10"/>
    <x v="0"/>
    <s v="2/1/03 00:00:00"/>
    <x v="1"/>
    <x v="1"/>
    <s v="3/1/03 00:00:00"/>
    <x v="0"/>
    <x v="10"/>
    <n v="118020"/>
    <x v="0"/>
    <x v="1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47405"/>
    <x v="0"/>
    <x v="3"/>
    <x v="9"/>
    <x v="0"/>
    <s v="3/1/03 00:00:00"/>
    <x v="2"/>
    <x v="1"/>
    <s v="4/1/03 00:00:00"/>
    <x v="0"/>
    <x v="9"/>
    <n v="14740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61550"/>
    <x v="0"/>
    <x v="3"/>
    <x v="11"/>
    <x v="0"/>
    <s v="4/1/03 00:00:00"/>
    <x v="3"/>
    <x v="1"/>
    <s v="5/1/03 00:00:00"/>
    <x v="0"/>
    <x v="11"/>
    <n v="16155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66005"/>
    <x v="0"/>
    <x v="3"/>
    <x v="9"/>
    <x v="0"/>
    <s v="5/1/03 00:00:00"/>
    <x v="4"/>
    <x v="1"/>
    <s v="6/1/03 00:00:00"/>
    <x v="0"/>
    <x v="9"/>
    <n v="16600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56150"/>
    <x v="0"/>
    <x v="3"/>
    <x v="11"/>
    <x v="0"/>
    <s v="6/1/03 00:00:00"/>
    <x v="5"/>
    <x v="1"/>
    <s v="7/1/03 00:00:00"/>
    <x v="0"/>
    <x v="11"/>
    <n v="15615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54845"/>
    <x v="0"/>
    <x v="3"/>
    <x v="9"/>
    <x v="0"/>
    <s v="7/1/03 00:00:00"/>
    <x v="6"/>
    <x v="1"/>
    <s v="8/1/03 00:00:00"/>
    <x v="0"/>
    <x v="9"/>
    <n v="15484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48335"/>
    <x v="0"/>
    <x v="3"/>
    <x v="9"/>
    <x v="0"/>
    <s v="8/1/03 00:00:00"/>
    <x v="7"/>
    <x v="1"/>
    <s v="9/1/03 00:00:00"/>
    <x v="0"/>
    <x v="9"/>
    <n v="14833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41390"/>
    <x v="0"/>
    <x v="3"/>
    <x v="11"/>
    <x v="0"/>
    <s v="9/1/03 00:00:00"/>
    <x v="8"/>
    <x v="1"/>
    <s v="10/1/03 00:00:00"/>
    <x v="0"/>
    <x v="11"/>
    <n v="14139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139965"/>
    <x v="0"/>
    <x v="3"/>
    <x v="9"/>
    <x v="0"/>
    <s v="10/1/03 00:00:00"/>
    <x v="9"/>
    <x v="1"/>
    <s v="11/1/03 00:00:00"/>
    <x v="0"/>
    <x v="9"/>
    <n v="139965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1"/>
    <x v="3"/>
    <x v="0"/>
    <n v="104490"/>
    <x v="0"/>
    <x v="3"/>
    <x v="11"/>
    <x v="0"/>
    <s v="11/1/03 00:00:00"/>
    <x v="10"/>
    <x v="1"/>
    <s v="12/1/03 00:00:00"/>
    <x v="0"/>
    <x v="11"/>
    <n v="104490"/>
    <x v="0"/>
    <x v="11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9"/>
    <x v="3"/>
    <x v="0"/>
    <n v="79701"/>
    <x v="0"/>
    <x v="3"/>
    <x v="9"/>
    <x v="0"/>
    <s v="12/1/03 00:00:00"/>
    <x v="11"/>
    <x v="1"/>
    <s v="1/1/04 00:00:00"/>
    <x v="0"/>
    <x v="9"/>
    <n v="79701"/>
    <x v="0"/>
    <x v="9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42284"/>
    <x v="0"/>
    <x v="4"/>
    <x v="12"/>
    <x v="0"/>
    <s v="1/1/04 00:00:00"/>
    <x v="0"/>
    <x v="2"/>
    <s v="2/1/04 00:00:00"/>
    <x v="0"/>
    <x v="12"/>
    <n v="42284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3"/>
    <x v="4"/>
    <x v="0"/>
    <n v="49763.99999999992"/>
    <x v="0"/>
    <x v="4"/>
    <x v="13"/>
    <x v="0"/>
    <s v="2/1/04 00:00:00"/>
    <x v="1"/>
    <x v="2"/>
    <s v="3/1/04 00:00:00"/>
    <x v="0"/>
    <x v="13"/>
    <n v="49763.99999999992"/>
    <x v="0"/>
    <x v="13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0432"/>
    <x v="0"/>
    <x v="4"/>
    <x v="12"/>
    <x v="0"/>
    <s v="3/1/04 00:00:00"/>
    <x v="2"/>
    <x v="2"/>
    <s v="4/1/04 00:00:00"/>
    <x v="0"/>
    <x v="12"/>
    <n v="7043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86639.999999999942"/>
    <x v="0"/>
    <x v="4"/>
    <x v="14"/>
    <x v="0"/>
    <s v="4/1/04 00:00:00"/>
    <x v="3"/>
    <x v="2"/>
    <s v="5/1/04 00:00:00"/>
    <x v="0"/>
    <x v="14"/>
    <n v="86639.999999999942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89031.999999999942"/>
    <x v="0"/>
    <x v="4"/>
    <x v="12"/>
    <x v="0"/>
    <s v="5/1/04 00:00:00"/>
    <x v="4"/>
    <x v="2"/>
    <s v="6/1/04 00:00:00"/>
    <x v="0"/>
    <x v="12"/>
    <n v="89031.99999999994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81359.999999999942"/>
    <x v="0"/>
    <x v="4"/>
    <x v="14"/>
    <x v="0"/>
    <s v="6/1/04 00:00:00"/>
    <x v="5"/>
    <x v="2"/>
    <s v="7/1/04 00:00:00"/>
    <x v="0"/>
    <x v="14"/>
    <n v="81359.999999999942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8491.999999999942"/>
    <x v="0"/>
    <x v="4"/>
    <x v="12"/>
    <x v="0"/>
    <s v="7/1/04 00:00:00"/>
    <x v="6"/>
    <x v="2"/>
    <s v="8/1/04 00:00:00"/>
    <x v="0"/>
    <x v="12"/>
    <n v="78491.99999999994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3655.999999999927"/>
    <x v="0"/>
    <x v="4"/>
    <x v="12"/>
    <x v="0"/>
    <s v="8/1/04 00:00:00"/>
    <x v="7"/>
    <x v="2"/>
    <s v="9/1/04 00:00:00"/>
    <x v="0"/>
    <x v="12"/>
    <n v="73655.999999999927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72000"/>
    <x v="0"/>
    <x v="4"/>
    <x v="14"/>
    <x v="0"/>
    <s v="9/1/04 00:00:00"/>
    <x v="8"/>
    <x v="2"/>
    <s v="10/1/04 00:00:00"/>
    <x v="0"/>
    <x v="14"/>
    <n v="72000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73159.999999999942"/>
    <x v="0"/>
    <x v="4"/>
    <x v="12"/>
    <x v="0"/>
    <s v="10/1/04 00:00:00"/>
    <x v="9"/>
    <x v="2"/>
    <s v="11/1/04 00:00:00"/>
    <x v="0"/>
    <x v="12"/>
    <n v="73159.999999999942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4"/>
    <x v="4"/>
    <x v="0"/>
    <n v="51600"/>
    <x v="0"/>
    <x v="4"/>
    <x v="14"/>
    <x v="0"/>
    <s v="11/1/04 00:00:00"/>
    <x v="10"/>
    <x v="2"/>
    <s v="12/1/04 00:00:00"/>
    <x v="0"/>
    <x v="14"/>
    <n v="51600"/>
    <x v="0"/>
    <x v="14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2"/>
    <x v="4"/>
    <x v="0"/>
    <n v="49103.999999999935"/>
    <x v="0"/>
    <x v="4"/>
    <x v="12"/>
    <x v="0"/>
    <s v="12/1/04 00:00:00"/>
    <x v="11"/>
    <x v="2"/>
    <s v="1/1/05 00:00:00"/>
    <x v="0"/>
    <x v="12"/>
    <n v="49103.999999999935"/>
    <x v="0"/>
    <x v="12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0881"/>
    <x v="0"/>
    <x v="5"/>
    <x v="15"/>
    <x v="0"/>
    <s v="1/1/05 00:00:00"/>
    <x v="0"/>
    <x v="3"/>
    <s v="2/1/05 00:00:00"/>
    <x v="0"/>
    <x v="15"/>
    <n v="10881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6"/>
    <x v="5"/>
    <x v="0"/>
    <n v="12292"/>
    <x v="0"/>
    <x v="5"/>
    <x v="16"/>
    <x v="0"/>
    <s v="2/1/05 00:00:00"/>
    <x v="1"/>
    <x v="3"/>
    <s v="3/1/05 00:00:00"/>
    <x v="0"/>
    <x v="16"/>
    <n v="12292"/>
    <x v="0"/>
    <x v="16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7918"/>
    <x v="0"/>
    <x v="5"/>
    <x v="15"/>
    <x v="0"/>
    <s v="3/1/05 00:00:00"/>
    <x v="2"/>
    <x v="3"/>
    <s v="4/1/05 00:00:00"/>
    <x v="0"/>
    <x v="15"/>
    <n v="17918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21960"/>
    <x v="0"/>
    <x v="5"/>
    <x v="17"/>
    <x v="0"/>
    <s v="4/1/05 00:00:00"/>
    <x v="3"/>
    <x v="3"/>
    <s v="5/1/05 00:00:00"/>
    <x v="0"/>
    <x v="17"/>
    <n v="2196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22568"/>
    <x v="0"/>
    <x v="5"/>
    <x v="15"/>
    <x v="0"/>
    <s v="5/1/05 00:00:00"/>
    <x v="4"/>
    <x v="3"/>
    <s v="6/1/05 00:00:00"/>
    <x v="0"/>
    <x v="15"/>
    <n v="22568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20640"/>
    <x v="0"/>
    <x v="5"/>
    <x v="17"/>
    <x v="0"/>
    <s v="6/1/05 00:00:00"/>
    <x v="5"/>
    <x v="3"/>
    <s v="7/1/05 00:00:00"/>
    <x v="0"/>
    <x v="17"/>
    <n v="2064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9933"/>
    <x v="0"/>
    <x v="5"/>
    <x v="15"/>
    <x v="0"/>
    <s v="7/1/05 00:00:00"/>
    <x v="6"/>
    <x v="3"/>
    <s v="8/1/05 00:00:00"/>
    <x v="0"/>
    <x v="15"/>
    <n v="19933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8724"/>
    <x v="0"/>
    <x v="5"/>
    <x v="15"/>
    <x v="0"/>
    <s v="8/1/05 00:00:00"/>
    <x v="7"/>
    <x v="3"/>
    <s v="9/1/05 00:00:00"/>
    <x v="0"/>
    <x v="15"/>
    <n v="18724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18300"/>
    <x v="0"/>
    <x v="5"/>
    <x v="17"/>
    <x v="0"/>
    <s v="9/1/05 00:00:00"/>
    <x v="8"/>
    <x v="3"/>
    <s v="10/1/05 00:00:00"/>
    <x v="0"/>
    <x v="17"/>
    <n v="1830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8600"/>
    <x v="0"/>
    <x v="5"/>
    <x v="15"/>
    <x v="0"/>
    <s v="10/1/05 00:00:00"/>
    <x v="9"/>
    <x v="3"/>
    <s v="11/1/05 00:00:00"/>
    <x v="0"/>
    <x v="15"/>
    <n v="18600"/>
    <x v="0"/>
    <x v="15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7"/>
    <x v="5"/>
    <x v="0"/>
    <n v="13200"/>
    <x v="0"/>
    <x v="5"/>
    <x v="17"/>
    <x v="0"/>
    <s v="11/1/05 00:00:00"/>
    <x v="10"/>
    <x v="3"/>
    <s v="12/1/05 00:00:00"/>
    <x v="0"/>
    <x v="17"/>
    <n v="13200"/>
    <x v="0"/>
    <x v="17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15"/>
    <x v="5"/>
    <x v="0"/>
    <n v="12586"/>
    <x v="0"/>
    <x v="5"/>
    <x v="15"/>
    <x v="0"/>
    <s v="12/1/05 00:00:00"/>
    <x v="11"/>
    <x v="3"/>
    <s v="1/1/06 00:00:00"/>
    <x v="0"/>
    <x v="15"/>
    <n v="12586"/>
    <x v="0"/>
    <x v="15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E2:G52" firstHeaderRow="1" firstDataRow="2" firstDataCol="2"/>
  <pivotFields count="3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3"/>
    <field x="22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7"/>
  </colFields>
  <colItems count="1">
    <i>
      <x/>
    </i>
  </colItems>
  <dataFields count="1">
    <dataField name="Sum of sell_qty" fld="26" baseField="0" baseItem="0" numFmtId="3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B2:D52" firstHeaderRow="1" firstDataRow="2" firstDataCol="2"/>
  <pivotFields count="3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3"/>
    <field x="22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7"/>
  </colFields>
  <colItems count="1">
    <i>
      <x/>
    </i>
  </colItems>
  <dataFields count="1">
    <dataField name="Sum of abs_total_val" fld="19" baseField="0" baseItem="0" numFmtId="16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E1" workbookViewId="0">
      <selection activeCell="K2" sqref="K2"/>
    </sheetView>
  </sheetViews>
  <sheetFormatPr defaultRowHeight="12.75" x14ac:dyDescent="0.2"/>
  <cols>
    <col min="6" max="6" width="15.5703125" style="18" bestFit="1" customWidth="1"/>
    <col min="12" max="12" width="15.85546875" style="32" bestFit="1" customWidth="1"/>
    <col min="14" max="14" width="12.140625" style="29" bestFit="1" customWidth="1"/>
    <col min="15" max="15" width="12.28515625" style="18" bestFit="1" customWidth="1"/>
    <col min="18" max="18" width="15.28515625" style="18" bestFit="1" customWidth="1"/>
    <col min="35" max="35" width="15.28515625" style="18" bestFit="1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1" t="s">
        <v>10</v>
      </c>
      <c r="M1" s="1" t="s">
        <v>11</v>
      </c>
      <c r="N1" s="28" t="s">
        <v>12</v>
      </c>
      <c r="O1" s="2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30" t="s">
        <v>18</v>
      </c>
      <c r="U1" s="1" t="s">
        <v>19</v>
      </c>
      <c r="V1" s="1" t="s">
        <v>20</v>
      </c>
      <c r="W1" s="2" t="s">
        <v>101</v>
      </c>
      <c r="X1" s="2" t="s">
        <v>102</v>
      </c>
      <c r="Y1" s="1" t="s">
        <v>21</v>
      </c>
      <c r="Z1" s="1" t="s">
        <v>22</v>
      </c>
      <c r="AA1" s="2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16</v>
      </c>
    </row>
    <row r="2" spans="1:35" x14ac:dyDescent="0.2">
      <c r="A2" s="1" t="s">
        <v>31</v>
      </c>
      <c r="B2" s="1" t="s">
        <v>32</v>
      </c>
      <c r="C2" s="1" t="s">
        <v>33</v>
      </c>
      <c r="D2" s="1">
        <v>1300</v>
      </c>
      <c r="E2" s="1" t="s">
        <v>34</v>
      </c>
      <c r="F2" s="2" t="s">
        <v>35</v>
      </c>
      <c r="G2" s="1" t="s">
        <v>36</v>
      </c>
      <c r="H2" s="1" t="s">
        <v>37</v>
      </c>
      <c r="I2" s="1" t="s">
        <v>38</v>
      </c>
      <c r="J2" s="1">
        <v>1</v>
      </c>
      <c r="K2" s="1">
        <v>443609</v>
      </c>
      <c r="L2" s="31" t="s">
        <v>39</v>
      </c>
      <c r="M2" s="1" t="s">
        <v>40</v>
      </c>
      <c r="N2" s="28">
        <v>-46500</v>
      </c>
      <c r="O2" s="2">
        <v>4.62</v>
      </c>
      <c r="P2" s="1" t="s">
        <v>41</v>
      </c>
      <c r="Q2" s="1">
        <v>71052</v>
      </c>
      <c r="R2" s="2" t="s">
        <v>42</v>
      </c>
      <c r="S2" s="1">
        <v>4.62</v>
      </c>
      <c r="T2" s="1">
        <v>214830</v>
      </c>
      <c r="U2" s="1">
        <v>42</v>
      </c>
      <c r="V2" s="1" t="s">
        <v>43</v>
      </c>
      <c r="W2" s="1">
        <f>MONTH(V2)</f>
        <v>1</v>
      </c>
      <c r="X2" s="1">
        <f>YEAR(V2)</f>
        <v>2002</v>
      </c>
      <c r="Y2" s="1" t="s">
        <v>44</v>
      </c>
      <c r="Z2" s="1">
        <v>0</v>
      </c>
      <c r="AA2" s="1">
        <v>46500</v>
      </c>
      <c r="AB2" s="1">
        <v>71052</v>
      </c>
      <c r="AC2" s="1">
        <v>0</v>
      </c>
      <c r="AD2" s="1">
        <v>46500</v>
      </c>
      <c r="AE2" s="1">
        <v>8000</v>
      </c>
      <c r="AF2" s="1" t="s">
        <v>45</v>
      </c>
      <c r="AG2" s="1" t="s">
        <v>46</v>
      </c>
      <c r="AH2" s="1" t="s">
        <v>47</v>
      </c>
      <c r="AI2" s="2" t="s">
        <v>48</v>
      </c>
    </row>
    <row r="3" spans="1:35" x14ac:dyDescent="0.2">
      <c r="A3" s="1" t="s">
        <v>31</v>
      </c>
      <c r="B3" s="1" t="s">
        <v>32</v>
      </c>
      <c r="C3" s="1" t="s">
        <v>33</v>
      </c>
      <c r="D3" s="1">
        <v>1307</v>
      </c>
      <c r="E3" s="1" t="s">
        <v>34</v>
      </c>
      <c r="F3" s="2" t="s">
        <v>35</v>
      </c>
      <c r="G3" s="1" t="s">
        <v>36</v>
      </c>
      <c r="H3" s="1" t="s">
        <v>49</v>
      </c>
      <c r="I3" s="1" t="s">
        <v>38</v>
      </c>
      <c r="J3" s="1">
        <v>1</v>
      </c>
      <c r="K3" s="1">
        <v>443665</v>
      </c>
      <c r="L3" s="31" t="s">
        <v>50</v>
      </c>
      <c r="N3" s="28">
        <v>-155000</v>
      </c>
      <c r="O3" s="2">
        <v>3.08</v>
      </c>
      <c r="P3" s="1" t="s">
        <v>51</v>
      </c>
      <c r="Q3" s="1">
        <v>-1860</v>
      </c>
      <c r="R3" s="2" t="s">
        <v>42</v>
      </c>
      <c r="S3" s="1">
        <v>3.08</v>
      </c>
      <c r="T3" s="1">
        <v>477400</v>
      </c>
      <c r="U3" s="1">
        <v>42</v>
      </c>
      <c r="V3" s="1" t="s">
        <v>43</v>
      </c>
      <c r="W3" s="1">
        <f t="shared" ref="W3:W66" si="0">MONTH(V3)</f>
        <v>1</v>
      </c>
      <c r="X3" s="1">
        <f t="shared" ref="X3:X66" si="1">YEAR(V3)</f>
        <v>2002</v>
      </c>
      <c r="Y3" s="1" t="s">
        <v>44</v>
      </c>
      <c r="Z3" s="1">
        <v>0</v>
      </c>
      <c r="AA3" s="1">
        <v>155000</v>
      </c>
      <c r="AB3" s="1">
        <v>-1860</v>
      </c>
      <c r="AC3" s="1">
        <v>0</v>
      </c>
      <c r="AD3" s="1">
        <v>155000</v>
      </c>
      <c r="AE3" s="1">
        <v>8022</v>
      </c>
      <c r="AF3" s="1" t="s">
        <v>45</v>
      </c>
      <c r="AG3" s="1" t="s">
        <v>46</v>
      </c>
      <c r="AH3" s="1" t="s">
        <v>47</v>
      </c>
      <c r="AI3" s="2" t="s">
        <v>48</v>
      </c>
    </row>
    <row r="4" spans="1:35" x14ac:dyDescent="0.2">
      <c r="A4" s="1" t="s">
        <v>31</v>
      </c>
      <c r="B4" s="1" t="s">
        <v>32</v>
      </c>
      <c r="C4" s="1" t="s">
        <v>33</v>
      </c>
      <c r="D4" s="1">
        <v>1302</v>
      </c>
      <c r="E4" s="1" t="s">
        <v>34</v>
      </c>
      <c r="F4" s="2" t="s">
        <v>35</v>
      </c>
      <c r="G4" s="1" t="s">
        <v>36</v>
      </c>
      <c r="H4" s="1" t="s">
        <v>49</v>
      </c>
      <c r="I4" s="1" t="s">
        <v>38</v>
      </c>
      <c r="J4" s="1">
        <v>1</v>
      </c>
      <c r="K4" s="1">
        <v>443666</v>
      </c>
      <c r="L4" s="31" t="s">
        <v>52</v>
      </c>
      <c r="N4" s="28">
        <v>-77500</v>
      </c>
      <c r="O4" s="2">
        <v>3.21</v>
      </c>
      <c r="P4" s="1" t="s">
        <v>53</v>
      </c>
      <c r="Q4" s="1">
        <v>9144.9999999999909</v>
      </c>
      <c r="R4" s="2" t="s">
        <v>42</v>
      </c>
      <c r="S4" s="1">
        <v>3.21</v>
      </c>
      <c r="T4" s="1">
        <v>248775</v>
      </c>
      <c r="U4" s="1">
        <v>42</v>
      </c>
      <c r="V4" s="1" t="s">
        <v>43</v>
      </c>
      <c r="W4" s="1">
        <f t="shared" si="0"/>
        <v>1</v>
      </c>
      <c r="X4" s="1">
        <f t="shared" si="1"/>
        <v>2002</v>
      </c>
      <c r="Y4" s="1" t="s">
        <v>44</v>
      </c>
      <c r="Z4" s="1">
        <v>0</v>
      </c>
      <c r="AA4" s="1">
        <v>77500</v>
      </c>
      <c r="AB4" s="1">
        <v>9144.9999999999909</v>
      </c>
      <c r="AC4" s="1">
        <v>0</v>
      </c>
      <c r="AD4" s="1">
        <v>77500</v>
      </c>
      <c r="AE4" s="1">
        <v>8002</v>
      </c>
      <c r="AF4" s="1" t="s">
        <v>45</v>
      </c>
      <c r="AG4" s="1" t="s">
        <v>46</v>
      </c>
      <c r="AH4" s="1" t="s">
        <v>47</v>
      </c>
      <c r="AI4" s="2" t="s">
        <v>48</v>
      </c>
    </row>
    <row r="5" spans="1:35" x14ac:dyDescent="0.2">
      <c r="A5" s="1" t="s">
        <v>31</v>
      </c>
      <c r="B5" s="1" t="s">
        <v>32</v>
      </c>
      <c r="C5" s="1" t="s">
        <v>33</v>
      </c>
      <c r="D5" s="1">
        <v>1300</v>
      </c>
      <c r="E5" s="1" t="s">
        <v>34</v>
      </c>
      <c r="F5" s="2" t="s">
        <v>35</v>
      </c>
      <c r="G5" s="1" t="s">
        <v>36</v>
      </c>
      <c r="H5" s="1" t="s">
        <v>37</v>
      </c>
      <c r="I5" s="1" t="s">
        <v>38</v>
      </c>
      <c r="J5" s="1">
        <v>1</v>
      </c>
      <c r="K5" s="1">
        <v>443609</v>
      </c>
      <c r="L5" s="31" t="s">
        <v>39</v>
      </c>
      <c r="M5" s="1" t="s">
        <v>40</v>
      </c>
      <c r="N5" s="28">
        <v>-42000</v>
      </c>
      <c r="O5" s="2">
        <v>4.62</v>
      </c>
      <c r="P5" s="1" t="s">
        <v>41</v>
      </c>
      <c r="Q5" s="1">
        <v>63420</v>
      </c>
      <c r="R5" s="2" t="s">
        <v>42</v>
      </c>
      <c r="S5" s="1">
        <v>4.62</v>
      </c>
      <c r="T5" s="1">
        <v>194040</v>
      </c>
      <c r="U5" s="1">
        <v>42</v>
      </c>
      <c r="V5" s="1" t="s">
        <v>44</v>
      </c>
      <c r="W5" s="1">
        <f t="shared" si="0"/>
        <v>2</v>
      </c>
      <c r="X5" s="1">
        <f t="shared" si="1"/>
        <v>2002</v>
      </c>
      <c r="Y5" s="1" t="s">
        <v>54</v>
      </c>
      <c r="Z5" s="1">
        <v>0</v>
      </c>
      <c r="AA5" s="1">
        <v>42000</v>
      </c>
      <c r="AB5" s="1">
        <v>63420</v>
      </c>
      <c r="AC5" s="1">
        <v>0</v>
      </c>
      <c r="AD5" s="1">
        <v>42000</v>
      </c>
      <c r="AE5" s="1">
        <v>8000</v>
      </c>
      <c r="AF5" s="1" t="s">
        <v>45</v>
      </c>
      <c r="AG5" s="1" t="s">
        <v>46</v>
      </c>
      <c r="AH5" s="1" t="s">
        <v>47</v>
      </c>
      <c r="AI5" s="2" t="s">
        <v>48</v>
      </c>
    </row>
    <row r="6" spans="1:35" x14ac:dyDescent="0.2">
      <c r="A6" s="1" t="s">
        <v>31</v>
      </c>
      <c r="B6" s="1" t="s">
        <v>32</v>
      </c>
      <c r="C6" s="1" t="s">
        <v>33</v>
      </c>
      <c r="D6" s="1">
        <v>1307</v>
      </c>
      <c r="E6" s="1" t="s">
        <v>34</v>
      </c>
      <c r="F6" s="2" t="s">
        <v>35</v>
      </c>
      <c r="G6" s="1" t="s">
        <v>36</v>
      </c>
      <c r="H6" s="1" t="s">
        <v>49</v>
      </c>
      <c r="I6" s="1" t="s">
        <v>38</v>
      </c>
      <c r="J6" s="1">
        <v>1</v>
      </c>
      <c r="K6" s="1">
        <v>443665</v>
      </c>
      <c r="L6" s="31" t="s">
        <v>50</v>
      </c>
      <c r="N6" s="28">
        <v>-140000</v>
      </c>
      <c r="O6" s="2">
        <v>3.08</v>
      </c>
      <c r="P6" s="1" t="s">
        <v>51</v>
      </c>
      <c r="Q6" s="1">
        <v>-4199.9999999999727</v>
      </c>
      <c r="R6" s="2" t="s">
        <v>42</v>
      </c>
      <c r="S6" s="1">
        <v>3.08</v>
      </c>
      <c r="T6" s="1">
        <v>431200</v>
      </c>
      <c r="U6" s="1">
        <v>42</v>
      </c>
      <c r="V6" s="1" t="s">
        <v>44</v>
      </c>
      <c r="W6" s="1">
        <f t="shared" si="0"/>
        <v>2</v>
      </c>
      <c r="X6" s="1">
        <f t="shared" si="1"/>
        <v>2002</v>
      </c>
      <c r="Y6" s="1" t="s">
        <v>54</v>
      </c>
      <c r="Z6" s="1">
        <v>0</v>
      </c>
      <c r="AA6" s="1">
        <v>140000</v>
      </c>
      <c r="AB6" s="1">
        <v>-4199.9999999999727</v>
      </c>
      <c r="AC6" s="1">
        <v>0</v>
      </c>
      <c r="AD6" s="1">
        <v>140000</v>
      </c>
      <c r="AE6" s="1">
        <v>8022</v>
      </c>
      <c r="AF6" s="1" t="s">
        <v>45</v>
      </c>
      <c r="AG6" s="1" t="s">
        <v>46</v>
      </c>
      <c r="AH6" s="1" t="s">
        <v>47</v>
      </c>
      <c r="AI6" s="2" t="s">
        <v>48</v>
      </c>
    </row>
    <row r="7" spans="1:35" x14ac:dyDescent="0.2">
      <c r="A7" s="1" t="s">
        <v>31</v>
      </c>
      <c r="B7" s="1" t="s">
        <v>32</v>
      </c>
      <c r="C7" s="1" t="s">
        <v>33</v>
      </c>
      <c r="D7" s="1">
        <v>1302</v>
      </c>
      <c r="E7" s="1" t="s">
        <v>34</v>
      </c>
      <c r="F7" s="2" t="s">
        <v>35</v>
      </c>
      <c r="G7" s="1" t="s">
        <v>36</v>
      </c>
      <c r="H7" s="1" t="s">
        <v>49</v>
      </c>
      <c r="I7" s="1" t="s">
        <v>38</v>
      </c>
      <c r="J7" s="1">
        <v>1</v>
      </c>
      <c r="K7" s="1">
        <v>443666</v>
      </c>
      <c r="L7" s="31" t="s">
        <v>52</v>
      </c>
      <c r="N7" s="28">
        <v>-70000</v>
      </c>
      <c r="O7" s="2">
        <v>3.21</v>
      </c>
      <c r="P7" s="1" t="s">
        <v>53</v>
      </c>
      <c r="Q7" s="1">
        <v>7000.0000000000064</v>
      </c>
      <c r="R7" s="2" t="s">
        <v>42</v>
      </c>
      <c r="S7" s="1">
        <v>3.21</v>
      </c>
      <c r="T7" s="1">
        <v>224700</v>
      </c>
      <c r="U7" s="1">
        <v>42</v>
      </c>
      <c r="V7" s="1" t="s">
        <v>44</v>
      </c>
      <c r="W7" s="1">
        <f t="shared" si="0"/>
        <v>2</v>
      </c>
      <c r="X7" s="1">
        <f t="shared" si="1"/>
        <v>2002</v>
      </c>
      <c r="Y7" s="1" t="s">
        <v>54</v>
      </c>
      <c r="Z7" s="1">
        <v>0</v>
      </c>
      <c r="AA7" s="1">
        <v>70000</v>
      </c>
      <c r="AB7" s="1">
        <v>7000.0000000000064</v>
      </c>
      <c r="AC7" s="1">
        <v>0</v>
      </c>
      <c r="AD7" s="1">
        <v>70000</v>
      </c>
      <c r="AE7" s="1">
        <v>8002</v>
      </c>
      <c r="AF7" s="1" t="s">
        <v>45</v>
      </c>
      <c r="AG7" s="1" t="s">
        <v>46</v>
      </c>
      <c r="AH7" s="1" t="s">
        <v>47</v>
      </c>
      <c r="AI7" s="2" t="s">
        <v>48</v>
      </c>
    </row>
    <row r="8" spans="1:35" x14ac:dyDescent="0.2">
      <c r="A8" s="1" t="s">
        <v>31</v>
      </c>
      <c r="B8" s="1" t="s">
        <v>32</v>
      </c>
      <c r="C8" s="1" t="s">
        <v>33</v>
      </c>
      <c r="D8" s="1">
        <v>1300</v>
      </c>
      <c r="E8" s="1" t="s">
        <v>34</v>
      </c>
      <c r="F8" s="2" t="s">
        <v>35</v>
      </c>
      <c r="G8" s="1" t="s">
        <v>36</v>
      </c>
      <c r="H8" s="1" t="s">
        <v>37</v>
      </c>
      <c r="I8" s="1" t="s">
        <v>38</v>
      </c>
      <c r="J8" s="1">
        <v>1</v>
      </c>
      <c r="K8" s="1">
        <v>443609</v>
      </c>
      <c r="L8" s="31" t="s">
        <v>39</v>
      </c>
      <c r="M8" s="1" t="s">
        <v>40</v>
      </c>
      <c r="N8" s="28">
        <v>-46500</v>
      </c>
      <c r="O8" s="2">
        <v>4.62</v>
      </c>
      <c r="P8" s="1" t="s">
        <v>41</v>
      </c>
      <c r="Q8" s="1">
        <v>72307.5</v>
      </c>
      <c r="R8" s="2" t="s">
        <v>42</v>
      </c>
      <c r="S8" s="1">
        <v>4.62</v>
      </c>
      <c r="T8" s="1">
        <v>214830</v>
      </c>
      <c r="U8" s="1">
        <v>42</v>
      </c>
      <c r="V8" s="1" t="s">
        <v>54</v>
      </c>
      <c r="W8" s="1">
        <f t="shared" si="0"/>
        <v>3</v>
      </c>
      <c r="X8" s="1">
        <f t="shared" si="1"/>
        <v>2002</v>
      </c>
      <c r="Y8" s="1" t="s">
        <v>55</v>
      </c>
      <c r="Z8" s="1">
        <v>0</v>
      </c>
      <c r="AA8" s="1">
        <v>46500</v>
      </c>
      <c r="AB8" s="1">
        <v>72307.5</v>
      </c>
      <c r="AC8" s="1">
        <v>0</v>
      </c>
      <c r="AD8" s="1">
        <v>46500</v>
      </c>
      <c r="AE8" s="1">
        <v>8000</v>
      </c>
      <c r="AF8" s="1" t="s">
        <v>45</v>
      </c>
      <c r="AG8" s="1" t="s">
        <v>46</v>
      </c>
      <c r="AH8" s="1" t="s">
        <v>47</v>
      </c>
      <c r="AI8" s="2" t="s">
        <v>48</v>
      </c>
    </row>
    <row r="9" spans="1:35" x14ac:dyDescent="0.2">
      <c r="A9" s="1" t="s">
        <v>31</v>
      </c>
      <c r="B9" s="1" t="s">
        <v>32</v>
      </c>
      <c r="C9" s="1" t="s">
        <v>33</v>
      </c>
      <c r="D9" s="1">
        <v>1307</v>
      </c>
      <c r="E9" s="1" t="s">
        <v>34</v>
      </c>
      <c r="F9" s="2" t="s">
        <v>35</v>
      </c>
      <c r="G9" s="1" t="s">
        <v>36</v>
      </c>
      <c r="H9" s="1" t="s">
        <v>49</v>
      </c>
      <c r="I9" s="1" t="s">
        <v>38</v>
      </c>
      <c r="J9" s="1">
        <v>1</v>
      </c>
      <c r="K9" s="1">
        <v>443665</v>
      </c>
      <c r="L9" s="31" t="s">
        <v>50</v>
      </c>
      <c r="N9" s="28">
        <v>-155000</v>
      </c>
      <c r="O9" s="2">
        <v>3.08</v>
      </c>
      <c r="P9" s="1" t="s">
        <v>51</v>
      </c>
      <c r="Q9" s="1">
        <v>2325.0000000000191</v>
      </c>
      <c r="R9" s="2" t="s">
        <v>42</v>
      </c>
      <c r="S9" s="1">
        <v>3.08</v>
      </c>
      <c r="T9" s="1">
        <v>477400</v>
      </c>
      <c r="U9" s="1">
        <v>42</v>
      </c>
      <c r="V9" s="1" t="s">
        <v>54</v>
      </c>
      <c r="W9" s="1">
        <f t="shared" si="0"/>
        <v>3</v>
      </c>
      <c r="X9" s="1">
        <f t="shared" si="1"/>
        <v>2002</v>
      </c>
      <c r="Y9" s="1" t="s">
        <v>55</v>
      </c>
      <c r="Z9" s="1">
        <v>0</v>
      </c>
      <c r="AA9" s="1">
        <v>155000</v>
      </c>
      <c r="AB9" s="1">
        <v>2325.0000000000191</v>
      </c>
      <c r="AC9" s="1">
        <v>0</v>
      </c>
      <c r="AD9" s="1">
        <v>155000</v>
      </c>
      <c r="AE9" s="1">
        <v>8022</v>
      </c>
      <c r="AF9" s="1" t="s">
        <v>45</v>
      </c>
      <c r="AG9" s="1" t="s">
        <v>46</v>
      </c>
      <c r="AH9" s="1" t="s">
        <v>47</v>
      </c>
      <c r="AI9" s="2" t="s">
        <v>48</v>
      </c>
    </row>
    <row r="10" spans="1:35" x14ac:dyDescent="0.2">
      <c r="A10" s="1" t="s">
        <v>31</v>
      </c>
      <c r="B10" s="1" t="s">
        <v>32</v>
      </c>
      <c r="C10" s="1" t="s">
        <v>33</v>
      </c>
      <c r="D10" s="1">
        <v>1302</v>
      </c>
      <c r="E10" s="1" t="s">
        <v>34</v>
      </c>
      <c r="F10" s="2" t="s">
        <v>35</v>
      </c>
      <c r="G10" s="1" t="s">
        <v>36</v>
      </c>
      <c r="H10" s="1" t="s">
        <v>49</v>
      </c>
      <c r="I10" s="1" t="s">
        <v>38</v>
      </c>
      <c r="J10" s="1">
        <v>1</v>
      </c>
      <c r="K10" s="1">
        <v>443666</v>
      </c>
      <c r="L10" s="31" t="s">
        <v>52</v>
      </c>
      <c r="N10" s="28">
        <v>-77500</v>
      </c>
      <c r="O10" s="2">
        <v>3.21</v>
      </c>
      <c r="P10" s="1" t="s">
        <v>53</v>
      </c>
      <c r="Q10" s="1">
        <v>11237.5</v>
      </c>
      <c r="R10" s="2" t="s">
        <v>42</v>
      </c>
      <c r="S10" s="1">
        <v>3.21</v>
      </c>
      <c r="T10" s="1">
        <v>248775</v>
      </c>
      <c r="U10" s="1">
        <v>42</v>
      </c>
      <c r="V10" s="1" t="s">
        <v>54</v>
      </c>
      <c r="W10" s="1">
        <f t="shared" si="0"/>
        <v>3</v>
      </c>
      <c r="X10" s="1">
        <f t="shared" si="1"/>
        <v>2002</v>
      </c>
      <c r="Y10" s="1" t="s">
        <v>55</v>
      </c>
      <c r="Z10" s="1">
        <v>0</v>
      </c>
      <c r="AA10" s="1">
        <v>77500</v>
      </c>
      <c r="AB10" s="1">
        <v>11237.5</v>
      </c>
      <c r="AC10" s="1">
        <v>0</v>
      </c>
      <c r="AD10" s="1">
        <v>77500</v>
      </c>
      <c r="AE10" s="1">
        <v>8002</v>
      </c>
      <c r="AF10" s="1" t="s">
        <v>45</v>
      </c>
      <c r="AG10" s="1" t="s">
        <v>46</v>
      </c>
      <c r="AH10" s="1" t="s">
        <v>47</v>
      </c>
      <c r="AI10" s="2" t="s">
        <v>48</v>
      </c>
    </row>
    <row r="11" spans="1:35" x14ac:dyDescent="0.2">
      <c r="A11" s="1" t="s">
        <v>31</v>
      </c>
      <c r="B11" s="1" t="s">
        <v>32</v>
      </c>
      <c r="C11" s="1" t="s">
        <v>33</v>
      </c>
      <c r="D11" s="1">
        <v>1300</v>
      </c>
      <c r="E11" s="1" t="s">
        <v>34</v>
      </c>
      <c r="F11" s="2" t="s">
        <v>35</v>
      </c>
      <c r="G11" s="1" t="s">
        <v>36</v>
      </c>
      <c r="H11" s="1" t="s">
        <v>37</v>
      </c>
      <c r="I11" s="1" t="s">
        <v>38</v>
      </c>
      <c r="J11" s="1">
        <v>1</v>
      </c>
      <c r="K11" s="1">
        <v>443609</v>
      </c>
      <c r="L11" s="31" t="s">
        <v>39</v>
      </c>
      <c r="M11" s="1" t="s">
        <v>40</v>
      </c>
      <c r="N11" s="28">
        <v>-45000</v>
      </c>
      <c r="O11" s="2">
        <v>4.62</v>
      </c>
      <c r="P11" s="1" t="s">
        <v>41</v>
      </c>
      <c r="Q11" s="1">
        <v>73575</v>
      </c>
      <c r="R11" s="2" t="s">
        <v>42</v>
      </c>
      <c r="S11" s="1">
        <v>4.62</v>
      </c>
      <c r="T11" s="1">
        <v>207900</v>
      </c>
      <c r="U11" s="1">
        <v>42</v>
      </c>
      <c r="V11" s="1" t="s">
        <v>55</v>
      </c>
      <c r="W11" s="1">
        <f t="shared" si="0"/>
        <v>4</v>
      </c>
      <c r="X11" s="1">
        <f t="shared" si="1"/>
        <v>2002</v>
      </c>
      <c r="Y11" s="1" t="s">
        <v>56</v>
      </c>
      <c r="Z11" s="1">
        <v>0</v>
      </c>
      <c r="AA11" s="1">
        <v>45000</v>
      </c>
      <c r="AB11" s="1">
        <v>73575</v>
      </c>
      <c r="AC11" s="1">
        <v>0</v>
      </c>
      <c r="AD11" s="1">
        <v>45000</v>
      </c>
      <c r="AE11" s="1">
        <v>8000</v>
      </c>
      <c r="AF11" s="1" t="s">
        <v>45</v>
      </c>
      <c r="AG11" s="1" t="s">
        <v>46</v>
      </c>
      <c r="AH11" s="1" t="s">
        <v>47</v>
      </c>
      <c r="AI11" s="2" t="s">
        <v>48</v>
      </c>
    </row>
    <row r="12" spans="1:35" x14ac:dyDescent="0.2">
      <c r="A12" s="1" t="s">
        <v>31</v>
      </c>
      <c r="B12" s="1" t="s">
        <v>32</v>
      </c>
      <c r="C12" s="1" t="s">
        <v>33</v>
      </c>
      <c r="D12" s="1">
        <v>1307</v>
      </c>
      <c r="E12" s="1" t="s">
        <v>34</v>
      </c>
      <c r="F12" s="2" t="s">
        <v>35</v>
      </c>
      <c r="G12" s="1" t="s">
        <v>36</v>
      </c>
      <c r="H12" s="1" t="s">
        <v>49</v>
      </c>
      <c r="I12" s="1" t="s">
        <v>38</v>
      </c>
      <c r="J12" s="1">
        <v>1</v>
      </c>
      <c r="K12" s="1">
        <v>443665</v>
      </c>
      <c r="L12" s="31" t="s">
        <v>50</v>
      </c>
      <c r="N12" s="28">
        <v>-150000</v>
      </c>
      <c r="O12" s="2">
        <v>3.08</v>
      </c>
      <c r="P12" s="1" t="s">
        <v>51</v>
      </c>
      <c r="Q12" s="1">
        <v>14250</v>
      </c>
      <c r="R12" s="2" t="s">
        <v>42</v>
      </c>
      <c r="S12" s="1">
        <v>3.08</v>
      </c>
      <c r="T12" s="1">
        <v>462000</v>
      </c>
      <c r="U12" s="1">
        <v>42</v>
      </c>
      <c r="V12" s="1" t="s">
        <v>55</v>
      </c>
      <c r="W12" s="1">
        <f t="shared" si="0"/>
        <v>4</v>
      </c>
      <c r="X12" s="1">
        <f t="shared" si="1"/>
        <v>2002</v>
      </c>
      <c r="Y12" s="1" t="s">
        <v>56</v>
      </c>
      <c r="Z12" s="1">
        <v>0</v>
      </c>
      <c r="AA12" s="1">
        <v>150000</v>
      </c>
      <c r="AB12" s="1">
        <v>14250</v>
      </c>
      <c r="AC12" s="1">
        <v>0</v>
      </c>
      <c r="AD12" s="1">
        <v>150000</v>
      </c>
      <c r="AE12" s="1">
        <v>8022</v>
      </c>
      <c r="AF12" s="1" t="s">
        <v>45</v>
      </c>
      <c r="AG12" s="1" t="s">
        <v>46</v>
      </c>
      <c r="AH12" s="1" t="s">
        <v>47</v>
      </c>
      <c r="AI12" s="2" t="s">
        <v>48</v>
      </c>
    </row>
    <row r="13" spans="1:35" x14ac:dyDescent="0.2">
      <c r="A13" s="1" t="s">
        <v>31</v>
      </c>
      <c r="B13" s="1" t="s">
        <v>32</v>
      </c>
      <c r="C13" s="1" t="s">
        <v>33</v>
      </c>
      <c r="D13" s="1">
        <v>1302</v>
      </c>
      <c r="E13" s="1" t="s">
        <v>34</v>
      </c>
      <c r="F13" s="2" t="s">
        <v>35</v>
      </c>
      <c r="G13" s="1" t="s">
        <v>36</v>
      </c>
      <c r="H13" s="1" t="s">
        <v>49</v>
      </c>
      <c r="I13" s="1" t="s">
        <v>38</v>
      </c>
      <c r="J13" s="1">
        <v>1</v>
      </c>
      <c r="K13" s="1">
        <v>443666</v>
      </c>
      <c r="L13" s="31" t="s">
        <v>52</v>
      </c>
      <c r="N13" s="28">
        <v>-75000</v>
      </c>
      <c r="O13" s="2">
        <v>3.21</v>
      </c>
      <c r="P13" s="1" t="s">
        <v>53</v>
      </c>
      <c r="Q13" s="1">
        <v>16875</v>
      </c>
      <c r="R13" s="2" t="s">
        <v>42</v>
      </c>
      <c r="S13" s="1">
        <v>3.21</v>
      </c>
      <c r="T13" s="1">
        <v>240750</v>
      </c>
      <c r="U13" s="1">
        <v>42</v>
      </c>
      <c r="V13" s="1" t="s">
        <v>55</v>
      </c>
      <c r="W13" s="1">
        <f t="shared" si="0"/>
        <v>4</v>
      </c>
      <c r="X13" s="1">
        <f t="shared" si="1"/>
        <v>2002</v>
      </c>
      <c r="Y13" s="1" t="s">
        <v>56</v>
      </c>
      <c r="Z13" s="1">
        <v>0</v>
      </c>
      <c r="AA13" s="1">
        <v>75000</v>
      </c>
      <c r="AB13" s="1">
        <v>16875</v>
      </c>
      <c r="AC13" s="1">
        <v>0</v>
      </c>
      <c r="AD13" s="1">
        <v>75000</v>
      </c>
      <c r="AE13" s="1">
        <v>8002</v>
      </c>
      <c r="AF13" s="1" t="s">
        <v>45</v>
      </c>
      <c r="AG13" s="1" t="s">
        <v>46</v>
      </c>
      <c r="AH13" s="1" t="s">
        <v>47</v>
      </c>
      <c r="AI13" s="2" t="s">
        <v>48</v>
      </c>
    </row>
    <row r="14" spans="1:35" x14ac:dyDescent="0.2">
      <c r="A14" s="1" t="s">
        <v>31</v>
      </c>
      <c r="B14" s="1" t="s">
        <v>32</v>
      </c>
      <c r="C14" s="1" t="s">
        <v>33</v>
      </c>
      <c r="D14" s="1">
        <v>1300</v>
      </c>
      <c r="E14" s="1" t="s">
        <v>34</v>
      </c>
      <c r="F14" s="2" t="s">
        <v>35</v>
      </c>
      <c r="G14" s="1" t="s">
        <v>36</v>
      </c>
      <c r="H14" s="1" t="s">
        <v>37</v>
      </c>
      <c r="I14" s="1" t="s">
        <v>38</v>
      </c>
      <c r="J14" s="1">
        <v>1</v>
      </c>
      <c r="K14" s="1">
        <v>443609</v>
      </c>
      <c r="L14" s="31" t="s">
        <v>39</v>
      </c>
      <c r="M14" s="1" t="s">
        <v>40</v>
      </c>
      <c r="N14" s="28">
        <v>-46500</v>
      </c>
      <c r="O14" s="2">
        <v>4.62</v>
      </c>
      <c r="P14" s="1" t="s">
        <v>41</v>
      </c>
      <c r="Q14" s="1">
        <v>74400</v>
      </c>
      <c r="R14" s="2" t="s">
        <v>42</v>
      </c>
      <c r="S14" s="1">
        <v>4.62</v>
      </c>
      <c r="T14" s="1">
        <v>214830</v>
      </c>
      <c r="U14" s="1">
        <v>42</v>
      </c>
      <c r="V14" s="1" t="s">
        <v>56</v>
      </c>
      <c r="W14" s="1">
        <f t="shared" si="0"/>
        <v>5</v>
      </c>
      <c r="X14" s="1">
        <f t="shared" si="1"/>
        <v>2002</v>
      </c>
      <c r="Y14" s="1" t="s">
        <v>57</v>
      </c>
      <c r="Z14" s="1">
        <v>0</v>
      </c>
      <c r="AA14" s="1">
        <v>46500</v>
      </c>
      <c r="AB14" s="1">
        <v>74400</v>
      </c>
      <c r="AC14" s="1">
        <v>0</v>
      </c>
      <c r="AD14" s="1">
        <v>46500</v>
      </c>
      <c r="AE14" s="1">
        <v>8000</v>
      </c>
      <c r="AF14" s="1" t="s">
        <v>45</v>
      </c>
      <c r="AG14" s="1" t="s">
        <v>46</v>
      </c>
      <c r="AH14" s="1" t="s">
        <v>47</v>
      </c>
      <c r="AI14" s="2" t="s">
        <v>48</v>
      </c>
    </row>
    <row r="15" spans="1:35" x14ac:dyDescent="0.2">
      <c r="A15" s="1" t="s">
        <v>31</v>
      </c>
      <c r="B15" s="1" t="s">
        <v>32</v>
      </c>
      <c r="C15" s="1" t="s">
        <v>33</v>
      </c>
      <c r="D15" s="1">
        <v>1307</v>
      </c>
      <c r="E15" s="1" t="s">
        <v>34</v>
      </c>
      <c r="F15" s="2" t="s">
        <v>35</v>
      </c>
      <c r="G15" s="1" t="s">
        <v>36</v>
      </c>
      <c r="H15" s="1" t="s">
        <v>49</v>
      </c>
      <c r="I15" s="1" t="s">
        <v>38</v>
      </c>
      <c r="J15" s="1">
        <v>1</v>
      </c>
      <c r="K15" s="1">
        <v>443665</v>
      </c>
      <c r="L15" s="31" t="s">
        <v>50</v>
      </c>
      <c r="N15" s="28">
        <v>-155000</v>
      </c>
      <c r="O15" s="2">
        <v>3.08</v>
      </c>
      <c r="P15" s="1" t="s">
        <v>51</v>
      </c>
      <c r="Q15" s="1">
        <v>9300.0000000000091</v>
      </c>
      <c r="R15" s="2" t="s">
        <v>42</v>
      </c>
      <c r="S15" s="1">
        <v>3.08</v>
      </c>
      <c r="T15" s="1">
        <v>477400</v>
      </c>
      <c r="U15" s="1">
        <v>42</v>
      </c>
      <c r="V15" s="1" t="s">
        <v>56</v>
      </c>
      <c r="W15" s="1">
        <f t="shared" si="0"/>
        <v>5</v>
      </c>
      <c r="X15" s="1">
        <f t="shared" si="1"/>
        <v>2002</v>
      </c>
      <c r="Y15" s="1" t="s">
        <v>57</v>
      </c>
      <c r="Z15" s="1">
        <v>0</v>
      </c>
      <c r="AA15" s="1">
        <v>155000</v>
      </c>
      <c r="AB15" s="1">
        <v>9300.0000000000091</v>
      </c>
      <c r="AC15" s="1">
        <v>0</v>
      </c>
      <c r="AD15" s="1">
        <v>155000</v>
      </c>
      <c r="AE15" s="1">
        <v>8022</v>
      </c>
      <c r="AF15" s="1" t="s">
        <v>45</v>
      </c>
      <c r="AG15" s="1" t="s">
        <v>46</v>
      </c>
      <c r="AH15" s="1" t="s">
        <v>47</v>
      </c>
      <c r="AI15" s="2" t="s">
        <v>48</v>
      </c>
    </row>
    <row r="16" spans="1:35" x14ac:dyDescent="0.2">
      <c r="A16" s="1" t="s">
        <v>31</v>
      </c>
      <c r="B16" s="1" t="s">
        <v>32</v>
      </c>
      <c r="C16" s="1" t="s">
        <v>33</v>
      </c>
      <c r="D16" s="1">
        <v>1302</v>
      </c>
      <c r="E16" s="1" t="s">
        <v>34</v>
      </c>
      <c r="F16" s="2" t="s">
        <v>35</v>
      </c>
      <c r="G16" s="1" t="s">
        <v>36</v>
      </c>
      <c r="H16" s="1" t="s">
        <v>49</v>
      </c>
      <c r="I16" s="1" t="s">
        <v>38</v>
      </c>
      <c r="J16" s="1">
        <v>1</v>
      </c>
      <c r="K16" s="1">
        <v>443666</v>
      </c>
      <c r="L16" s="31" t="s">
        <v>52</v>
      </c>
      <c r="N16" s="28">
        <v>-77500</v>
      </c>
      <c r="O16" s="2">
        <v>3.21</v>
      </c>
      <c r="P16" s="1" t="s">
        <v>53</v>
      </c>
      <c r="Q16" s="1">
        <v>14725</v>
      </c>
      <c r="R16" s="2" t="s">
        <v>42</v>
      </c>
      <c r="S16" s="1">
        <v>3.21</v>
      </c>
      <c r="T16" s="1">
        <v>248775</v>
      </c>
      <c r="U16" s="1">
        <v>42</v>
      </c>
      <c r="V16" s="1" t="s">
        <v>56</v>
      </c>
      <c r="W16" s="1">
        <f t="shared" si="0"/>
        <v>5</v>
      </c>
      <c r="X16" s="1">
        <f t="shared" si="1"/>
        <v>2002</v>
      </c>
      <c r="Y16" s="1" t="s">
        <v>57</v>
      </c>
      <c r="Z16" s="1">
        <v>0</v>
      </c>
      <c r="AA16" s="1">
        <v>77500</v>
      </c>
      <c r="AB16" s="1">
        <v>14725</v>
      </c>
      <c r="AC16" s="1">
        <v>0</v>
      </c>
      <c r="AD16" s="1">
        <v>77500</v>
      </c>
      <c r="AE16" s="1">
        <v>8002</v>
      </c>
      <c r="AF16" s="1" t="s">
        <v>45</v>
      </c>
      <c r="AG16" s="1" t="s">
        <v>46</v>
      </c>
      <c r="AH16" s="1" t="s">
        <v>47</v>
      </c>
      <c r="AI16" s="2" t="s">
        <v>48</v>
      </c>
    </row>
    <row r="17" spans="1:35" x14ac:dyDescent="0.2">
      <c r="A17" s="1" t="s">
        <v>31</v>
      </c>
      <c r="B17" s="1" t="s">
        <v>32</v>
      </c>
      <c r="C17" s="1" t="s">
        <v>33</v>
      </c>
      <c r="D17" s="1">
        <v>1300</v>
      </c>
      <c r="E17" s="1" t="s">
        <v>34</v>
      </c>
      <c r="F17" s="2" t="s">
        <v>35</v>
      </c>
      <c r="G17" s="1" t="s">
        <v>36</v>
      </c>
      <c r="H17" s="1" t="s">
        <v>37</v>
      </c>
      <c r="I17" s="1" t="s">
        <v>38</v>
      </c>
      <c r="J17" s="1">
        <v>1</v>
      </c>
      <c r="K17" s="1">
        <v>443609</v>
      </c>
      <c r="L17" s="31" t="s">
        <v>39</v>
      </c>
      <c r="M17" s="1" t="s">
        <v>40</v>
      </c>
      <c r="N17" s="28">
        <v>-45000</v>
      </c>
      <c r="O17" s="2">
        <v>4.62</v>
      </c>
      <c r="P17" s="1" t="s">
        <v>41</v>
      </c>
      <c r="Q17" s="1">
        <v>69975</v>
      </c>
      <c r="R17" s="2" t="s">
        <v>42</v>
      </c>
      <c r="S17" s="1">
        <v>4.62</v>
      </c>
      <c r="T17" s="1">
        <v>207900</v>
      </c>
      <c r="U17" s="1">
        <v>42</v>
      </c>
      <c r="V17" s="1" t="s">
        <v>57</v>
      </c>
      <c r="W17" s="1">
        <f t="shared" si="0"/>
        <v>6</v>
      </c>
      <c r="X17" s="1">
        <f t="shared" si="1"/>
        <v>2002</v>
      </c>
      <c r="Y17" s="1" t="s">
        <v>58</v>
      </c>
      <c r="Z17" s="1">
        <v>0</v>
      </c>
      <c r="AA17" s="1">
        <v>45000</v>
      </c>
      <c r="AB17" s="1">
        <v>69975</v>
      </c>
      <c r="AC17" s="1">
        <v>0</v>
      </c>
      <c r="AD17" s="1">
        <v>45000</v>
      </c>
      <c r="AE17" s="1">
        <v>8000</v>
      </c>
      <c r="AF17" s="1" t="s">
        <v>45</v>
      </c>
      <c r="AG17" s="1" t="s">
        <v>46</v>
      </c>
      <c r="AH17" s="1" t="s">
        <v>47</v>
      </c>
      <c r="AI17" s="2" t="s">
        <v>48</v>
      </c>
    </row>
    <row r="18" spans="1:35" x14ac:dyDescent="0.2">
      <c r="A18" s="1" t="s">
        <v>31</v>
      </c>
      <c r="B18" s="1" t="s">
        <v>32</v>
      </c>
      <c r="C18" s="1" t="s">
        <v>33</v>
      </c>
      <c r="D18" s="1">
        <v>1307</v>
      </c>
      <c r="E18" s="1" t="s">
        <v>34</v>
      </c>
      <c r="F18" s="2" t="s">
        <v>35</v>
      </c>
      <c r="G18" s="1" t="s">
        <v>36</v>
      </c>
      <c r="H18" s="1" t="s">
        <v>49</v>
      </c>
      <c r="I18" s="1" t="s">
        <v>38</v>
      </c>
      <c r="J18" s="1">
        <v>1</v>
      </c>
      <c r="K18" s="1">
        <v>443665</v>
      </c>
      <c r="L18" s="31" t="s">
        <v>50</v>
      </c>
      <c r="N18" s="28">
        <v>-150000</v>
      </c>
      <c r="O18" s="2">
        <v>3.08</v>
      </c>
      <c r="P18" s="1" t="s">
        <v>51</v>
      </c>
      <c r="Q18" s="1">
        <v>2250.0000000000191</v>
      </c>
      <c r="R18" s="2" t="s">
        <v>42</v>
      </c>
      <c r="S18" s="1">
        <v>3.08</v>
      </c>
      <c r="T18" s="1">
        <v>462000</v>
      </c>
      <c r="U18" s="1">
        <v>42</v>
      </c>
      <c r="V18" s="1" t="s">
        <v>57</v>
      </c>
      <c r="W18" s="1">
        <f t="shared" si="0"/>
        <v>6</v>
      </c>
      <c r="X18" s="1">
        <f t="shared" si="1"/>
        <v>2002</v>
      </c>
      <c r="Y18" s="1" t="s">
        <v>58</v>
      </c>
      <c r="Z18" s="1">
        <v>0</v>
      </c>
      <c r="AA18" s="1">
        <v>150000</v>
      </c>
      <c r="AB18" s="1">
        <v>2250.0000000000191</v>
      </c>
      <c r="AC18" s="1">
        <v>0</v>
      </c>
      <c r="AD18" s="1">
        <v>150000</v>
      </c>
      <c r="AE18" s="1">
        <v>8022</v>
      </c>
      <c r="AF18" s="1" t="s">
        <v>45</v>
      </c>
      <c r="AG18" s="1" t="s">
        <v>46</v>
      </c>
      <c r="AH18" s="1" t="s">
        <v>47</v>
      </c>
      <c r="AI18" s="2" t="s">
        <v>48</v>
      </c>
    </row>
    <row r="19" spans="1:35" x14ac:dyDescent="0.2">
      <c r="A19" s="1" t="s">
        <v>31</v>
      </c>
      <c r="B19" s="1" t="s">
        <v>32</v>
      </c>
      <c r="C19" s="1" t="s">
        <v>33</v>
      </c>
      <c r="D19" s="1">
        <v>1302</v>
      </c>
      <c r="E19" s="1" t="s">
        <v>34</v>
      </c>
      <c r="F19" s="2" t="s">
        <v>35</v>
      </c>
      <c r="G19" s="1" t="s">
        <v>36</v>
      </c>
      <c r="H19" s="1" t="s">
        <v>49</v>
      </c>
      <c r="I19" s="1" t="s">
        <v>38</v>
      </c>
      <c r="J19" s="1">
        <v>1</v>
      </c>
      <c r="K19" s="1">
        <v>443666</v>
      </c>
      <c r="L19" s="31" t="s">
        <v>52</v>
      </c>
      <c r="N19" s="28">
        <v>-75000</v>
      </c>
      <c r="O19" s="2">
        <v>3.21</v>
      </c>
      <c r="P19" s="1" t="s">
        <v>53</v>
      </c>
      <c r="Q19" s="1">
        <v>10875</v>
      </c>
      <c r="R19" s="2" t="s">
        <v>42</v>
      </c>
      <c r="S19" s="1">
        <v>3.21</v>
      </c>
      <c r="T19" s="1">
        <v>240750</v>
      </c>
      <c r="U19" s="1">
        <v>42</v>
      </c>
      <c r="V19" s="1" t="s">
        <v>57</v>
      </c>
      <c r="W19" s="1">
        <f t="shared" si="0"/>
        <v>6</v>
      </c>
      <c r="X19" s="1">
        <f t="shared" si="1"/>
        <v>2002</v>
      </c>
      <c r="Y19" s="1" t="s">
        <v>58</v>
      </c>
      <c r="Z19" s="1">
        <v>0</v>
      </c>
      <c r="AA19" s="1">
        <v>75000</v>
      </c>
      <c r="AB19" s="1">
        <v>10875</v>
      </c>
      <c r="AC19" s="1">
        <v>0</v>
      </c>
      <c r="AD19" s="1">
        <v>75000</v>
      </c>
      <c r="AE19" s="1">
        <v>8002</v>
      </c>
      <c r="AF19" s="1" t="s">
        <v>45</v>
      </c>
      <c r="AG19" s="1" t="s">
        <v>46</v>
      </c>
      <c r="AH19" s="1" t="s">
        <v>47</v>
      </c>
      <c r="AI19" s="2" t="s">
        <v>48</v>
      </c>
    </row>
    <row r="20" spans="1:35" x14ac:dyDescent="0.2">
      <c r="A20" s="1" t="s">
        <v>31</v>
      </c>
      <c r="B20" s="1" t="s">
        <v>32</v>
      </c>
      <c r="C20" s="1" t="s">
        <v>33</v>
      </c>
      <c r="D20" s="1">
        <v>1300</v>
      </c>
      <c r="E20" s="1" t="s">
        <v>34</v>
      </c>
      <c r="F20" s="2" t="s">
        <v>35</v>
      </c>
      <c r="G20" s="1" t="s">
        <v>36</v>
      </c>
      <c r="H20" s="1" t="s">
        <v>37</v>
      </c>
      <c r="I20" s="1" t="s">
        <v>38</v>
      </c>
      <c r="J20" s="1">
        <v>1</v>
      </c>
      <c r="K20" s="1">
        <v>443609</v>
      </c>
      <c r="L20" s="31" t="s">
        <v>39</v>
      </c>
      <c r="M20" s="1" t="s">
        <v>40</v>
      </c>
      <c r="N20" s="28">
        <v>-46500</v>
      </c>
      <c r="O20" s="2">
        <v>4.62</v>
      </c>
      <c r="P20" s="1" t="s">
        <v>41</v>
      </c>
      <c r="Q20" s="1">
        <v>70308</v>
      </c>
      <c r="R20" s="2" t="s">
        <v>42</v>
      </c>
      <c r="S20" s="1">
        <v>4.62</v>
      </c>
      <c r="T20" s="1">
        <v>214830</v>
      </c>
      <c r="U20" s="1">
        <v>42</v>
      </c>
      <c r="V20" s="1" t="s">
        <v>58</v>
      </c>
      <c r="W20" s="1">
        <f t="shared" si="0"/>
        <v>7</v>
      </c>
      <c r="X20" s="1">
        <f t="shared" si="1"/>
        <v>2002</v>
      </c>
      <c r="Y20" s="1" t="s">
        <v>59</v>
      </c>
      <c r="Z20" s="1">
        <v>0</v>
      </c>
      <c r="AA20" s="1">
        <v>46500</v>
      </c>
      <c r="AB20" s="1">
        <v>70308</v>
      </c>
      <c r="AC20" s="1">
        <v>0</v>
      </c>
      <c r="AD20" s="1">
        <v>46500</v>
      </c>
      <c r="AE20" s="1">
        <v>8000</v>
      </c>
      <c r="AF20" s="1" t="s">
        <v>45</v>
      </c>
      <c r="AG20" s="1" t="s">
        <v>46</v>
      </c>
      <c r="AH20" s="1" t="s">
        <v>47</v>
      </c>
      <c r="AI20" s="2" t="s">
        <v>48</v>
      </c>
    </row>
    <row r="21" spans="1:35" x14ac:dyDescent="0.2">
      <c r="A21" s="1" t="s">
        <v>31</v>
      </c>
      <c r="B21" s="1" t="s">
        <v>32</v>
      </c>
      <c r="C21" s="1" t="s">
        <v>33</v>
      </c>
      <c r="D21" s="1">
        <v>1307</v>
      </c>
      <c r="E21" s="1" t="s">
        <v>34</v>
      </c>
      <c r="F21" s="2" t="s">
        <v>35</v>
      </c>
      <c r="G21" s="1" t="s">
        <v>36</v>
      </c>
      <c r="H21" s="1" t="s">
        <v>49</v>
      </c>
      <c r="I21" s="1" t="s">
        <v>38</v>
      </c>
      <c r="J21" s="1">
        <v>1</v>
      </c>
      <c r="K21" s="1">
        <v>443665</v>
      </c>
      <c r="L21" s="31" t="s">
        <v>50</v>
      </c>
      <c r="N21" s="28">
        <v>-155000</v>
      </c>
      <c r="O21" s="2">
        <v>3.08</v>
      </c>
      <c r="P21" s="1" t="s">
        <v>51</v>
      </c>
      <c r="Q21" s="1">
        <v>-4340</v>
      </c>
      <c r="R21" s="2" t="s">
        <v>42</v>
      </c>
      <c r="S21" s="1">
        <v>3.08</v>
      </c>
      <c r="T21" s="1">
        <v>477400</v>
      </c>
      <c r="U21" s="1">
        <v>42</v>
      </c>
      <c r="V21" s="1" t="s">
        <v>58</v>
      </c>
      <c r="W21" s="1">
        <f t="shared" si="0"/>
        <v>7</v>
      </c>
      <c r="X21" s="1">
        <f t="shared" si="1"/>
        <v>2002</v>
      </c>
      <c r="Y21" s="1" t="s">
        <v>59</v>
      </c>
      <c r="Z21" s="1">
        <v>0</v>
      </c>
      <c r="AA21" s="1">
        <v>155000</v>
      </c>
      <c r="AB21" s="1">
        <v>-4340</v>
      </c>
      <c r="AC21" s="1">
        <v>0</v>
      </c>
      <c r="AD21" s="1">
        <v>155000</v>
      </c>
      <c r="AE21" s="1">
        <v>8022</v>
      </c>
      <c r="AF21" s="1" t="s">
        <v>45</v>
      </c>
      <c r="AG21" s="1" t="s">
        <v>46</v>
      </c>
      <c r="AH21" s="1" t="s">
        <v>47</v>
      </c>
      <c r="AI21" s="2" t="s">
        <v>48</v>
      </c>
    </row>
    <row r="22" spans="1:35" x14ac:dyDescent="0.2">
      <c r="A22" s="1" t="s">
        <v>31</v>
      </c>
      <c r="B22" s="1" t="s">
        <v>32</v>
      </c>
      <c r="C22" s="1" t="s">
        <v>33</v>
      </c>
      <c r="D22" s="1">
        <v>1302</v>
      </c>
      <c r="E22" s="1" t="s">
        <v>34</v>
      </c>
      <c r="F22" s="2" t="s">
        <v>35</v>
      </c>
      <c r="G22" s="1" t="s">
        <v>36</v>
      </c>
      <c r="H22" s="1" t="s">
        <v>49</v>
      </c>
      <c r="I22" s="1" t="s">
        <v>38</v>
      </c>
      <c r="J22" s="1">
        <v>1</v>
      </c>
      <c r="K22" s="1">
        <v>443666</v>
      </c>
      <c r="L22" s="31" t="s">
        <v>52</v>
      </c>
      <c r="N22" s="28">
        <v>-77500</v>
      </c>
      <c r="O22" s="2">
        <v>3.21</v>
      </c>
      <c r="P22" s="1" t="s">
        <v>53</v>
      </c>
      <c r="Q22" s="1">
        <v>7904.99999999999</v>
      </c>
      <c r="R22" s="2" t="s">
        <v>42</v>
      </c>
      <c r="S22" s="1">
        <v>3.21</v>
      </c>
      <c r="T22" s="1">
        <v>248775</v>
      </c>
      <c r="U22" s="1">
        <v>42</v>
      </c>
      <c r="V22" s="1" t="s">
        <v>58</v>
      </c>
      <c r="W22" s="1">
        <f t="shared" si="0"/>
        <v>7</v>
      </c>
      <c r="X22" s="1">
        <f t="shared" si="1"/>
        <v>2002</v>
      </c>
      <c r="Y22" s="1" t="s">
        <v>59</v>
      </c>
      <c r="Z22" s="1">
        <v>0</v>
      </c>
      <c r="AA22" s="1">
        <v>77500</v>
      </c>
      <c r="AB22" s="1">
        <v>7904.99999999999</v>
      </c>
      <c r="AC22" s="1">
        <v>0</v>
      </c>
      <c r="AD22" s="1">
        <v>77500</v>
      </c>
      <c r="AE22" s="1">
        <v>8002</v>
      </c>
      <c r="AF22" s="1" t="s">
        <v>45</v>
      </c>
      <c r="AG22" s="1" t="s">
        <v>46</v>
      </c>
      <c r="AH22" s="1" t="s">
        <v>47</v>
      </c>
      <c r="AI22" s="2" t="s">
        <v>48</v>
      </c>
    </row>
    <row r="23" spans="1:35" x14ac:dyDescent="0.2">
      <c r="A23" s="1" t="s">
        <v>31</v>
      </c>
      <c r="B23" s="1" t="s">
        <v>32</v>
      </c>
      <c r="C23" s="1" t="s">
        <v>33</v>
      </c>
      <c r="D23" s="1">
        <v>1300</v>
      </c>
      <c r="E23" s="1" t="s">
        <v>34</v>
      </c>
      <c r="F23" s="2" t="s">
        <v>35</v>
      </c>
      <c r="G23" s="1" t="s">
        <v>36</v>
      </c>
      <c r="H23" s="1" t="s">
        <v>37</v>
      </c>
      <c r="I23" s="1" t="s">
        <v>38</v>
      </c>
      <c r="J23" s="1">
        <v>1</v>
      </c>
      <c r="K23" s="1">
        <v>443609</v>
      </c>
      <c r="L23" s="31" t="s">
        <v>39</v>
      </c>
      <c r="M23" s="1" t="s">
        <v>40</v>
      </c>
      <c r="N23" s="28">
        <v>-46500</v>
      </c>
      <c r="O23" s="2">
        <v>4.62</v>
      </c>
      <c r="P23" s="1" t="s">
        <v>41</v>
      </c>
      <c r="Q23" s="1">
        <v>68355</v>
      </c>
      <c r="R23" s="2" t="s">
        <v>42</v>
      </c>
      <c r="S23" s="1">
        <v>4.62</v>
      </c>
      <c r="T23" s="1">
        <v>214830</v>
      </c>
      <c r="U23" s="1">
        <v>42</v>
      </c>
      <c r="V23" s="1" t="s">
        <v>59</v>
      </c>
      <c r="W23" s="1">
        <f t="shared" si="0"/>
        <v>8</v>
      </c>
      <c r="X23" s="1">
        <f t="shared" si="1"/>
        <v>2002</v>
      </c>
      <c r="Y23" s="1" t="s">
        <v>60</v>
      </c>
      <c r="Z23" s="1">
        <v>0</v>
      </c>
      <c r="AA23" s="1">
        <v>46500</v>
      </c>
      <c r="AB23" s="1">
        <v>68355</v>
      </c>
      <c r="AC23" s="1">
        <v>0</v>
      </c>
      <c r="AD23" s="1">
        <v>46500</v>
      </c>
      <c r="AE23" s="1">
        <v>8000</v>
      </c>
      <c r="AF23" s="1" t="s">
        <v>45</v>
      </c>
      <c r="AG23" s="1" t="s">
        <v>46</v>
      </c>
      <c r="AH23" s="1" t="s">
        <v>47</v>
      </c>
      <c r="AI23" s="2" t="s">
        <v>48</v>
      </c>
    </row>
    <row r="24" spans="1:35" x14ac:dyDescent="0.2">
      <c r="A24" s="1" t="s">
        <v>31</v>
      </c>
      <c r="B24" s="1" t="s">
        <v>32</v>
      </c>
      <c r="C24" s="1" t="s">
        <v>33</v>
      </c>
      <c r="D24" s="1">
        <v>1307</v>
      </c>
      <c r="E24" s="1" t="s">
        <v>34</v>
      </c>
      <c r="F24" s="2" t="s">
        <v>35</v>
      </c>
      <c r="G24" s="1" t="s">
        <v>36</v>
      </c>
      <c r="H24" s="1" t="s">
        <v>49</v>
      </c>
      <c r="I24" s="1" t="s">
        <v>38</v>
      </c>
      <c r="J24" s="1">
        <v>1</v>
      </c>
      <c r="K24" s="1">
        <v>443665</v>
      </c>
      <c r="L24" s="31" t="s">
        <v>50</v>
      </c>
      <c r="N24" s="28">
        <v>-155000</v>
      </c>
      <c r="O24" s="2">
        <v>3.08</v>
      </c>
      <c r="P24" s="1" t="s">
        <v>51</v>
      </c>
      <c r="Q24" s="1">
        <v>-10850</v>
      </c>
      <c r="R24" s="2" t="s">
        <v>42</v>
      </c>
      <c r="S24" s="1">
        <v>3.08</v>
      </c>
      <c r="T24" s="1">
        <v>477400</v>
      </c>
      <c r="U24" s="1">
        <v>42</v>
      </c>
      <c r="V24" s="1" t="s">
        <v>59</v>
      </c>
      <c r="W24" s="1">
        <f t="shared" si="0"/>
        <v>8</v>
      </c>
      <c r="X24" s="1">
        <f t="shared" si="1"/>
        <v>2002</v>
      </c>
      <c r="Y24" s="1" t="s">
        <v>60</v>
      </c>
      <c r="Z24" s="1">
        <v>0</v>
      </c>
      <c r="AA24" s="1">
        <v>155000</v>
      </c>
      <c r="AB24" s="1">
        <v>-10850</v>
      </c>
      <c r="AC24" s="1">
        <v>0</v>
      </c>
      <c r="AD24" s="1">
        <v>155000</v>
      </c>
      <c r="AE24" s="1">
        <v>8022</v>
      </c>
      <c r="AF24" s="1" t="s">
        <v>45</v>
      </c>
      <c r="AG24" s="1" t="s">
        <v>46</v>
      </c>
      <c r="AH24" s="1" t="s">
        <v>47</v>
      </c>
      <c r="AI24" s="2" t="s">
        <v>48</v>
      </c>
    </row>
    <row r="25" spans="1:35" x14ac:dyDescent="0.2">
      <c r="A25" s="1" t="s">
        <v>31</v>
      </c>
      <c r="B25" s="1" t="s">
        <v>32</v>
      </c>
      <c r="C25" s="1" t="s">
        <v>33</v>
      </c>
      <c r="D25" s="1">
        <v>1302</v>
      </c>
      <c r="E25" s="1" t="s">
        <v>34</v>
      </c>
      <c r="F25" s="2" t="s">
        <v>35</v>
      </c>
      <c r="G25" s="1" t="s">
        <v>36</v>
      </c>
      <c r="H25" s="1" t="s">
        <v>49</v>
      </c>
      <c r="I25" s="1" t="s">
        <v>38</v>
      </c>
      <c r="J25" s="1">
        <v>1</v>
      </c>
      <c r="K25" s="1">
        <v>443666</v>
      </c>
      <c r="L25" s="31" t="s">
        <v>52</v>
      </c>
      <c r="N25" s="28">
        <v>-77500</v>
      </c>
      <c r="O25" s="2">
        <v>3.21</v>
      </c>
      <c r="P25" s="1" t="s">
        <v>53</v>
      </c>
      <c r="Q25" s="1">
        <v>4650.0000000000055</v>
      </c>
      <c r="R25" s="2" t="s">
        <v>42</v>
      </c>
      <c r="S25" s="1">
        <v>3.21</v>
      </c>
      <c r="T25" s="1">
        <v>248775</v>
      </c>
      <c r="U25" s="1">
        <v>42</v>
      </c>
      <c r="V25" s="1" t="s">
        <v>59</v>
      </c>
      <c r="W25" s="1">
        <f t="shared" si="0"/>
        <v>8</v>
      </c>
      <c r="X25" s="1">
        <f t="shared" si="1"/>
        <v>2002</v>
      </c>
      <c r="Y25" s="1" t="s">
        <v>60</v>
      </c>
      <c r="Z25" s="1">
        <v>0</v>
      </c>
      <c r="AA25" s="1">
        <v>77500</v>
      </c>
      <c r="AB25" s="1">
        <v>4650.0000000000055</v>
      </c>
      <c r="AC25" s="1">
        <v>0</v>
      </c>
      <c r="AD25" s="1">
        <v>77500</v>
      </c>
      <c r="AE25" s="1">
        <v>8002</v>
      </c>
      <c r="AF25" s="1" t="s">
        <v>45</v>
      </c>
      <c r="AG25" s="1" t="s">
        <v>46</v>
      </c>
      <c r="AH25" s="1" t="s">
        <v>47</v>
      </c>
      <c r="AI25" s="2" t="s">
        <v>48</v>
      </c>
    </row>
    <row r="26" spans="1:35" x14ac:dyDescent="0.2">
      <c r="A26" s="1" t="s">
        <v>31</v>
      </c>
      <c r="B26" s="1" t="s">
        <v>32</v>
      </c>
      <c r="C26" s="1" t="s">
        <v>33</v>
      </c>
      <c r="D26" s="1">
        <v>1300</v>
      </c>
      <c r="E26" s="1" t="s">
        <v>34</v>
      </c>
      <c r="F26" s="2" t="s">
        <v>35</v>
      </c>
      <c r="G26" s="1" t="s">
        <v>36</v>
      </c>
      <c r="H26" s="1" t="s">
        <v>37</v>
      </c>
      <c r="I26" s="1" t="s">
        <v>38</v>
      </c>
      <c r="J26" s="1">
        <v>1</v>
      </c>
      <c r="K26" s="1">
        <v>443609</v>
      </c>
      <c r="L26" s="31" t="s">
        <v>39</v>
      </c>
      <c r="M26" s="1" t="s">
        <v>40</v>
      </c>
      <c r="N26" s="28">
        <v>-45000</v>
      </c>
      <c r="O26" s="2">
        <v>4.62</v>
      </c>
      <c r="P26" s="1" t="s">
        <v>41</v>
      </c>
      <c r="Q26" s="1">
        <v>66150</v>
      </c>
      <c r="R26" s="2" t="s">
        <v>42</v>
      </c>
      <c r="S26" s="1">
        <v>4.62</v>
      </c>
      <c r="T26" s="1">
        <v>207900</v>
      </c>
      <c r="U26" s="1">
        <v>42</v>
      </c>
      <c r="V26" s="1" t="s">
        <v>60</v>
      </c>
      <c r="W26" s="1">
        <f t="shared" si="0"/>
        <v>9</v>
      </c>
      <c r="X26" s="1">
        <f t="shared" si="1"/>
        <v>2002</v>
      </c>
      <c r="Y26" s="1" t="s">
        <v>61</v>
      </c>
      <c r="Z26" s="1">
        <v>0</v>
      </c>
      <c r="AA26" s="1">
        <v>45000</v>
      </c>
      <c r="AB26" s="1">
        <v>66150</v>
      </c>
      <c r="AC26" s="1">
        <v>0</v>
      </c>
      <c r="AD26" s="1">
        <v>45000</v>
      </c>
      <c r="AE26" s="1">
        <v>8000</v>
      </c>
      <c r="AF26" s="1" t="s">
        <v>45</v>
      </c>
      <c r="AG26" s="1" t="s">
        <v>46</v>
      </c>
      <c r="AH26" s="1" t="s">
        <v>47</v>
      </c>
      <c r="AI26" s="2" t="s">
        <v>48</v>
      </c>
    </row>
    <row r="27" spans="1:35" x14ac:dyDescent="0.2">
      <c r="A27" s="1" t="s">
        <v>31</v>
      </c>
      <c r="B27" s="1" t="s">
        <v>32</v>
      </c>
      <c r="C27" s="1" t="s">
        <v>33</v>
      </c>
      <c r="D27" s="1">
        <v>1307</v>
      </c>
      <c r="E27" s="1" t="s">
        <v>34</v>
      </c>
      <c r="F27" s="2" t="s">
        <v>35</v>
      </c>
      <c r="G27" s="1" t="s">
        <v>36</v>
      </c>
      <c r="H27" s="1" t="s">
        <v>49</v>
      </c>
      <c r="I27" s="1" t="s">
        <v>38</v>
      </c>
      <c r="J27" s="1">
        <v>1</v>
      </c>
      <c r="K27" s="1">
        <v>443665</v>
      </c>
      <c r="L27" s="31" t="s">
        <v>50</v>
      </c>
      <c r="N27" s="28">
        <v>-150000</v>
      </c>
      <c r="O27" s="2">
        <v>3.08</v>
      </c>
      <c r="P27" s="1" t="s">
        <v>51</v>
      </c>
      <c r="Q27" s="1">
        <v>-10500</v>
      </c>
      <c r="R27" s="2" t="s">
        <v>42</v>
      </c>
      <c r="S27" s="1">
        <v>3.08</v>
      </c>
      <c r="T27" s="1">
        <v>462000</v>
      </c>
      <c r="U27" s="1">
        <v>42</v>
      </c>
      <c r="V27" s="1" t="s">
        <v>60</v>
      </c>
      <c r="W27" s="1">
        <f t="shared" si="0"/>
        <v>9</v>
      </c>
      <c r="X27" s="1">
        <f t="shared" si="1"/>
        <v>2002</v>
      </c>
      <c r="Y27" s="1" t="s">
        <v>61</v>
      </c>
      <c r="Z27" s="1">
        <v>0</v>
      </c>
      <c r="AA27" s="1">
        <v>150000</v>
      </c>
      <c r="AB27" s="1">
        <v>-10500</v>
      </c>
      <c r="AC27" s="1">
        <v>0</v>
      </c>
      <c r="AD27" s="1">
        <v>150000</v>
      </c>
      <c r="AE27" s="1">
        <v>8022</v>
      </c>
      <c r="AF27" s="1" t="s">
        <v>45</v>
      </c>
      <c r="AG27" s="1" t="s">
        <v>46</v>
      </c>
      <c r="AH27" s="1" t="s">
        <v>47</v>
      </c>
      <c r="AI27" s="2" t="s">
        <v>48</v>
      </c>
    </row>
    <row r="28" spans="1:35" x14ac:dyDescent="0.2">
      <c r="A28" s="1" t="s">
        <v>31</v>
      </c>
      <c r="B28" s="1" t="s">
        <v>32</v>
      </c>
      <c r="C28" s="1" t="s">
        <v>33</v>
      </c>
      <c r="D28" s="1">
        <v>1302</v>
      </c>
      <c r="E28" s="1" t="s">
        <v>34</v>
      </c>
      <c r="F28" s="2" t="s">
        <v>35</v>
      </c>
      <c r="G28" s="1" t="s">
        <v>36</v>
      </c>
      <c r="H28" s="1" t="s">
        <v>49</v>
      </c>
      <c r="I28" s="1" t="s">
        <v>38</v>
      </c>
      <c r="J28" s="1">
        <v>1</v>
      </c>
      <c r="K28" s="1">
        <v>443666</v>
      </c>
      <c r="L28" s="31" t="s">
        <v>52</v>
      </c>
      <c r="N28" s="28">
        <v>-75000</v>
      </c>
      <c r="O28" s="2">
        <v>3.21</v>
      </c>
      <c r="P28" s="1" t="s">
        <v>53</v>
      </c>
      <c r="Q28" s="1">
        <v>4500</v>
      </c>
      <c r="R28" s="2" t="s">
        <v>42</v>
      </c>
      <c r="S28" s="1">
        <v>3.21</v>
      </c>
      <c r="T28" s="1">
        <v>240750</v>
      </c>
      <c r="U28" s="1">
        <v>42</v>
      </c>
      <c r="V28" s="1" t="s">
        <v>60</v>
      </c>
      <c r="W28" s="1">
        <f t="shared" si="0"/>
        <v>9</v>
      </c>
      <c r="X28" s="1">
        <f t="shared" si="1"/>
        <v>2002</v>
      </c>
      <c r="Y28" s="1" t="s">
        <v>61</v>
      </c>
      <c r="Z28" s="1">
        <v>0</v>
      </c>
      <c r="AA28" s="1">
        <v>75000</v>
      </c>
      <c r="AB28" s="1">
        <v>4500</v>
      </c>
      <c r="AC28" s="1">
        <v>0</v>
      </c>
      <c r="AD28" s="1">
        <v>75000</v>
      </c>
      <c r="AE28" s="1">
        <v>8002</v>
      </c>
      <c r="AF28" s="1" t="s">
        <v>45</v>
      </c>
      <c r="AG28" s="1" t="s">
        <v>46</v>
      </c>
      <c r="AH28" s="1" t="s">
        <v>47</v>
      </c>
      <c r="AI28" s="2" t="s">
        <v>48</v>
      </c>
    </row>
    <row r="29" spans="1:35" x14ac:dyDescent="0.2">
      <c r="A29" s="1" t="s">
        <v>31</v>
      </c>
      <c r="B29" s="1" t="s">
        <v>32</v>
      </c>
      <c r="C29" s="1" t="s">
        <v>33</v>
      </c>
      <c r="D29" s="1">
        <v>1300</v>
      </c>
      <c r="E29" s="1" t="s">
        <v>34</v>
      </c>
      <c r="F29" s="2" t="s">
        <v>35</v>
      </c>
      <c r="G29" s="1" t="s">
        <v>36</v>
      </c>
      <c r="H29" s="1" t="s">
        <v>37</v>
      </c>
      <c r="I29" s="1" t="s">
        <v>38</v>
      </c>
      <c r="J29" s="1">
        <v>1</v>
      </c>
      <c r="K29" s="1">
        <v>443609</v>
      </c>
      <c r="L29" s="31" t="s">
        <v>39</v>
      </c>
      <c r="M29" s="1" t="s">
        <v>40</v>
      </c>
      <c r="N29" s="28">
        <v>-46500</v>
      </c>
      <c r="O29" s="2">
        <v>4.62</v>
      </c>
      <c r="P29" s="1" t="s">
        <v>41</v>
      </c>
      <c r="Q29" s="1">
        <v>66727.5</v>
      </c>
      <c r="R29" s="2" t="s">
        <v>42</v>
      </c>
      <c r="S29" s="1">
        <v>4.62</v>
      </c>
      <c r="T29" s="1">
        <v>214830</v>
      </c>
      <c r="U29" s="1">
        <v>42</v>
      </c>
      <c r="V29" s="1" t="s">
        <v>61</v>
      </c>
      <c r="W29" s="1">
        <f t="shared" si="0"/>
        <v>10</v>
      </c>
      <c r="X29" s="1">
        <f t="shared" si="1"/>
        <v>2002</v>
      </c>
      <c r="Y29" s="1" t="s">
        <v>62</v>
      </c>
      <c r="Z29" s="1">
        <v>0</v>
      </c>
      <c r="AA29" s="1">
        <v>46500</v>
      </c>
      <c r="AB29" s="1">
        <v>66727.5</v>
      </c>
      <c r="AC29" s="1">
        <v>0</v>
      </c>
      <c r="AD29" s="1">
        <v>46500</v>
      </c>
      <c r="AE29" s="1">
        <v>8000</v>
      </c>
      <c r="AF29" s="1" t="s">
        <v>45</v>
      </c>
      <c r="AG29" s="1" t="s">
        <v>46</v>
      </c>
      <c r="AH29" s="1" t="s">
        <v>47</v>
      </c>
      <c r="AI29" s="2" t="s">
        <v>48</v>
      </c>
    </row>
    <row r="30" spans="1:35" x14ac:dyDescent="0.2">
      <c r="A30" s="1" t="s">
        <v>31</v>
      </c>
      <c r="B30" s="1" t="s">
        <v>32</v>
      </c>
      <c r="C30" s="1" t="s">
        <v>33</v>
      </c>
      <c r="D30" s="1">
        <v>1307</v>
      </c>
      <c r="E30" s="1" t="s">
        <v>34</v>
      </c>
      <c r="F30" s="2" t="s">
        <v>35</v>
      </c>
      <c r="G30" s="1" t="s">
        <v>36</v>
      </c>
      <c r="H30" s="1" t="s">
        <v>49</v>
      </c>
      <c r="I30" s="1" t="s">
        <v>38</v>
      </c>
      <c r="J30" s="1">
        <v>1</v>
      </c>
      <c r="K30" s="1">
        <v>443665</v>
      </c>
      <c r="L30" s="31" t="s">
        <v>50</v>
      </c>
      <c r="N30" s="28">
        <v>-155000</v>
      </c>
      <c r="O30" s="2">
        <v>3.08</v>
      </c>
      <c r="P30" s="1" t="s">
        <v>51</v>
      </c>
      <c r="Q30" s="1">
        <v>-16275</v>
      </c>
      <c r="R30" s="2" t="s">
        <v>42</v>
      </c>
      <c r="S30" s="1">
        <v>3.08</v>
      </c>
      <c r="T30" s="1">
        <v>477400</v>
      </c>
      <c r="U30" s="1">
        <v>42</v>
      </c>
      <c r="V30" s="1" t="s">
        <v>61</v>
      </c>
      <c r="W30" s="1">
        <f t="shared" si="0"/>
        <v>10</v>
      </c>
      <c r="X30" s="1">
        <f t="shared" si="1"/>
        <v>2002</v>
      </c>
      <c r="Y30" s="1" t="s">
        <v>62</v>
      </c>
      <c r="Z30" s="1">
        <v>0</v>
      </c>
      <c r="AA30" s="1">
        <v>155000</v>
      </c>
      <c r="AB30" s="1">
        <v>-16275</v>
      </c>
      <c r="AC30" s="1">
        <v>0</v>
      </c>
      <c r="AD30" s="1">
        <v>155000</v>
      </c>
      <c r="AE30" s="1">
        <v>8022</v>
      </c>
      <c r="AF30" s="1" t="s">
        <v>45</v>
      </c>
      <c r="AG30" s="1" t="s">
        <v>46</v>
      </c>
      <c r="AH30" s="1" t="s">
        <v>47</v>
      </c>
      <c r="AI30" s="2" t="s">
        <v>48</v>
      </c>
    </row>
    <row r="31" spans="1:35" x14ac:dyDescent="0.2">
      <c r="A31" s="1" t="s">
        <v>31</v>
      </c>
      <c r="B31" s="1" t="s">
        <v>32</v>
      </c>
      <c r="C31" s="1" t="s">
        <v>33</v>
      </c>
      <c r="D31" s="1">
        <v>1302</v>
      </c>
      <c r="E31" s="1" t="s">
        <v>34</v>
      </c>
      <c r="F31" s="2" t="s">
        <v>35</v>
      </c>
      <c r="G31" s="1" t="s">
        <v>36</v>
      </c>
      <c r="H31" s="1" t="s">
        <v>49</v>
      </c>
      <c r="I31" s="1" t="s">
        <v>38</v>
      </c>
      <c r="J31" s="1">
        <v>1</v>
      </c>
      <c r="K31" s="1">
        <v>443666</v>
      </c>
      <c r="L31" s="31" t="s">
        <v>52</v>
      </c>
      <c r="N31" s="28">
        <v>-77500</v>
      </c>
      <c r="O31" s="2">
        <v>3.21</v>
      </c>
      <c r="P31" s="1" t="s">
        <v>53</v>
      </c>
      <c r="Q31" s="1">
        <v>1937.4999999999934</v>
      </c>
      <c r="R31" s="2" t="s">
        <v>42</v>
      </c>
      <c r="S31" s="1">
        <v>3.21</v>
      </c>
      <c r="T31" s="1">
        <v>248775</v>
      </c>
      <c r="U31" s="1">
        <v>42</v>
      </c>
      <c r="V31" s="1" t="s">
        <v>61</v>
      </c>
      <c r="W31" s="1">
        <f t="shared" si="0"/>
        <v>10</v>
      </c>
      <c r="X31" s="1">
        <f t="shared" si="1"/>
        <v>2002</v>
      </c>
      <c r="Y31" s="1" t="s">
        <v>62</v>
      </c>
      <c r="Z31" s="1">
        <v>0</v>
      </c>
      <c r="AA31" s="1">
        <v>77500</v>
      </c>
      <c r="AB31" s="1">
        <v>1937.4999999999934</v>
      </c>
      <c r="AC31" s="1">
        <v>0</v>
      </c>
      <c r="AD31" s="1">
        <v>77500</v>
      </c>
      <c r="AE31" s="1">
        <v>8002</v>
      </c>
      <c r="AF31" s="1" t="s">
        <v>45</v>
      </c>
      <c r="AG31" s="1" t="s">
        <v>46</v>
      </c>
      <c r="AH31" s="1" t="s">
        <v>47</v>
      </c>
      <c r="AI31" s="2" t="s">
        <v>48</v>
      </c>
    </row>
    <row r="32" spans="1:35" x14ac:dyDescent="0.2">
      <c r="A32" s="1" t="s">
        <v>31</v>
      </c>
      <c r="B32" s="1" t="s">
        <v>32</v>
      </c>
      <c r="C32" s="1" t="s">
        <v>33</v>
      </c>
      <c r="D32" s="1">
        <v>1300</v>
      </c>
      <c r="E32" s="1" t="s">
        <v>34</v>
      </c>
      <c r="F32" s="2" t="s">
        <v>35</v>
      </c>
      <c r="G32" s="1" t="s">
        <v>36</v>
      </c>
      <c r="H32" s="1" t="s">
        <v>37</v>
      </c>
      <c r="I32" s="1" t="s">
        <v>38</v>
      </c>
      <c r="J32" s="1">
        <v>1</v>
      </c>
      <c r="K32" s="1">
        <v>443609</v>
      </c>
      <c r="L32" s="31" t="s">
        <v>39</v>
      </c>
      <c r="M32" s="1" t="s">
        <v>40</v>
      </c>
      <c r="N32" s="28">
        <v>-45000</v>
      </c>
      <c r="O32" s="2">
        <v>4.62</v>
      </c>
      <c r="P32" s="1" t="s">
        <v>41</v>
      </c>
      <c r="Q32" s="1">
        <v>56475</v>
      </c>
      <c r="R32" s="2" t="s">
        <v>42</v>
      </c>
      <c r="S32" s="1">
        <v>4.62</v>
      </c>
      <c r="T32" s="1">
        <v>207900</v>
      </c>
      <c r="U32" s="1">
        <v>42</v>
      </c>
      <c r="V32" s="1" t="s">
        <v>62</v>
      </c>
      <c r="W32" s="1">
        <f t="shared" si="0"/>
        <v>11</v>
      </c>
      <c r="X32" s="1">
        <f t="shared" si="1"/>
        <v>2002</v>
      </c>
      <c r="Y32" s="1" t="s">
        <v>63</v>
      </c>
      <c r="Z32" s="1">
        <v>0</v>
      </c>
      <c r="AA32" s="1">
        <v>45000</v>
      </c>
      <c r="AB32" s="1">
        <v>56475</v>
      </c>
      <c r="AC32" s="1">
        <v>0</v>
      </c>
      <c r="AD32" s="1">
        <v>45000</v>
      </c>
      <c r="AE32" s="1">
        <v>8000</v>
      </c>
      <c r="AF32" s="1" t="s">
        <v>45</v>
      </c>
      <c r="AG32" s="1" t="s">
        <v>46</v>
      </c>
      <c r="AH32" s="1" t="s">
        <v>47</v>
      </c>
      <c r="AI32" s="2" t="s">
        <v>48</v>
      </c>
    </row>
    <row r="33" spans="1:35" x14ac:dyDescent="0.2">
      <c r="A33" s="1" t="s">
        <v>31</v>
      </c>
      <c r="B33" s="1" t="s">
        <v>32</v>
      </c>
      <c r="C33" s="1" t="s">
        <v>33</v>
      </c>
      <c r="D33" s="1">
        <v>1307</v>
      </c>
      <c r="E33" s="1" t="s">
        <v>34</v>
      </c>
      <c r="F33" s="2" t="s">
        <v>35</v>
      </c>
      <c r="G33" s="1" t="s">
        <v>36</v>
      </c>
      <c r="H33" s="1" t="s">
        <v>49</v>
      </c>
      <c r="I33" s="1" t="s">
        <v>38</v>
      </c>
      <c r="J33" s="1">
        <v>1</v>
      </c>
      <c r="K33" s="1">
        <v>443665</v>
      </c>
      <c r="L33" s="31" t="s">
        <v>50</v>
      </c>
      <c r="N33" s="28">
        <v>-150000</v>
      </c>
      <c r="O33" s="2">
        <v>3.08</v>
      </c>
      <c r="P33" s="1" t="s">
        <v>51</v>
      </c>
      <c r="Q33" s="1">
        <v>-42750</v>
      </c>
      <c r="R33" s="2" t="s">
        <v>42</v>
      </c>
      <c r="S33" s="1">
        <v>3.08</v>
      </c>
      <c r="T33" s="1">
        <v>462000</v>
      </c>
      <c r="U33" s="1">
        <v>42</v>
      </c>
      <c r="V33" s="1" t="s">
        <v>62</v>
      </c>
      <c r="W33" s="1">
        <f t="shared" si="0"/>
        <v>11</v>
      </c>
      <c r="X33" s="1">
        <f t="shared" si="1"/>
        <v>2002</v>
      </c>
      <c r="Y33" s="1" t="s">
        <v>63</v>
      </c>
      <c r="Z33" s="1">
        <v>0</v>
      </c>
      <c r="AA33" s="1">
        <v>150000</v>
      </c>
      <c r="AB33" s="1">
        <v>-42750</v>
      </c>
      <c r="AC33" s="1">
        <v>0</v>
      </c>
      <c r="AD33" s="1">
        <v>150000</v>
      </c>
      <c r="AE33" s="1">
        <v>8022</v>
      </c>
      <c r="AF33" s="1" t="s">
        <v>45</v>
      </c>
      <c r="AG33" s="1" t="s">
        <v>46</v>
      </c>
      <c r="AH33" s="1" t="s">
        <v>47</v>
      </c>
      <c r="AI33" s="2" t="s">
        <v>48</v>
      </c>
    </row>
    <row r="34" spans="1:35" x14ac:dyDescent="0.2">
      <c r="A34" s="1" t="s">
        <v>31</v>
      </c>
      <c r="B34" s="1" t="s">
        <v>32</v>
      </c>
      <c r="C34" s="1" t="s">
        <v>33</v>
      </c>
      <c r="D34" s="1">
        <v>1302</v>
      </c>
      <c r="E34" s="1" t="s">
        <v>34</v>
      </c>
      <c r="F34" s="2" t="s">
        <v>35</v>
      </c>
      <c r="G34" s="1" t="s">
        <v>36</v>
      </c>
      <c r="H34" s="1" t="s">
        <v>49</v>
      </c>
      <c r="I34" s="1" t="s">
        <v>38</v>
      </c>
      <c r="J34" s="1">
        <v>1</v>
      </c>
      <c r="K34" s="1">
        <v>443666</v>
      </c>
      <c r="L34" s="31" t="s">
        <v>52</v>
      </c>
      <c r="N34" s="28">
        <v>-75000</v>
      </c>
      <c r="O34" s="2">
        <v>3.21</v>
      </c>
      <c r="P34" s="1" t="s">
        <v>53</v>
      </c>
      <c r="Q34" s="1">
        <v>-11625</v>
      </c>
      <c r="R34" s="2" t="s">
        <v>42</v>
      </c>
      <c r="S34" s="1">
        <v>3.21</v>
      </c>
      <c r="T34" s="1">
        <v>240750</v>
      </c>
      <c r="U34" s="1">
        <v>42</v>
      </c>
      <c r="V34" s="1" t="s">
        <v>62</v>
      </c>
      <c r="W34" s="1">
        <f t="shared" si="0"/>
        <v>11</v>
      </c>
      <c r="X34" s="1">
        <f t="shared" si="1"/>
        <v>2002</v>
      </c>
      <c r="Y34" s="1" t="s">
        <v>63</v>
      </c>
      <c r="Z34" s="1">
        <v>0</v>
      </c>
      <c r="AA34" s="1">
        <v>75000</v>
      </c>
      <c r="AB34" s="1">
        <v>-11625</v>
      </c>
      <c r="AC34" s="1">
        <v>0</v>
      </c>
      <c r="AD34" s="1">
        <v>75000</v>
      </c>
      <c r="AE34" s="1">
        <v>8002</v>
      </c>
      <c r="AF34" s="1" t="s">
        <v>45</v>
      </c>
      <c r="AG34" s="1" t="s">
        <v>46</v>
      </c>
      <c r="AH34" s="1" t="s">
        <v>47</v>
      </c>
      <c r="AI34" s="2" t="s">
        <v>48</v>
      </c>
    </row>
    <row r="35" spans="1:35" x14ac:dyDescent="0.2">
      <c r="A35" s="1" t="s">
        <v>31</v>
      </c>
      <c r="B35" s="1" t="s">
        <v>32</v>
      </c>
      <c r="C35" s="1" t="s">
        <v>33</v>
      </c>
      <c r="D35" s="1">
        <v>1300</v>
      </c>
      <c r="E35" s="1" t="s">
        <v>34</v>
      </c>
      <c r="F35" s="2" t="s">
        <v>35</v>
      </c>
      <c r="G35" s="1" t="s">
        <v>36</v>
      </c>
      <c r="H35" s="1" t="s">
        <v>37</v>
      </c>
      <c r="I35" s="1" t="s">
        <v>38</v>
      </c>
      <c r="J35" s="1">
        <v>1</v>
      </c>
      <c r="K35" s="1">
        <v>443609</v>
      </c>
      <c r="L35" s="31" t="s">
        <v>39</v>
      </c>
      <c r="M35" s="1" t="s">
        <v>40</v>
      </c>
      <c r="N35" s="28">
        <v>-46500</v>
      </c>
      <c r="O35" s="2">
        <v>4.62</v>
      </c>
      <c r="P35" s="1" t="s">
        <v>41</v>
      </c>
      <c r="Q35" s="1">
        <v>49290</v>
      </c>
      <c r="R35" s="2" t="s">
        <v>42</v>
      </c>
      <c r="S35" s="1">
        <v>4.62</v>
      </c>
      <c r="T35" s="1">
        <v>214830</v>
      </c>
      <c r="U35" s="1">
        <v>42</v>
      </c>
      <c r="V35" s="1" t="s">
        <v>63</v>
      </c>
      <c r="W35" s="1">
        <f t="shared" si="0"/>
        <v>12</v>
      </c>
      <c r="X35" s="1">
        <f t="shared" si="1"/>
        <v>2002</v>
      </c>
      <c r="Y35" s="1" t="s">
        <v>64</v>
      </c>
      <c r="Z35" s="1">
        <v>0</v>
      </c>
      <c r="AA35" s="1">
        <v>46500</v>
      </c>
      <c r="AB35" s="1">
        <v>49290</v>
      </c>
      <c r="AC35" s="1">
        <v>0</v>
      </c>
      <c r="AD35" s="1">
        <v>46500</v>
      </c>
      <c r="AE35" s="1">
        <v>8000</v>
      </c>
      <c r="AF35" s="1" t="s">
        <v>45</v>
      </c>
      <c r="AG35" s="1" t="s">
        <v>46</v>
      </c>
      <c r="AH35" s="1" t="s">
        <v>47</v>
      </c>
      <c r="AI35" s="2" t="s">
        <v>48</v>
      </c>
    </row>
    <row r="36" spans="1:35" x14ac:dyDescent="0.2">
      <c r="A36" s="1" t="s">
        <v>31</v>
      </c>
      <c r="B36" s="1" t="s">
        <v>32</v>
      </c>
      <c r="C36" s="1" t="s">
        <v>33</v>
      </c>
      <c r="D36" s="1">
        <v>1307</v>
      </c>
      <c r="E36" s="1" t="s">
        <v>34</v>
      </c>
      <c r="F36" s="2" t="s">
        <v>35</v>
      </c>
      <c r="G36" s="1" t="s">
        <v>36</v>
      </c>
      <c r="H36" s="1" t="s">
        <v>49</v>
      </c>
      <c r="I36" s="1" t="s">
        <v>38</v>
      </c>
      <c r="J36" s="1">
        <v>1</v>
      </c>
      <c r="K36" s="1">
        <v>443665</v>
      </c>
      <c r="L36" s="31" t="s">
        <v>50</v>
      </c>
      <c r="N36" s="28">
        <v>-155000</v>
      </c>
      <c r="O36" s="2">
        <v>3.08</v>
      </c>
      <c r="P36" s="1" t="s">
        <v>51</v>
      </c>
      <c r="Q36" s="1">
        <v>-74400</v>
      </c>
      <c r="R36" s="2" t="s">
        <v>42</v>
      </c>
      <c r="S36" s="1">
        <v>3.08</v>
      </c>
      <c r="T36" s="1">
        <v>477400</v>
      </c>
      <c r="U36" s="1">
        <v>42</v>
      </c>
      <c r="V36" s="1" t="s">
        <v>63</v>
      </c>
      <c r="W36" s="1">
        <f t="shared" si="0"/>
        <v>12</v>
      </c>
      <c r="X36" s="1">
        <f t="shared" si="1"/>
        <v>2002</v>
      </c>
      <c r="Y36" s="1" t="s">
        <v>64</v>
      </c>
      <c r="Z36" s="1">
        <v>0</v>
      </c>
      <c r="AA36" s="1">
        <v>155000</v>
      </c>
      <c r="AB36" s="1">
        <v>-74400</v>
      </c>
      <c r="AC36" s="1">
        <v>0</v>
      </c>
      <c r="AD36" s="1">
        <v>155000</v>
      </c>
      <c r="AE36" s="1">
        <v>8022</v>
      </c>
      <c r="AF36" s="1" t="s">
        <v>45</v>
      </c>
      <c r="AG36" s="1" t="s">
        <v>46</v>
      </c>
      <c r="AH36" s="1" t="s">
        <v>47</v>
      </c>
      <c r="AI36" s="2" t="s">
        <v>48</v>
      </c>
    </row>
    <row r="37" spans="1:35" x14ac:dyDescent="0.2">
      <c r="A37" s="1" t="s">
        <v>31</v>
      </c>
      <c r="B37" s="1" t="s">
        <v>32</v>
      </c>
      <c r="C37" s="1" t="s">
        <v>33</v>
      </c>
      <c r="D37" s="1">
        <v>1302</v>
      </c>
      <c r="E37" s="1" t="s">
        <v>34</v>
      </c>
      <c r="F37" s="2" t="s">
        <v>35</v>
      </c>
      <c r="G37" s="1" t="s">
        <v>36</v>
      </c>
      <c r="H37" s="1" t="s">
        <v>49</v>
      </c>
      <c r="I37" s="1" t="s">
        <v>38</v>
      </c>
      <c r="J37" s="1">
        <v>1</v>
      </c>
      <c r="K37" s="1">
        <v>443666</v>
      </c>
      <c r="L37" s="31" t="s">
        <v>52</v>
      </c>
      <c r="N37" s="28">
        <v>-77500</v>
      </c>
      <c r="O37" s="2">
        <v>3.21</v>
      </c>
      <c r="P37" s="1" t="s">
        <v>53</v>
      </c>
      <c r="Q37" s="1">
        <v>-27125</v>
      </c>
      <c r="R37" s="2" t="s">
        <v>42</v>
      </c>
      <c r="S37" s="1">
        <v>3.21</v>
      </c>
      <c r="T37" s="1">
        <v>248775</v>
      </c>
      <c r="U37" s="1">
        <v>42</v>
      </c>
      <c r="V37" s="1" t="s">
        <v>63</v>
      </c>
      <c r="W37" s="1">
        <f t="shared" si="0"/>
        <v>12</v>
      </c>
      <c r="X37" s="1">
        <f t="shared" si="1"/>
        <v>2002</v>
      </c>
      <c r="Y37" s="1" t="s">
        <v>64</v>
      </c>
      <c r="Z37" s="1">
        <v>0</v>
      </c>
      <c r="AA37" s="1">
        <v>77500</v>
      </c>
      <c r="AB37" s="1">
        <v>-27125</v>
      </c>
      <c r="AC37" s="1">
        <v>0</v>
      </c>
      <c r="AD37" s="1">
        <v>77500</v>
      </c>
      <c r="AE37" s="1">
        <v>8002</v>
      </c>
      <c r="AF37" s="1" t="s">
        <v>45</v>
      </c>
      <c r="AG37" s="1" t="s">
        <v>46</v>
      </c>
      <c r="AH37" s="1" t="s">
        <v>47</v>
      </c>
      <c r="AI37" s="2" t="s">
        <v>48</v>
      </c>
    </row>
    <row r="38" spans="1:35" x14ac:dyDescent="0.2">
      <c r="A38" s="1" t="s">
        <v>31</v>
      </c>
      <c r="B38" s="1" t="s">
        <v>32</v>
      </c>
      <c r="C38" s="1" t="s">
        <v>33</v>
      </c>
      <c r="D38" s="1">
        <v>1300</v>
      </c>
      <c r="E38" s="1" t="s">
        <v>34</v>
      </c>
      <c r="F38" s="2" t="s">
        <v>35</v>
      </c>
      <c r="G38" s="1" t="s">
        <v>36</v>
      </c>
      <c r="H38" s="1" t="s">
        <v>37</v>
      </c>
      <c r="I38" s="1" t="s">
        <v>38</v>
      </c>
      <c r="J38" s="1">
        <v>1</v>
      </c>
      <c r="K38" s="1">
        <v>443609</v>
      </c>
      <c r="L38" s="31" t="s">
        <v>39</v>
      </c>
      <c r="M38" s="1" t="s">
        <v>40</v>
      </c>
      <c r="N38" s="28">
        <v>-186000</v>
      </c>
      <c r="O38" s="2">
        <v>4.3025000000000002</v>
      </c>
      <c r="P38" s="1" t="s">
        <v>41</v>
      </c>
      <c r="Q38" s="1">
        <v>116715</v>
      </c>
      <c r="R38" s="2" t="s">
        <v>42</v>
      </c>
      <c r="S38" s="1">
        <v>4.3025000000000002</v>
      </c>
      <c r="T38" s="1">
        <v>800265</v>
      </c>
      <c r="U38" s="1">
        <v>42</v>
      </c>
      <c r="V38" s="1" t="s">
        <v>64</v>
      </c>
      <c r="W38" s="1">
        <f t="shared" si="0"/>
        <v>1</v>
      </c>
      <c r="X38" s="1">
        <f t="shared" si="1"/>
        <v>2003</v>
      </c>
      <c r="Y38" s="1" t="s">
        <v>65</v>
      </c>
      <c r="Z38" s="1">
        <v>0</v>
      </c>
      <c r="AA38" s="1">
        <v>186000</v>
      </c>
      <c r="AB38" s="1">
        <v>116715</v>
      </c>
      <c r="AC38" s="1">
        <v>0</v>
      </c>
      <c r="AD38" s="1">
        <v>186000</v>
      </c>
      <c r="AE38" s="1">
        <v>8000</v>
      </c>
      <c r="AF38" s="1" t="s">
        <v>45</v>
      </c>
      <c r="AG38" s="1" t="s">
        <v>46</v>
      </c>
      <c r="AH38" s="1" t="s">
        <v>47</v>
      </c>
      <c r="AI38" s="2" t="s">
        <v>48</v>
      </c>
    </row>
    <row r="39" spans="1:35" x14ac:dyDescent="0.2">
      <c r="A39" s="1" t="s">
        <v>31</v>
      </c>
      <c r="B39" s="1" t="s">
        <v>32</v>
      </c>
      <c r="C39" s="1" t="s">
        <v>33</v>
      </c>
      <c r="D39" s="1">
        <v>1300</v>
      </c>
      <c r="E39" s="1" t="s">
        <v>34</v>
      </c>
      <c r="F39" s="2" t="s">
        <v>35</v>
      </c>
      <c r="G39" s="1" t="s">
        <v>36</v>
      </c>
      <c r="H39" s="1" t="s">
        <v>37</v>
      </c>
      <c r="I39" s="1" t="s">
        <v>38</v>
      </c>
      <c r="J39" s="1">
        <v>1</v>
      </c>
      <c r="K39" s="1">
        <v>443609</v>
      </c>
      <c r="L39" s="31" t="s">
        <v>39</v>
      </c>
      <c r="M39" s="1" t="s">
        <v>40</v>
      </c>
      <c r="N39" s="28">
        <v>-168000</v>
      </c>
      <c r="O39" s="2">
        <v>4.3025000000000002</v>
      </c>
      <c r="P39" s="1" t="s">
        <v>41</v>
      </c>
      <c r="Q39" s="1">
        <v>118020</v>
      </c>
      <c r="R39" s="2" t="s">
        <v>42</v>
      </c>
      <c r="S39" s="1">
        <v>4.3025000000000002</v>
      </c>
      <c r="T39" s="1">
        <v>722820</v>
      </c>
      <c r="U39" s="1">
        <v>42</v>
      </c>
      <c r="V39" s="1" t="s">
        <v>65</v>
      </c>
      <c r="W39" s="1">
        <f t="shared" si="0"/>
        <v>2</v>
      </c>
      <c r="X39" s="1">
        <f t="shared" si="1"/>
        <v>2003</v>
      </c>
      <c r="Y39" s="1" t="s">
        <v>66</v>
      </c>
      <c r="Z39" s="1">
        <v>0</v>
      </c>
      <c r="AA39" s="1">
        <v>168000</v>
      </c>
      <c r="AB39" s="1">
        <v>118020</v>
      </c>
      <c r="AC39" s="1">
        <v>0</v>
      </c>
      <c r="AD39" s="1">
        <v>168000</v>
      </c>
      <c r="AE39" s="1">
        <v>8000</v>
      </c>
      <c r="AF39" s="1" t="s">
        <v>45</v>
      </c>
      <c r="AG39" s="1" t="s">
        <v>46</v>
      </c>
      <c r="AH39" s="1" t="s">
        <v>47</v>
      </c>
      <c r="AI39" s="2" t="s">
        <v>48</v>
      </c>
    </row>
    <row r="40" spans="1:35" x14ac:dyDescent="0.2">
      <c r="A40" s="1" t="s">
        <v>31</v>
      </c>
      <c r="B40" s="1" t="s">
        <v>32</v>
      </c>
      <c r="C40" s="1" t="s">
        <v>33</v>
      </c>
      <c r="D40" s="1">
        <v>1300</v>
      </c>
      <c r="E40" s="1" t="s">
        <v>34</v>
      </c>
      <c r="F40" s="2" t="s">
        <v>35</v>
      </c>
      <c r="G40" s="1" t="s">
        <v>36</v>
      </c>
      <c r="H40" s="1" t="s">
        <v>37</v>
      </c>
      <c r="I40" s="1" t="s">
        <v>38</v>
      </c>
      <c r="J40" s="1">
        <v>1</v>
      </c>
      <c r="K40" s="1">
        <v>443609</v>
      </c>
      <c r="L40" s="31" t="s">
        <v>39</v>
      </c>
      <c r="M40" s="1" t="s">
        <v>40</v>
      </c>
      <c r="N40" s="28">
        <v>-186000</v>
      </c>
      <c r="O40" s="2">
        <v>4.3025000000000002</v>
      </c>
      <c r="P40" s="1" t="s">
        <v>41</v>
      </c>
      <c r="Q40" s="1">
        <v>147405</v>
      </c>
      <c r="R40" s="2" t="s">
        <v>42</v>
      </c>
      <c r="S40" s="1">
        <v>4.3025000000000002</v>
      </c>
      <c r="T40" s="1">
        <v>800265</v>
      </c>
      <c r="U40" s="1">
        <v>42</v>
      </c>
      <c r="V40" s="1" t="s">
        <v>66</v>
      </c>
      <c r="W40" s="1">
        <f t="shared" si="0"/>
        <v>3</v>
      </c>
      <c r="X40" s="1">
        <f t="shared" si="1"/>
        <v>2003</v>
      </c>
      <c r="Y40" s="1" t="s">
        <v>67</v>
      </c>
      <c r="Z40" s="1">
        <v>0</v>
      </c>
      <c r="AA40" s="1">
        <v>186000</v>
      </c>
      <c r="AB40" s="1">
        <v>147405</v>
      </c>
      <c r="AC40" s="1">
        <v>0</v>
      </c>
      <c r="AD40" s="1">
        <v>186000</v>
      </c>
      <c r="AE40" s="1">
        <v>8000</v>
      </c>
      <c r="AF40" s="1" t="s">
        <v>45</v>
      </c>
      <c r="AG40" s="1" t="s">
        <v>46</v>
      </c>
      <c r="AH40" s="1" t="s">
        <v>47</v>
      </c>
      <c r="AI40" s="2" t="s">
        <v>48</v>
      </c>
    </row>
    <row r="41" spans="1:35" x14ac:dyDescent="0.2">
      <c r="A41" s="1" t="s">
        <v>31</v>
      </c>
      <c r="B41" s="1" t="s">
        <v>32</v>
      </c>
      <c r="C41" s="1" t="s">
        <v>33</v>
      </c>
      <c r="D41" s="1">
        <v>1300</v>
      </c>
      <c r="E41" s="1" t="s">
        <v>34</v>
      </c>
      <c r="F41" s="2" t="s">
        <v>35</v>
      </c>
      <c r="G41" s="1" t="s">
        <v>36</v>
      </c>
      <c r="H41" s="1" t="s">
        <v>37</v>
      </c>
      <c r="I41" s="1" t="s">
        <v>38</v>
      </c>
      <c r="J41" s="1">
        <v>1</v>
      </c>
      <c r="K41" s="1">
        <v>443609</v>
      </c>
      <c r="L41" s="31" t="s">
        <v>39</v>
      </c>
      <c r="M41" s="1" t="s">
        <v>40</v>
      </c>
      <c r="N41" s="28">
        <v>-180000</v>
      </c>
      <c r="O41" s="2">
        <v>4.3025000000000002</v>
      </c>
      <c r="P41" s="1" t="s">
        <v>41</v>
      </c>
      <c r="Q41" s="1">
        <v>161550</v>
      </c>
      <c r="R41" s="2" t="s">
        <v>42</v>
      </c>
      <c r="S41" s="1">
        <v>4.3025000000000002</v>
      </c>
      <c r="T41" s="1">
        <v>774450</v>
      </c>
      <c r="U41" s="1">
        <v>42</v>
      </c>
      <c r="V41" s="1" t="s">
        <v>67</v>
      </c>
      <c r="W41" s="1">
        <f t="shared" si="0"/>
        <v>4</v>
      </c>
      <c r="X41" s="1">
        <f t="shared" si="1"/>
        <v>2003</v>
      </c>
      <c r="Y41" s="1" t="s">
        <v>68</v>
      </c>
      <c r="Z41" s="1">
        <v>0</v>
      </c>
      <c r="AA41" s="1">
        <v>180000</v>
      </c>
      <c r="AB41" s="1">
        <v>161550</v>
      </c>
      <c r="AC41" s="1">
        <v>0</v>
      </c>
      <c r="AD41" s="1">
        <v>180000</v>
      </c>
      <c r="AE41" s="1">
        <v>8000</v>
      </c>
      <c r="AF41" s="1" t="s">
        <v>45</v>
      </c>
      <c r="AG41" s="1" t="s">
        <v>46</v>
      </c>
      <c r="AH41" s="1" t="s">
        <v>47</v>
      </c>
      <c r="AI41" s="2" t="s">
        <v>48</v>
      </c>
    </row>
    <row r="42" spans="1:35" x14ac:dyDescent="0.2">
      <c r="A42" s="1" t="s">
        <v>31</v>
      </c>
      <c r="B42" s="1" t="s">
        <v>32</v>
      </c>
      <c r="C42" s="1" t="s">
        <v>33</v>
      </c>
      <c r="D42" s="1">
        <v>1300</v>
      </c>
      <c r="E42" s="1" t="s">
        <v>34</v>
      </c>
      <c r="F42" s="2" t="s">
        <v>35</v>
      </c>
      <c r="G42" s="1" t="s">
        <v>36</v>
      </c>
      <c r="H42" s="1" t="s">
        <v>37</v>
      </c>
      <c r="I42" s="1" t="s">
        <v>38</v>
      </c>
      <c r="J42" s="1">
        <v>1</v>
      </c>
      <c r="K42" s="1">
        <v>443609</v>
      </c>
      <c r="L42" s="31" t="s">
        <v>39</v>
      </c>
      <c r="M42" s="1" t="s">
        <v>40</v>
      </c>
      <c r="N42" s="28">
        <v>-186000</v>
      </c>
      <c r="O42" s="2">
        <v>4.3025000000000002</v>
      </c>
      <c r="P42" s="1" t="s">
        <v>41</v>
      </c>
      <c r="Q42" s="1">
        <v>166005</v>
      </c>
      <c r="R42" s="2" t="s">
        <v>42</v>
      </c>
      <c r="S42" s="1">
        <v>4.3025000000000002</v>
      </c>
      <c r="T42" s="1">
        <v>800265</v>
      </c>
      <c r="U42" s="1">
        <v>42</v>
      </c>
      <c r="V42" s="1" t="s">
        <v>68</v>
      </c>
      <c r="W42" s="1">
        <f t="shared" si="0"/>
        <v>5</v>
      </c>
      <c r="X42" s="1">
        <f t="shared" si="1"/>
        <v>2003</v>
      </c>
      <c r="Y42" s="1" t="s">
        <v>69</v>
      </c>
      <c r="Z42" s="1">
        <v>0</v>
      </c>
      <c r="AA42" s="1">
        <v>186000</v>
      </c>
      <c r="AB42" s="1">
        <v>166005</v>
      </c>
      <c r="AC42" s="1">
        <v>0</v>
      </c>
      <c r="AD42" s="1">
        <v>186000</v>
      </c>
      <c r="AE42" s="1">
        <v>8000</v>
      </c>
      <c r="AF42" s="1" t="s">
        <v>45</v>
      </c>
      <c r="AG42" s="1" t="s">
        <v>46</v>
      </c>
      <c r="AH42" s="1" t="s">
        <v>47</v>
      </c>
      <c r="AI42" s="2" t="s">
        <v>48</v>
      </c>
    </row>
    <row r="43" spans="1:35" x14ac:dyDescent="0.2">
      <c r="A43" s="1" t="s">
        <v>31</v>
      </c>
      <c r="B43" s="1" t="s">
        <v>32</v>
      </c>
      <c r="C43" s="1" t="s">
        <v>33</v>
      </c>
      <c r="D43" s="1">
        <v>1300</v>
      </c>
      <c r="E43" s="1" t="s">
        <v>34</v>
      </c>
      <c r="F43" s="2" t="s">
        <v>35</v>
      </c>
      <c r="G43" s="1" t="s">
        <v>36</v>
      </c>
      <c r="H43" s="1" t="s">
        <v>37</v>
      </c>
      <c r="I43" s="1" t="s">
        <v>38</v>
      </c>
      <c r="J43" s="1">
        <v>1</v>
      </c>
      <c r="K43" s="1">
        <v>443609</v>
      </c>
      <c r="L43" s="31" t="s">
        <v>39</v>
      </c>
      <c r="M43" s="1" t="s">
        <v>40</v>
      </c>
      <c r="N43" s="28">
        <v>-180000</v>
      </c>
      <c r="O43" s="2">
        <v>4.3025000000000002</v>
      </c>
      <c r="P43" s="1" t="s">
        <v>41</v>
      </c>
      <c r="Q43" s="1">
        <v>156150</v>
      </c>
      <c r="R43" s="2" t="s">
        <v>42</v>
      </c>
      <c r="S43" s="1">
        <v>4.3025000000000002</v>
      </c>
      <c r="T43" s="1">
        <v>774450</v>
      </c>
      <c r="U43" s="1">
        <v>42</v>
      </c>
      <c r="V43" s="1" t="s">
        <v>69</v>
      </c>
      <c r="W43" s="1">
        <f t="shared" si="0"/>
        <v>6</v>
      </c>
      <c r="X43" s="1">
        <f t="shared" si="1"/>
        <v>2003</v>
      </c>
      <c r="Y43" s="1" t="s">
        <v>70</v>
      </c>
      <c r="Z43" s="1">
        <v>0</v>
      </c>
      <c r="AA43" s="1">
        <v>180000</v>
      </c>
      <c r="AB43" s="1">
        <v>156150</v>
      </c>
      <c r="AC43" s="1">
        <v>0</v>
      </c>
      <c r="AD43" s="1">
        <v>180000</v>
      </c>
      <c r="AE43" s="1">
        <v>8000</v>
      </c>
      <c r="AF43" s="1" t="s">
        <v>45</v>
      </c>
      <c r="AG43" s="1" t="s">
        <v>46</v>
      </c>
      <c r="AH43" s="1" t="s">
        <v>47</v>
      </c>
      <c r="AI43" s="2" t="s">
        <v>48</v>
      </c>
    </row>
    <row r="44" spans="1:35" x14ac:dyDescent="0.2">
      <c r="A44" s="1" t="s">
        <v>31</v>
      </c>
      <c r="B44" s="1" t="s">
        <v>32</v>
      </c>
      <c r="C44" s="1" t="s">
        <v>33</v>
      </c>
      <c r="D44" s="1">
        <v>1300</v>
      </c>
      <c r="E44" s="1" t="s">
        <v>34</v>
      </c>
      <c r="F44" s="2" t="s">
        <v>35</v>
      </c>
      <c r="G44" s="1" t="s">
        <v>36</v>
      </c>
      <c r="H44" s="1" t="s">
        <v>37</v>
      </c>
      <c r="I44" s="1" t="s">
        <v>38</v>
      </c>
      <c r="J44" s="1">
        <v>1</v>
      </c>
      <c r="K44" s="1">
        <v>443609</v>
      </c>
      <c r="L44" s="31" t="s">
        <v>39</v>
      </c>
      <c r="M44" s="1" t="s">
        <v>40</v>
      </c>
      <c r="N44" s="28">
        <v>-186000</v>
      </c>
      <c r="O44" s="2">
        <v>4.3025000000000002</v>
      </c>
      <c r="P44" s="1" t="s">
        <v>41</v>
      </c>
      <c r="Q44" s="1">
        <v>154845</v>
      </c>
      <c r="R44" s="2" t="s">
        <v>42</v>
      </c>
      <c r="S44" s="1">
        <v>4.3025000000000002</v>
      </c>
      <c r="T44" s="1">
        <v>800265</v>
      </c>
      <c r="U44" s="1">
        <v>42</v>
      </c>
      <c r="V44" s="1" t="s">
        <v>70</v>
      </c>
      <c r="W44" s="1">
        <f t="shared" si="0"/>
        <v>7</v>
      </c>
      <c r="X44" s="1">
        <f t="shared" si="1"/>
        <v>2003</v>
      </c>
      <c r="Y44" s="1" t="s">
        <v>71</v>
      </c>
      <c r="Z44" s="1">
        <v>0</v>
      </c>
      <c r="AA44" s="1">
        <v>186000</v>
      </c>
      <c r="AB44" s="1">
        <v>154845</v>
      </c>
      <c r="AC44" s="1">
        <v>0</v>
      </c>
      <c r="AD44" s="1">
        <v>186000</v>
      </c>
      <c r="AE44" s="1">
        <v>8000</v>
      </c>
      <c r="AF44" s="1" t="s">
        <v>45</v>
      </c>
      <c r="AG44" s="1" t="s">
        <v>46</v>
      </c>
      <c r="AH44" s="1" t="s">
        <v>47</v>
      </c>
      <c r="AI44" s="2" t="s">
        <v>48</v>
      </c>
    </row>
    <row r="45" spans="1:35" x14ac:dyDescent="0.2">
      <c r="A45" s="1" t="s">
        <v>31</v>
      </c>
      <c r="B45" s="1" t="s">
        <v>32</v>
      </c>
      <c r="C45" s="1" t="s">
        <v>33</v>
      </c>
      <c r="D45" s="1">
        <v>1300</v>
      </c>
      <c r="E45" s="1" t="s">
        <v>34</v>
      </c>
      <c r="F45" s="2" t="s">
        <v>35</v>
      </c>
      <c r="G45" s="1" t="s">
        <v>36</v>
      </c>
      <c r="H45" s="1" t="s">
        <v>37</v>
      </c>
      <c r="I45" s="1" t="s">
        <v>38</v>
      </c>
      <c r="J45" s="1">
        <v>1</v>
      </c>
      <c r="K45" s="1">
        <v>443609</v>
      </c>
      <c r="L45" s="31" t="s">
        <v>39</v>
      </c>
      <c r="M45" s="1" t="s">
        <v>40</v>
      </c>
      <c r="N45" s="28">
        <v>-186000</v>
      </c>
      <c r="O45" s="2">
        <v>4.3025000000000002</v>
      </c>
      <c r="P45" s="1" t="s">
        <v>41</v>
      </c>
      <c r="Q45" s="1">
        <v>148335</v>
      </c>
      <c r="R45" s="2" t="s">
        <v>42</v>
      </c>
      <c r="S45" s="1">
        <v>4.3025000000000002</v>
      </c>
      <c r="T45" s="1">
        <v>800265</v>
      </c>
      <c r="U45" s="1">
        <v>42</v>
      </c>
      <c r="V45" s="1" t="s">
        <v>71</v>
      </c>
      <c r="W45" s="1">
        <f t="shared" si="0"/>
        <v>8</v>
      </c>
      <c r="X45" s="1">
        <f t="shared" si="1"/>
        <v>2003</v>
      </c>
      <c r="Y45" s="1" t="s">
        <v>72</v>
      </c>
      <c r="Z45" s="1">
        <v>0</v>
      </c>
      <c r="AA45" s="1">
        <v>186000</v>
      </c>
      <c r="AB45" s="1">
        <v>148335</v>
      </c>
      <c r="AC45" s="1">
        <v>0</v>
      </c>
      <c r="AD45" s="1">
        <v>186000</v>
      </c>
      <c r="AE45" s="1">
        <v>8000</v>
      </c>
      <c r="AF45" s="1" t="s">
        <v>45</v>
      </c>
      <c r="AG45" s="1" t="s">
        <v>46</v>
      </c>
      <c r="AH45" s="1" t="s">
        <v>47</v>
      </c>
      <c r="AI45" s="2" t="s">
        <v>48</v>
      </c>
    </row>
    <row r="46" spans="1:35" x14ac:dyDescent="0.2">
      <c r="A46" s="1" t="s">
        <v>31</v>
      </c>
      <c r="B46" s="1" t="s">
        <v>32</v>
      </c>
      <c r="C46" s="1" t="s">
        <v>33</v>
      </c>
      <c r="D46" s="1">
        <v>1300</v>
      </c>
      <c r="E46" s="1" t="s">
        <v>34</v>
      </c>
      <c r="F46" s="2" t="s">
        <v>35</v>
      </c>
      <c r="G46" s="1" t="s">
        <v>36</v>
      </c>
      <c r="H46" s="1" t="s">
        <v>37</v>
      </c>
      <c r="I46" s="1" t="s">
        <v>38</v>
      </c>
      <c r="J46" s="1">
        <v>1</v>
      </c>
      <c r="K46" s="1">
        <v>443609</v>
      </c>
      <c r="L46" s="31" t="s">
        <v>39</v>
      </c>
      <c r="M46" s="1" t="s">
        <v>40</v>
      </c>
      <c r="N46" s="28">
        <v>-180000</v>
      </c>
      <c r="O46" s="2">
        <v>4.3025000000000002</v>
      </c>
      <c r="P46" s="1" t="s">
        <v>41</v>
      </c>
      <c r="Q46" s="1">
        <v>141390</v>
      </c>
      <c r="R46" s="2" t="s">
        <v>42</v>
      </c>
      <c r="S46" s="1">
        <v>4.3025000000000002</v>
      </c>
      <c r="T46" s="1">
        <v>774450</v>
      </c>
      <c r="U46" s="1">
        <v>42</v>
      </c>
      <c r="V46" s="1" t="s">
        <v>72</v>
      </c>
      <c r="W46" s="1">
        <f t="shared" si="0"/>
        <v>9</v>
      </c>
      <c r="X46" s="1">
        <f t="shared" si="1"/>
        <v>2003</v>
      </c>
      <c r="Y46" s="1" t="s">
        <v>73</v>
      </c>
      <c r="Z46" s="1">
        <v>0</v>
      </c>
      <c r="AA46" s="1">
        <v>180000</v>
      </c>
      <c r="AB46" s="1">
        <v>141390</v>
      </c>
      <c r="AC46" s="1">
        <v>0</v>
      </c>
      <c r="AD46" s="1">
        <v>180000</v>
      </c>
      <c r="AE46" s="1">
        <v>8000</v>
      </c>
      <c r="AF46" s="1" t="s">
        <v>45</v>
      </c>
      <c r="AG46" s="1" t="s">
        <v>46</v>
      </c>
      <c r="AH46" s="1" t="s">
        <v>47</v>
      </c>
      <c r="AI46" s="2" t="s">
        <v>48</v>
      </c>
    </row>
    <row r="47" spans="1:35" x14ac:dyDescent="0.2">
      <c r="A47" s="1" t="s">
        <v>31</v>
      </c>
      <c r="B47" s="1" t="s">
        <v>32</v>
      </c>
      <c r="C47" s="1" t="s">
        <v>33</v>
      </c>
      <c r="D47" s="1">
        <v>1300</v>
      </c>
      <c r="E47" s="1" t="s">
        <v>34</v>
      </c>
      <c r="F47" s="2" t="s">
        <v>35</v>
      </c>
      <c r="G47" s="1" t="s">
        <v>36</v>
      </c>
      <c r="H47" s="1" t="s">
        <v>37</v>
      </c>
      <c r="I47" s="1" t="s">
        <v>38</v>
      </c>
      <c r="J47" s="1">
        <v>1</v>
      </c>
      <c r="K47" s="1">
        <v>443609</v>
      </c>
      <c r="L47" s="31" t="s">
        <v>39</v>
      </c>
      <c r="M47" s="1" t="s">
        <v>40</v>
      </c>
      <c r="N47" s="28">
        <v>-186000</v>
      </c>
      <c r="O47" s="2">
        <v>4.3025000000000002</v>
      </c>
      <c r="P47" s="1" t="s">
        <v>41</v>
      </c>
      <c r="Q47" s="1">
        <v>139965</v>
      </c>
      <c r="R47" s="2" t="s">
        <v>42</v>
      </c>
      <c r="S47" s="1">
        <v>4.3025000000000002</v>
      </c>
      <c r="T47" s="1">
        <v>800265</v>
      </c>
      <c r="U47" s="1">
        <v>42</v>
      </c>
      <c r="V47" s="1" t="s">
        <v>73</v>
      </c>
      <c r="W47" s="1">
        <f t="shared" si="0"/>
        <v>10</v>
      </c>
      <c r="X47" s="1">
        <f t="shared" si="1"/>
        <v>2003</v>
      </c>
      <c r="Y47" s="1" t="s">
        <v>74</v>
      </c>
      <c r="Z47" s="1">
        <v>0</v>
      </c>
      <c r="AA47" s="1">
        <v>186000</v>
      </c>
      <c r="AB47" s="1">
        <v>139965</v>
      </c>
      <c r="AC47" s="1">
        <v>0</v>
      </c>
      <c r="AD47" s="1">
        <v>186000</v>
      </c>
      <c r="AE47" s="1">
        <v>8000</v>
      </c>
      <c r="AF47" s="1" t="s">
        <v>45</v>
      </c>
      <c r="AG47" s="1" t="s">
        <v>46</v>
      </c>
      <c r="AH47" s="1" t="s">
        <v>47</v>
      </c>
      <c r="AI47" s="2" t="s">
        <v>48</v>
      </c>
    </row>
    <row r="48" spans="1:35" x14ac:dyDescent="0.2">
      <c r="A48" s="1" t="s">
        <v>31</v>
      </c>
      <c r="B48" s="1" t="s">
        <v>32</v>
      </c>
      <c r="C48" s="1" t="s">
        <v>33</v>
      </c>
      <c r="D48" s="1">
        <v>1300</v>
      </c>
      <c r="E48" s="1" t="s">
        <v>34</v>
      </c>
      <c r="F48" s="2" t="s">
        <v>35</v>
      </c>
      <c r="G48" s="1" t="s">
        <v>36</v>
      </c>
      <c r="H48" s="1" t="s">
        <v>37</v>
      </c>
      <c r="I48" s="1" t="s">
        <v>38</v>
      </c>
      <c r="J48" s="1">
        <v>1</v>
      </c>
      <c r="K48" s="1">
        <v>443609</v>
      </c>
      <c r="L48" s="31" t="s">
        <v>39</v>
      </c>
      <c r="M48" s="1" t="s">
        <v>40</v>
      </c>
      <c r="N48" s="28">
        <v>-180000</v>
      </c>
      <c r="O48" s="2">
        <v>4.3025000000000002</v>
      </c>
      <c r="P48" s="1" t="s">
        <v>41</v>
      </c>
      <c r="Q48" s="1">
        <v>104490</v>
      </c>
      <c r="R48" s="2" t="s">
        <v>42</v>
      </c>
      <c r="S48" s="1">
        <v>4.3025000000000002</v>
      </c>
      <c r="T48" s="1">
        <v>774450</v>
      </c>
      <c r="U48" s="1">
        <v>42</v>
      </c>
      <c r="V48" s="1" t="s">
        <v>74</v>
      </c>
      <c r="W48" s="1">
        <f t="shared" si="0"/>
        <v>11</v>
      </c>
      <c r="X48" s="1">
        <f t="shared" si="1"/>
        <v>2003</v>
      </c>
      <c r="Y48" s="1" t="s">
        <v>75</v>
      </c>
      <c r="Z48" s="1">
        <v>0</v>
      </c>
      <c r="AA48" s="1">
        <v>180000</v>
      </c>
      <c r="AB48" s="1">
        <v>104490</v>
      </c>
      <c r="AC48" s="1">
        <v>0</v>
      </c>
      <c r="AD48" s="1">
        <v>180000</v>
      </c>
      <c r="AE48" s="1">
        <v>8000</v>
      </c>
      <c r="AF48" s="1" t="s">
        <v>45</v>
      </c>
      <c r="AG48" s="1" t="s">
        <v>46</v>
      </c>
      <c r="AH48" s="1" t="s">
        <v>47</v>
      </c>
      <c r="AI48" s="2" t="s">
        <v>48</v>
      </c>
    </row>
    <row r="49" spans="1:35" x14ac:dyDescent="0.2">
      <c r="A49" s="1" t="s">
        <v>31</v>
      </c>
      <c r="B49" s="1" t="s">
        <v>32</v>
      </c>
      <c r="C49" s="1" t="s">
        <v>33</v>
      </c>
      <c r="D49" s="1">
        <v>1300</v>
      </c>
      <c r="E49" s="1" t="s">
        <v>34</v>
      </c>
      <c r="F49" s="2" t="s">
        <v>35</v>
      </c>
      <c r="G49" s="1" t="s">
        <v>36</v>
      </c>
      <c r="H49" s="1" t="s">
        <v>37</v>
      </c>
      <c r="I49" s="1" t="s">
        <v>38</v>
      </c>
      <c r="J49" s="1">
        <v>1</v>
      </c>
      <c r="K49" s="1">
        <v>443609</v>
      </c>
      <c r="L49" s="31" t="s">
        <v>39</v>
      </c>
      <c r="M49" s="1" t="s">
        <v>40</v>
      </c>
      <c r="N49" s="28">
        <v>-186000</v>
      </c>
      <c r="O49" s="2">
        <v>4.3025000000000002</v>
      </c>
      <c r="P49" s="1" t="s">
        <v>41</v>
      </c>
      <c r="Q49" s="1">
        <v>79701</v>
      </c>
      <c r="R49" s="2" t="s">
        <v>42</v>
      </c>
      <c r="S49" s="1">
        <v>4.3025000000000002</v>
      </c>
      <c r="T49" s="1">
        <v>800265</v>
      </c>
      <c r="U49" s="1">
        <v>42</v>
      </c>
      <c r="V49" s="1" t="s">
        <v>75</v>
      </c>
      <c r="W49" s="1">
        <f t="shared" si="0"/>
        <v>12</v>
      </c>
      <c r="X49" s="1">
        <f t="shared" si="1"/>
        <v>2003</v>
      </c>
      <c r="Y49" s="1" t="s">
        <v>76</v>
      </c>
      <c r="Z49" s="1">
        <v>0</v>
      </c>
      <c r="AA49" s="1">
        <v>186000</v>
      </c>
      <c r="AB49" s="1">
        <v>79701</v>
      </c>
      <c r="AC49" s="1">
        <v>0</v>
      </c>
      <c r="AD49" s="1">
        <v>186000</v>
      </c>
      <c r="AE49" s="1">
        <v>8000</v>
      </c>
      <c r="AF49" s="1" t="s">
        <v>45</v>
      </c>
      <c r="AG49" s="1" t="s">
        <v>46</v>
      </c>
      <c r="AH49" s="1" t="s">
        <v>47</v>
      </c>
      <c r="AI49" s="2" t="s">
        <v>48</v>
      </c>
    </row>
    <row r="50" spans="1:35" x14ac:dyDescent="0.2">
      <c r="A50" s="1" t="s">
        <v>31</v>
      </c>
      <c r="B50" s="1" t="s">
        <v>32</v>
      </c>
      <c r="C50" s="1" t="s">
        <v>33</v>
      </c>
      <c r="D50" s="1">
        <v>1300</v>
      </c>
      <c r="E50" s="1" t="s">
        <v>34</v>
      </c>
      <c r="F50" s="2" t="s">
        <v>35</v>
      </c>
      <c r="G50" s="1" t="s">
        <v>36</v>
      </c>
      <c r="H50" s="1" t="s">
        <v>37</v>
      </c>
      <c r="I50" s="1" t="s">
        <v>38</v>
      </c>
      <c r="J50" s="1">
        <v>1</v>
      </c>
      <c r="K50" s="1">
        <v>443609</v>
      </c>
      <c r="L50" s="31" t="s">
        <v>39</v>
      </c>
      <c r="M50" s="1" t="s">
        <v>40</v>
      </c>
      <c r="N50" s="28">
        <v>-124000</v>
      </c>
      <c r="O50" s="2">
        <v>4.2699999999999996</v>
      </c>
      <c r="P50" s="1" t="s">
        <v>41</v>
      </c>
      <c r="Q50" s="1">
        <v>42284</v>
      </c>
      <c r="R50" s="2" t="s">
        <v>42</v>
      </c>
      <c r="S50" s="1">
        <v>4.2699999999999996</v>
      </c>
      <c r="T50" s="1">
        <v>529480</v>
      </c>
      <c r="U50" s="1">
        <v>42</v>
      </c>
      <c r="V50" s="1" t="s">
        <v>76</v>
      </c>
      <c r="W50" s="1">
        <f t="shared" si="0"/>
        <v>1</v>
      </c>
      <c r="X50" s="1">
        <f t="shared" si="1"/>
        <v>2004</v>
      </c>
      <c r="Y50" s="1" t="s">
        <v>77</v>
      </c>
      <c r="Z50" s="1">
        <v>0</v>
      </c>
      <c r="AA50" s="1">
        <v>124000</v>
      </c>
      <c r="AB50" s="1">
        <v>42284</v>
      </c>
      <c r="AC50" s="1">
        <v>0</v>
      </c>
      <c r="AD50" s="1">
        <v>124000</v>
      </c>
      <c r="AE50" s="1">
        <v>8000</v>
      </c>
      <c r="AF50" s="1" t="s">
        <v>45</v>
      </c>
      <c r="AG50" s="1" t="s">
        <v>46</v>
      </c>
      <c r="AH50" s="1" t="s">
        <v>47</v>
      </c>
      <c r="AI50" s="2" t="s">
        <v>48</v>
      </c>
    </row>
    <row r="51" spans="1:35" x14ac:dyDescent="0.2">
      <c r="A51" s="1" t="s">
        <v>31</v>
      </c>
      <c r="B51" s="1" t="s">
        <v>32</v>
      </c>
      <c r="C51" s="1" t="s">
        <v>33</v>
      </c>
      <c r="D51" s="1">
        <v>1300</v>
      </c>
      <c r="E51" s="1" t="s">
        <v>34</v>
      </c>
      <c r="F51" s="2" t="s">
        <v>35</v>
      </c>
      <c r="G51" s="1" t="s">
        <v>36</v>
      </c>
      <c r="H51" s="1" t="s">
        <v>37</v>
      </c>
      <c r="I51" s="1" t="s">
        <v>38</v>
      </c>
      <c r="J51" s="1">
        <v>1</v>
      </c>
      <c r="K51" s="1">
        <v>443609</v>
      </c>
      <c r="L51" s="31" t="s">
        <v>39</v>
      </c>
      <c r="M51" s="1" t="s">
        <v>40</v>
      </c>
      <c r="N51" s="28">
        <v>-116000</v>
      </c>
      <c r="O51" s="2">
        <v>4.2699999999999996</v>
      </c>
      <c r="P51" s="1" t="s">
        <v>41</v>
      </c>
      <c r="Q51" s="1">
        <v>49763.99999999992</v>
      </c>
      <c r="R51" s="2" t="s">
        <v>42</v>
      </c>
      <c r="S51" s="1">
        <v>4.2699999999999996</v>
      </c>
      <c r="T51" s="1">
        <v>495320</v>
      </c>
      <c r="U51" s="1">
        <v>42</v>
      </c>
      <c r="V51" s="1" t="s">
        <v>77</v>
      </c>
      <c r="W51" s="1">
        <f t="shared" si="0"/>
        <v>2</v>
      </c>
      <c r="X51" s="1">
        <f t="shared" si="1"/>
        <v>2004</v>
      </c>
      <c r="Y51" s="1" t="s">
        <v>78</v>
      </c>
      <c r="Z51" s="1">
        <v>0</v>
      </c>
      <c r="AA51" s="1">
        <v>116000</v>
      </c>
      <c r="AB51" s="1">
        <v>49763.99999999992</v>
      </c>
      <c r="AC51" s="1">
        <v>0</v>
      </c>
      <c r="AD51" s="1">
        <v>116000</v>
      </c>
      <c r="AE51" s="1">
        <v>8000</v>
      </c>
      <c r="AF51" s="1" t="s">
        <v>45</v>
      </c>
      <c r="AG51" s="1" t="s">
        <v>46</v>
      </c>
      <c r="AH51" s="1" t="s">
        <v>47</v>
      </c>
      <c r="AI51" s="2" t="s">
        <v>48</v>
      </c>
    </row>
    <row r="52" spans="1:35" x14ac:dyDescent="0.2">
      <c r="A52" s="1" t="s">
        <v>31</v>
      </c>
      <c r="B52" s="1" t="s">
        <v>32</v>
      </c>
      <c r="C52" s="1" t="s">
        <v>33</v>
      </c>
      <c r="D52" s="1">
        <v>1300</v>
      </c>
      <c r="E52" s="1" t="s">
        <v>34</v>
      </c>
      <c r="F52" s="2" t="s">
        <v>35</v>
      </c>
      <c r="G52" s="1" t="s">
        <v>36</v>
      </c>
      <c r="H52" s="1" t="s">
        <v>37</v>
      </c>
      <c r="I52" s="1" t="s">
        <v>38</v>
      </c>
      <c r="J52" s="1">
        <v>1</v>
      </c>
      <c r="K52" s="1">
        <v>443609</v>
      </c>
      <c r="L52" s="31" t="s">
        <v>39</v>
      </c>
      <c r="M52" s="1" t="s">
        <v>40</v>
      </c>
      <c r="N52" s="28">
        <v>-124000</v>
      </c>
      <c r="O52" s="2">
        <v>4.2699999999999996</v>
      </c>
      <c r="P52" s="1" t="s">
        <v>41</v>
      </c>
      <c r="Q52" s="1">
        <v>70432</v>
      </c>
      <c r="R52" s="2" t="s">
        <v>42</v>
      </c>
      <c r="S52" s="1">
        <v>4.2699999999999996</v>
      </c>
      <c r="T52" s="1">
        <v>529480</v>
      </c>
      <c r="U52" s="1">
        <v>42</v>
      </c>
      <c r="V52" s="1" t="s">
        <v>78</v>
      </c>
      <c r="W52" s="1">
        <f t="shared" si="0"/>
        <v>3</v>
      </c>
      <c r="X52" s="1">
        <f t="shared" si="1"/>
        <v>2004</v>
      </c>
      <c r="Y52" s="1" t="s">
        <v>79</v>
      </c>
      <c r="Z52" s="1">
        <v>0</v>
      </c>
      <c r="AA52" s="1">
        <v>124000</v>
      </c>
      <c r="AB52" s="1">
        <v>70432</v>
      </c>
      <c r="AC52" s="1">
        <v>0</v>
      </c>
      <c r="AD52" s="1">
        <v>124000</v>
      </c>
      <c r="AE52" s="1">
        <v>8000</v>
      </c>
      <c r="AF52" s="1" t="s">
        <v>45</v>
      </c>
      <c r="AG52" s="1" t="s">
        <v>46</v>
      </c>
      <c r="AH52" s="1" t="s">
        <v>47</v>
      </c>
      <c r="AI52" s="2" t="s">
        <v>48</v>
      </c>
    </row>
    <row r="53" spans="1:35" x14ac:dyDescent="0.2">
      <c r="A53" s="1" t="s">
        <v>31</v>
      </c>
      <c r="B53" s="1" t="s">
        <v>32</v>
      </c>
      <c r="C53" s="1" t="s">
        <v>33</v>
      </c>
      <c r="D53" s="1">
        <v>1300</v>
      </c>
      <c r="E53" s="1" t="s">
        <v>34</v>
      </c>
      <c r="F53" s="2" t="s">
        <v>35</v>
      </c>
      <c r="G53" s="1" t="s">
        <v>36</v>
      </c>
      <c r="H53" s="1" t="s">
        <v>37</v>
      </c>
      <c r="I53" s="1" t="s">
        <v>38</v>
      </c>
      <c r="J53" s="1">
        <v>1</v>
      </c>
      <c r="K53" s="1">
        <v>443609</v>
      </c>
      <c r="L53" s="31" t="s">
        <v>39</v>
      </c>
      <c r="M53" s="1" t="s">
        <v>40</v>
      </c>
      <c r="N53" s="28">
        <v>-120000</v>
      </c>
      <c r="O53" s="2">
        <v>4.2699999999999996</v>
      </c>
      <c r="P53" s="1" t="s">
        <v>41</v>
      </c>
      <c r="Q53" s="1">
        <v>86639.999999999942</v>
      </c>
      <c r="R53" s="2" t="s">
        <v>42</v>
      </c>
      <c r="S53" s="1">
        <v>4.2699999999999996</v>
      </c>
      <c r="T53" s="1">
        <v>512400</v>
      </c>
      <c r="U53" s="1">
        <v>42</v>
      </c>
      <c r="V53" s="1" t="s">
        <v>79</v>
      </c>
      <c r="W53" s="1">
        <f t="shared" si="0"/>
        <v>4</v>
      </c>
      <c r="X53" s="1">
        <f t="shared" si="1"/>
        <v>2004</v>
      </c>
      <c r="Y53" s="1" t="s">
        <v>80</v>
      </c>
      <c r="Z53" s="1">
        <v>0</v>
      </c>
      <c r="AA53" s="1">
        <v>120000</v>
      </c>
      <c r="AB53" s="1">
        <v>86639.999999999942</v>
      </c>
      <c r="AC53" s="1">
        <v>0</v>
      </c>
      <c r="AD53" s="1">
        <v>120000</v>
      </c>
      <c r="AE53" s="1">
        <v>8000</v>
      </c>
      <c r="AF53" s="1" t="s">
        <v>45</v>
      </c>
      <c r="AG53" s="1" t="s">
        <v>46</v>
      </c>
      <c r="AH53" s="1" t="s">
        <v>47</v>
      </c>
      <c r="AI53" s="2" t="s">
        <v>48</v>
      </c>
    </row>
    <row r="54" spans="1:35" x14ac:dyDescent="0.2">
      <c r="A54" s="1" t="s">
        <v>31</v>
      </c>
      <c r="B54" s="1" t="s">
        <v>32</v>
      </c>
      <c r="C54" s="1" t="s">
        <v>33</v>
      </c>
      <c r="D54" s="1">
        <v>1300</v>
      </c>
      <c r="E54" s="1" t="s">
        <v>34</v>
      </c>
      <c r="F54" s="2" t="s">
        <v>35</v>
      </c>
      <c r="G54" s="1" t="s">
        <v>36</v>
      </c>
      <c r="H54" s="1" t="s">
        <v>37</v>
      </c>
      <c r="I54" s="1" t="s">
        <v>38</v>
      </c>
      <c r="J54" s="1">
        <v>1</v>
      </c>
      <c r="K54" s="1">
        <v>443609</v>
      </c>
      <c r="L54" s="31" t="s">
        <v>39</v>
      </c>
      <c r="M54" s="1" t="s">
        <v>40</v>
      </c>
      <c r="N54" s="28">
        <v>-124000</v>
      </c>
      <c r="O54" s="2">
        <v>4.2699999999999996</v>
      </c>
      <c r="P54" s="1" t="s">
        <v>41</v>
      </c>
      <c r="Q54" s="1">
        <v>89031.999999999942</v>
      </c>
      <c r="R54" s="2" t="s">
        <v>42</v>
      </c>
      <c r="S54" s="1">
        <v>4.2699999999999996</v>
      </c>
      <c r="T54" s="1">
        <v>529480</v>
      </c>
      <c r="U54" s="1">
        <v>42</v>
      </c>
      <c r="V54" s="1" t="s">
        <v>80</v>
      </c>
      <c r="W54" s="1">
        <f t="shared" si="0"/>
        <v>5</v>
      </c>
      <c r="X54" s="1">
        <f t="shared" si="1"/>
        <v>2004</v>
      </c>
      <c r="Y54" s="1" t="s">
        <v>81</v>
      </c>
      <c r="Z54" s="1">
        <v>0</v>
      </c>
      <c r="AA54" s="1">
        <v>124000</v>
      </c>
      <c r="AB54" s="1">
        <v>89031.999999999942</v>
      </c>
      <c r="AC54" s="1">
        <v>0</v>
      </c>
      <c r="AD54" s="1">
        <v>124000</v>
      </c>
      <c r="AE54" s="1">
        <v>8000</v>
      </c>
      <c r="AF54" s="1" t="s">
        <v>45</v>
      </c>
      <c r="AG54" s="1" t="s">
        <v>46</v>
      </c>
      <c r="AH54" s="1" t="s">
        <v>47</v>
      </c>
      <c r="AI54" s="2" t="s">
        <v>48</v>
      </c>
    </row>
    <row r="55" spans="1:35" x14ac:dyDescent="0.2">
      <c r="A55" s="1" t="s">
        <v>31</v>
      </c>
      <c r="B55" s="1" t="s">
        <v>32</v>
      </c>
      <c r="C55" s="1" t="s">
        <v>33</v>
      </c>
      <c r="D55" s="1">
        <v>1300</v>
      </c>
      <c r="E55" s="1" t="s">
        <v>34</v>
      </c>
      <c r="F55" s="2" t="s">
        <v>35</v>
      </c>
      <c r="G55" s="1" t="s">
        <v>36</v>
      </c>
      <c r="H55" s="1" t="s">
        <v>37</v>
      </c>
      <c r="I55" s="1" t="s">
        <v>38</v>
      </c>
      <c r="J55" s="1">
        <v>1</v>
      </c>
      <c r="K55" s="1">
        <v>443609</v>
      </c>
      <c r="L55" s="31" t="s">
        <v>39</v>
      </c>
      <c r="M55" s="1" t="s">
        <v>40</v>
      </c>
      <c r="N55" s="28">
        <v>-120000</v>
      </c>
      <c r="O55" s="2">
        <v>4.2699999999999996</v>
      </c>
      <c r="P55" s="1" t="s">
        <v>41</v>
      </c>
      <c r="Q55" s="1">
        <v>81359.999999999942</v>
      </c>
      <c r="R55" s="2" t="s">
        <v>42</v>
      </c>
      <c r="S55" s="1">
        <v>4.2699999999999996</v>
      </c>
      <c r="T55" s="1">
        <v>512400</v>
      </c>
      <c r="U55" s="1">
        <v>42</v>
      </c>
      <c r="V55" s="1" t="s">
        <v>81</v>
      </c>
      <c r="W55" s="1">
        <f t="shared" si="0"/>
        <v>6</v>
      </c>
      <c r="X55" s="1">
        <f t="shared" si="1"/>
        <v>2004</v>
      </c>
      <c r="Y55" s="1" t="s">
        <v>82</v>
      </c>
      <c r="Z55" s="1">
        <v>0</v>
      </c>
      <c r="AA55" s="1">
        <v>120000</v>
      </c>
      <c r="AB55" s="1">
        <v>81359.999999999942</v>
      </c>
      <c r="AC55" s="1">
        <v>0</v>
      </c>
      <c r="AD55" s="1">
        <v>120000</v>
      </c>
      <c r="AE55" s="1">
        <v>8000</v>
      </c>
      <c r="AF55" s="1" t="s">
        <v>45</v>
      </c>
      <c r="AG55" s="1" t="s">
        <v>46</v>
      </c>
      <c r="AH55" s="1" t="s">
        <v>47</v>
      </c>
      <c r="AI55" s="2" t="s">
        <v>48</v>
      </c>
    </row>
    <row r="56" spans="1:35" x14ac:dyDescent="0.2">
      <c r="A56" s="1" t="s">
        <v>31</v>
      </c>
      <c r="B56" s="1" t="s">
        <v>32</v>
      </c>
      <c r="C56" s="1" t="s">
        <v>33</v>
      </c>
      <c r="D56" s="1">
        <v>1300</v>
      </c>
      <c r="E56" s="1" t="s">
        <v>34</v>
      </c>
      <c r="F56" s="2" t="s">
        <v>35</v>
      </c>
      <c r="G56" s="1" t="s">
        <v>36</v>
      </c>
      <c r="H56" s="1" t="s">
        <v>37</v>
      </c>
      <c r="I56" s="1" t="s">
        <v>38</v>
      </c>
      <c r="J56" s="1">
        <v>1</v>
      </c>
      <c r="K56" s="1">
        <v>443609</v>
      </c>
      <c r="L56" s="31" t="s">
        <v>39</v>
      </c>
      <c r="M56" s="1" t="s">
        <v>40</v>
      </c>
      <c r="N56" s="28">
        <v>-124000</v>
      </c>
      <c r="O56" s="2">
        <v>4.2699999999999996</v>
      </c>
      <c r="P56" s="1" t="s">
        <v>41</v>
      </c>
      <c r="Q56" s="1">
        <v>78491.999999999942</v>
      </c>
      <c r="R56" s="2" t="s">
        <v>42</v>
      </c>
      <c r="S56" s="1">
        <v>4.2699999999999996</v>
      </c>
      <c r="T56" s="1">
        <v>529480</v>
      </c>
      <c r="U56" s="1">
        <v>42</v>
      </c>
      <c r="V56" s="1" t="s">
        <v>82</v>
      </c>
      <c r="W56" s="1">
        <f t="shared" si="0"/>
        <v>7</v>
      </c>
      <c r="X56" s="1">
        <f t="shared" si="1"/>
        <v>2004</v>
      </c>
      <c r="Y56" s="1" t="s">
        <v>83</v>
      </c>
      <c r="Z56" s="1">
        <v>0</v>
      </c>
      <c r="AA56" s="1">
        <v>124000</v>
      </c>
      <c r="AB56" s="1">
        <v>78491.999999999942</v>
      </c>
      <c r="AC56" s="1">
        <v>0</v>
      </c>
      <c r="AD56" s="1">
        <v>124000</v>
      </c>
      <c r="AE56" s="1">
        <v>8000</v>
      </c>
      <c r="AF56" s="1" t="s">
        <v>45</v>
      </c>
      <c r="AG56" s="1" t="s">
        <v>46</v>
      </c>
      <c r="AH56" s="1" t="s">
        <v>47</v>
      </c>
      <c r="AI56" s="2" t="s">
        <v>48</v>
      </c>
    </row>
    <row r="57" spans="1:35" x14ac:dyDescent="0.2">
      <c r="A57" s="1" t="s">
        <v>31</v>
      </c>
      <c r="B57" s="1" t="s">
        <v>32</v>
      </c>
      <c r="C57" s="1" t="s">
        <v>33</v>
      </c>
      <c r="D57" s="1">
        <v>1300</v>
      </c>
      <c r="E57" s="1" t="s">
        <v>34</v>
      </c>
      <c r="F57" s="2" t="s">
        <v>35</v>
      </c>
      <c r="G57" s="1" t="s">
        <v>36</v>
      </c>
      <c r="H57" s="1" t="s">
        <v>37</v>
      </c>
      <c r="I57" s="1" t="s">
        <v>38</v>
      </c>
      <c r="J57" s="1">
        <v>1</v>
      </c>
      <c r="K57" s="1">
        <v>443609</v>
      </c>
      <c r="L57" s="31" t="s">
        <v>39</v>
      </c>
      <c r="M57" s="1" t="s">
        <v>40</v>
      </c>
      <c r="N57" s="28">
        <v>-124000</v>
      </c>
      <c r="O57" s="2">
        <v>4.2699999999999996</v>
      </c>
      <c r="P57" s="1" t="s">
        <v>41</v>
      </c>
      <c r="Q57" s="1">
        <v>73655.999999999927</v>
      </c>
      <c r="R57" s="2" t="s">
        <v>42</v>
      </c>
      <c r="S57" s="1">
        <v>4.2699999999999996</v>
      </c>
      <c r="T57" s="1">
        <v>529480</v>
      </c>
      <c r="U57" s="1">
        <v>42</v>
      </c>
      <c r="V57" s="1" t="s">
        <v>83</v>
      </c>
      <c r="W57" s="1">
        <f t="shared" si="0"/>
        <v>8</v>
      </c>
      <c r="X57" s="1">
        <f t="shared" si="1"/>
        <v>2004</v>
      </c>
      <c r="Y57" s="1" t="s">
        <v>84</v>
      </c>
      <c r="Z57" s="1">
        <v>0</v>
      </c>
      <c r="AA57" s="1">
        <v>124000</v>
      </c>
      <c r="AB57" s="1">
        <v>73655.999999999927</v>
      </c>
      <c r="AC57" s="1">
        <v>0</v>
      </c>
      <c r="AD57" s="1">
        <v>124000</v>
      </c>
      <c r="AE57" s="1">
        <v>8000</v>
      </c>
      <c r="AF57" s="1" t="s">
        <v>45</v>
      </c>
      <c r="AG57" s="1" t="s">
        <v>46</v>
      </c>
      <c r="AH57" s="1" t="s">
        <v>47</v>
      </c>
      <c r="AI57" s="2" t="s">
        <v>48</v>
      </c>
    </row>
    <row r="58" spans="1:35" x14ac:dyDescent="0.2">
      <c r="A58" s="1" t="s">
        <v>31</v>
      </c>
      <c r="B58" s="1" t="s">
        <v>32</v>
      </c>
      <c r="C58" s="1" t="s">
        <v>33</v>
      </c>
      <c r="D58" s="1">
        <v>1300</v>
      </c>
      <c r="E58" s="1" t="s">
        <v>34</v>
      </c>
      <c r="F58" s="2" t="s">
        <v>35</v>
      </c>
      <c r="G58" s="1" t="s">
        <v>36</v>
      </c>
      <c r="H58" s="1" t="s">
        <v>37</v>
      </c>
      <c r="I58" s="1" t="s">
        <v>38</v>
      </c>
      <c r="J58" s="1">
        <v>1</v>
      </c>
      <c r="K58" s="1">
        <v>443609</v>
      </c>
      <c r="L58" s="31" t="s">
        <v>39</v>
      </c>
      <c r="M58" s="1" t="s">
        <v>40</v>
      </c>
      <c r="N58" s="28">
        <v>-120000</v>
      </c>
      <c r="O58" s="2">
        <v>4.2699999999999996</v>
      </c>
      <c r="P58" s="1" t="s">
        <v>41</v>
      </c>
      <c r="Q58" s="1">
        <v>72000</v>
      </c>
      <c r="R58" s="2" t="s">
        <v>42</v>
      </c>
      <c r="S58" s="1">
        <v>4.2699999999999996</v>
      </c>
      <c r="T58" s="1">
        <v>512400</v>
      </c>
      <c r="U58" s="1">
        <v>42</v>
      </c>
      <c r="V58" s="1" t="s">
        <v>84</v>
      </c>
      <c r="W58" s="1">
        <f t="shared" si="0"/>
        <v>9</v>
      </c>
      <c r="X58" s="1">
        <f t="shared" si="1"/>
        <v>2004</v>
      </c>
      <c r="Y58" s="1" t="s">
        <v>85</v>
      </c>
      <c r="Z58" s="1">
        <v>0</v>
      </c>
      <c r="AA58" s="1">
        <v>120000</v>
      </c>
      <c r="AB58" s="1">
        <v>72000</v>
      </c>
      <c r="AC58" s="1">
        <v>0</v>
      </c>
      <c r="AD58" s="1">
        <v>120000</v>
      </c>
      <c r="AE58" s="1">
        <v>8000</v>
      </c>
      <c r="AF58" s="1" t="s">
        <v>45</v>
      </c>
      <c r="AG58" s="1" t="s">
        <v>46</v>
      </c>
      <c r="AH58" s="1" t="s">
        <v>47</v>
      </c>
      <c r="AI58" s="2" t="s">
        <v>48</v>
      </c>
    </row>
    <row r="59" spans="1:35" x14ac:dyDescent="0.2">
      <c r="A59" s="1" t="s">
        <v>31</v>
      </c>
      <c r="B59" s="1" t="s">
        <v>32</v>
      </c>
      <c r="C59" s="1" t="s">
        <v>33</v>
      </c>
      <c r="D59" s="1">
        <v>1300</v>
      </c>
      <c r="E59" s="1" t="s">
        <v>34</v>
      </c>
      <c r="F59" s="2" t="s">
        <v>35</v>
      </c>
      <c r="G59" s="1" t="s">
        <v>36</v>
      </c>
      <c r="H59" s="1" t="s">
        <v>37</v>
      </c>
      <c r="I59" s="1" t="s">
        <v>38</v>
      </c>
      <c r="J59" s="1">
        <v>1</v>
      </c>
      <c r="K59" s="1">
        <v>443609</v>
      </c>
      <c r="L59" s="31" t="s">
        <v>39</v>
      </c>
      <c r="M59" s="1" t="s">
        <v>40</v>
      </c>
      <c r="N59" s="28">
        <v>-124000</v>
      </c>
      <c r="O59" s="2">
        <v>4.2699999999999996</v>
      </c>
      <c r="P59" s="1" t="s">
        <v>41</v>
      </c>
      <c r="Q59" s="1">
        <v>73159.999999999942</v>
      </c>
      <c r="R59" s="2" t="s">
        <v>42</v>
      </c>
      <c r="S59" s="1">
        <v>4.2699999999999996</v>
      </c>
      <c r="T59" s="1">
        <v>529480</v>
      </c>
      <c r="U59" s="1">
        <v>42</v>
      </c>
      <c r="V59" s="1" t="s">
        <v>85</v>
      </c>
      <c r="W59" s="1">
        <f t="shared" si="0"/>
        <v>10</v>
      </c>
      <c r="X59" s="1">
        <f t="shared" si="1"/>
        <v>2004</v>
      </c>
      <c r="Y59" s="1" t="s">
        <v>86</v>
      </c>
      <c r="Z59" s="1">
        <v>0</v>
      </c>
      <c r="AA59" s="1">
        <v>124000</v>
      </c>
      <c r="AB59" s="1">
        <v>73159.999999999942</v>
      </c>
      <c r="AC59" s="1">
        <v>0</v>
      </c>
      <c r="AD59" s="1">
        <v>124000</v>
      </c>
      <c r="AE59" s="1">
        <v>8000</v>
      </c>
      <c r="AF59" s="1" t="s">
        <v>45</v>
      </c>
      <c r="AG59" s="1" t="s">
        <v>46</v>
      </c>
      <c r="AH59" s="1" t="s">
        <v>47</v>
      </c>
      <c r="AI59" s="2" t="s">
        <v>48</v>
      </c>
    </row>
    <row r="60" spans="1:35" x14ac:dyDescent="0.2">
      <c r="A60" s="1" t="s">
        <v>31</v>
      </c>
      <c r="B60" s="1" t="s">
        <v>32</v>
      </c>
      <c r="C60" s="1" t="s">
        <v>33</v>
      </c>
      <c r="D60" s="1">
        <v>1300</v>
      </c>
      <c r="E60" s="1" t="s">
        <v>34</v>
      </c>
      <c r="F60" s="2" t="s">
        <v>35</v>
      </c>
      <c r="G60" s="1" t="s">
        <v>36</v>
      </c>
      <c r="H60" s="1" t="s">
        <v>37</v>
      </c>
      <c r="I60" s="1" t="s">
        <v>38</v>
      </c>
      <c r="J60" s="1">
        <v>1</v>
      </c>
      <c r="K60" s="1">
        <v>443609</v>
      </c>
      <c r="L60" s="31" t="s">
        <v>39</v>
      </c>
      <c r="M60" s="1" t="s">
        <v>40</v>
      </c>
      <c r="N60" s="28">
        <v>-120000</v>
      </c>
      <c r="O60" s="2">
        <v>4.2699999999999996</v>
      </c>
      <c r="P60" s="1" t="s">
        <v>41</v>
      </c>
      <c r="Q60" s="1">
        <v>51600</v>
      </c>
      <c r="R60" s="2" t="s">
        <v>42</v>
      </c>
      <c r="S60" s="1">
        <v>4.2699999999999996</v>
      </c>
      <c r="T60" s="1">
        <v>512400</v>
      </c>
      <c r="U60" s="1">
        <v>42</v>
      </c>
      <c r="V60" s="1" t="s">
        <v>86</v>
      </c>
      <c r="W60" s="1">
        <f t="shared" si="0"/>
        <v>11</v>
      </c>
      <c r="X60" s="1">
        <f t="shared" si="1"/>
        <v>2004</v>
      </c>
      <c r="Y60" s="1" t="s">
        <v>87</v>
      </c>
      <c r="Z60" s="1">
        <v>0</v>
      </c>
      <c r="AA60" s="1">
        <v>120000</v>
      </c>
      <c r="AB60" s="1">
        <v>51600</v>
      </c>
      <c r="AC60" s="1">
        <v>0</v>
      </c>
      <c r="AD60" s="1">
        <v>120000</v>
      </c>
      <c r="AE60" s="1">
        <v>8000</v>
      </c>
      <c r="AF60" s="1" t="s">
        <v>45</v>
      </c>
      <c r="AG60" s="1" t="s">
        <v>46</v>
      </c>
      <c r="AH60" s="1" t="s">
        <v>47</v>
      </c>
      <c r="AI60" s="2" t="s">
        <v>48</v>
      </c>
    </row>
    <row r="61" spans="1:35" x14ac:dyDescent="0.2">
      <c r="A61" s="1" t="s">
        <v>31</v>
      </c>
      <c r="B61" s="1" t="s">
        <v>32</v>
      </c>
      <c r="C61" s="1" t="s">
        <v>33</v>
      </c>
      <c r="D61" s="1">
        <v>1300</v>
      </c>
      <c r="E61" s="1" t="s">
        <v>34</v>
      </c>
      <c r="F61" s="2" t="s">
        <v>35</v>
      </c>
      <c r="G61" s="1" t="s">
        <v>36</v>
      </c>
      <c r="H61" s="1" t="s">
        <v>37</v>
      </c>
      <c r="I61" s="1" t="s">
        <v>38</v>
      </c>
      <c r="J61" s="1">
        <v>1</v>
      </c>
      <c r="K61" s="1">
        <v>443609</v>
      </c>
      <c r="L61" s="31" t="s">
        <v>39</v>
      </c>
      <c r="M61" s="1" t="s">
        <v>40</v>
      </c>
      <c r="N61" s="28">
        <v>-124000</v>
      </c>
      <c r="O61" s="2">
        <v>4.2699999999999996</v>
      </c>
      <c r="P61" s="1" t="s">
        <v>41</v>
      </c>
      <c r="Q61" s="1">
        <v>49103.999999999935</v>
      </c>
      <c r="R61" s="2" t="s">
        <v>42</v>
      </c>
      <c r="S61" s="1">
        <v>4.2699999999999996</v>
      </c>
      <c r="T61" s="1">
        <v>529480</v>
      </c>
      <c r="U61" s="1">
        <v>42</v>
      </c>
      <c r="V61" s="1" t="s">
        <v>87</v>
      </c>
      <c r="W61" s="1">
        <f t="shared" si="0"/>
        <v>12</v>
      </c>
      <c r="X61" s="1">
        <f t="shared" si="1"/>
        <v>2004</v>
      </c>
      <c r="Y61" s="1" t="s">
        <v>88</v>
      </c>
      <c r="Z61" s="1">
        <v>0</v>
      </c>
      <c r="AA61" s="1">
        <v>124000</v>
      </c>
      <c r="AB61" s="1">
        <v>49103.999999999935</v>
      </c>
      <c r="AC61" s="1">
        <v>0</v>
      </c>
      <c r="AD61" s="1">
        <v>124000</v>
      </c>
      <c r="AE61" s="1">
        <v>8000</v>
      </c>
      <c r="AF61" s="1" t="s">
        <v>45</v>
      </c>
      <c r="AG61" s="1" t="s">
        <v>46</v>
      </c>
      <c r="AH61" s="1" t="s">
        <v>47</v>
      </c>
      <c r="AI61" s="2" t="s">
        <v>48</v>
      </c>
    </row>
    <row r="62" spans="1:35" x14ac:dyDescent="0.2">
      <c r="A62" s="1" t="s">
        <v>31</v>
      </c>
      <c r="B62" s="1" t="s">
        <v>32</v>
      </c>
      <c r="C62" s="1" t="s">
        <v>33</v>
      </c>
      <c r="D62" s="1">
        <v>1300</v>
      </c>
      <c r="E62" s="1" t="s">
        <v>34</v>
      </c>
      <c r="F62" s="2" t="s">
        <v>35</v>
      </c>
      <c r="G62" s="1" t="s">
        <v>36</v>
      </c>
      <c r="H62" s="1" t="s">
        <v>37</v>
      </c>
      <c r="I62" s="1" t="s">
        <v>38</v>
      </c>
      <c r="J62" s="1">
        <v>1</v>
      </c>
      <c r="K62" s="1">
        <v>443609</v>
      </c>
      <c r="L62" s="31" t="s">
        <v>39</v>
      </c>
      <c r="M62" s="1" t="s">
        <v>40</v>
      </c>
      <c r="N62" s="28">
        <v>-31000</v>
      </c>
      <c r="O62" s="2">
        <v>4.28</v>
      </c>
      <c r="P62" s="1" t="s">
        <v>41</v>
      </c>
      <c r="Q62" s="1">
        <v>10881</v>
      </c>
      <c r="R62" s="2" t="s">
        <v>42</v>
      </c>
      <c r="S62" s="1">
        <v>4.28</v>
      </c>
      <c r="T62" s="1">
        <v>132680</v>
      </c>
      <c r="U62" s="1">
        <v>42</v>
      </c>
      <c r="V62" s="1" t="s">
        <v>88</v>
      </c>
      <c r="W62" s="1">
        <f t="shared" si="0"/>
        <v>1</v>
      </c>
      <c r="X62" s="1">
        <f t="shared" si="1"/>
        <v>2005</v>
      </c>
      <c r="Y62" s="1" t="s">
        <v>89</v>
      </c>
      <c r="Z62" s="1">
        <v>0</v>
      </c>
      <c r="AA62" s="1">
        <v>31000</v>
      </c>
      <c r="AB62" s="1">
        <v>10881</v>
      </c>
      <c r="AC62" s="1">
        <v>0</v>
      </c>
      <c r="AD62" s="1">
        <v>31000</v>
      </c>
      <c r="AE62" s="1">
        <v>8000</v>
      </c>
      <c r="AF62" s="1" t="s">
        <v>45</v>
      </c>
      <c r="AG62" s="1" t="s">
        <v>46</v>
      </c>
      <c r="AH62" s="1" t="s">
        <v>47</v>
      </c>
      <c r="AI62" s="2" t="s">
        <v>48</v>
      </c>
    </row>
    <row r="63" spans="1:35" x14ac:dyDescent="0.2">
      <c r="A63" s="1" t="s">
        <v>31</v>
      </c>
      <c r="B63" s="1" t="s">
        <v>32</v>
      </c>
      <c r="C63" s="1" t="s">
        <v>33</v>
      </c>
      <c r="D63" s="1">
        <v>1300</v>
      </c>
      <c r="E63" s="1" t="s">
        <v>34</v>
      </c>
      <c r="F63" s="2" t="s">
        <v>35</v>
      </c>
      <c r="G63" s="1" t="s">
        <v>36</v>
      </c>
      <c r="H63" s="1" t="s">
        <v>37</v>
      </c>
      <c r="I63" s="1" t="s">
        <v>38</v>
      </c>
      <c r="J63" s="1">
        <v>1</v>
      </c>
      <c r="K63" s="1">
        <v>443609</v>
      </c>
      <c r="L63" s="31" t="s">
        <v>39</v>
      </c>
      <c r="M63" s="1" t="s">
        <v>40</v>
      </c>
      <c r="N63" s="28">
        <v>-28000</v>
      </c>
      <c r="O63" s="2">
        <v>4.28</v>
      </c>
      <c r="P63" s="1" t="s">
        <v>41</v>
      </c>
      <c r="Q63" s="1">
        <v>12292</v>
      </c>
      <c r="R63" s="2" t="s">
        <v>42</v>
      </c>
      <c r="S63" s="1">
        <v>4.28</v>
      </c>
      <c r="T63" s="1">
        <v>119840</v>
      </c>
      <c r="U63" s="1">
        <v>42</v>
      </c>
      <c r="V63" s="1" t="s">
        <v>89</v>
      </c>
      <c r="W63" s="1">
        <f t="shared" si="0"/>
        <v>2</v>
      </c>
      <c r="X63" s="1">
        <f t="shared" si="1"/>
        <v>2005</v>
      </c>
      <c r="Y63" s="1" t="s">
        <v>90</v>
      </c>
      <c r="Z63" s="1">
        <v>0</v>
      </c>
      <c r="AA63" s="1">
        <v>28000</v>
      </c>
      <c r="AB63" s="1">
        <v>12292</v>
      </c>
      <c r="AC63" s="1">
        <v>0</v>
      </c>
      <c r="AD63" s="1">
        <v>28000</v>
      </c>
      <c r="AE63" s="1">
        <v>8000</v>
      </c>
      <c r="AF63" s="1" t="s">
        <v>45</v>
      </c>
      <c r="AG63" s="1" t="s">
        <v>46</v>
      </c>
      <c r="AH63" s="1" t="s">
        <v>47</v>
      </c>
      <c r="AI63" s="2" t="s">
        <v>48</v>
      </c>
    </row>
    <row r="64" spans="1:35" x14ac:dyDescent="0.2">
      <c r="A64" s="1" t="s">
        <v>31</v>
      </c>
      <c r="B64" s="1" t="s">
        <v>32</v>
      </c>
      <c r="C64" s="1" t="s">
        <v>33</v>
      </c>
      <c r="D64" s="1">
        <v>1300</v>
      </c>
      <c r="E64" s="1" t="s">
        <v>34</v>
      </c>
      <c r="F64" s="2" t="s">
        <v>35</v>
      </c>
      <c r="G64" s="1" t="s">
        <v>36</v>
      </c>
      <c r="H64" s="1" t="s">
        <v>37</v>
      </c>
      <c r="I64" s="1" t="s">
        <v>38</v>
      </c>
      <c r="J64" s="1">
        <v>1</v>
      </c>
      <c r="K64" s="1">
        <v>443609</v>
      </c>
      <c r="L64" s="31" t="s">
        <v>39</v>
      </c>
      <c r="M64" s="1" t="s">
        <v>40</v>
      </c>
      <c r="N64" s="28">
        <v>-31000</v>
      </c>
      <c r="O64" s="2">
        <v>4.28</v>
      </c>
      <c r="P64" s="1" t="s">
        <v>41</v>
      </c>
      <c r="Q64" s="1">
        <v>17918</v>
      </c>
      <c r="R64" s="2" t="s">
        <v>42</v>
      </c>
      <c r="S64" s="1">
        <v>4.28</v>
      </c>
      <c r="T64" s="1">
        <v>132680</v>
      </c>
      <c r="U64" s="1">
        <v>42</v>
      </c>
      <c r="V64" s="1" t="s">
        <v>90</v>
      </c>
      <c r="W64" s="1">
        <f t="shared" si="0"/>
        <v>3</v>
      </c>
      <c r="X64" s="1">
        <f t="shared" si="1"/>
        <v>2005</v>
      </c>
      <c r="Y64" s="1" t="s">
        <v>91</v>
      </c>
      <c r="Z64" s="1">
        <v>0</v>
      </c>
      <c r="AA64" s="1">
        <v>31000</v>
      </c>
      <c r="AB64" s="1">
        <v>17918</v>
      </c>
      <c r="AC64" s="1">
        <v>0</v>
      </c>
      <c r="AD64" s="1">
        <v>31000</v>
      </c>
      <c r="AE64" s="1">
        <v>8000</v>
      </c>
      <c r="AF64" s="1" t="s">
        <v>45</v>
      </c>
      <c r="AG64" s="1" t="s">
        <v>46</v>
      </c>
      <c r="AH64" s="1" t="s">
        <v>47</v>
      </c>
      <c r="AI64" s="2" t="s">
        <v>48</v>
      </c>
    </row>
    <row r="65" spans="1:35" x14ac:dyDescent="0.2">
      <c r="A65" s="1" t="s">
        <v>31</v>
      </c>
      <c r="B65" s="1" t="s">
        <v>32</v>
      </c>
      <c r="C65" s="1" t="s">
        <v>33</v>
      </c>
      <c r="D65" s="1">
        <v>1300</v>
      </c>
      <c r="E65" s="1" t="s">
        <v>34</v>
      </c>
      <c r="F65" s="2" t="s">
        <v>35</v>
      </c>
      <c r="G65" s="1" t="s">
        <v>36</v>
      </c>
      <c r="H65" s="1" t="s">
        <v>37</v>
      </c>
      <c r="I65" s="1" t="s">
        <v>38</v>
      </c>
      <c r="J65" s="1">
        <v>1</v>
      </c>
      <c r="K65" s="1">
        <v>443609</v>
      </c>
      <c r="L65" s="31" t="s">
        <v>39</v>
      </c>
      <c r="M65" s="1" t="s">
        <v>40</v>
      </c>
      <c r="N65" s="28">
        <v>-30000</v>
      </c>
      <c r="O65" s="2">
        <v>4.28</v>
      </c>
      <c r="P65" s="1" t="s">
        <v>41</v>
      </c>
      <c r="Q65" s="1">
        <v>21960</v>
      </c>
      <c r="R65" s="2" t="s">
        <v>42</v>
      </c>
      <c r="S65" s="1">
        <v>4.28</v>
      </c>
      <c r="T65" s="1">
        <v>128400</v>
      </c>
      <c r="U65" s="1">
        <v>42</v>
      </c>
      <c r="V65" s="1" t="s">
        <v>91</v>
      </c>
      <c r="W65" s="1">
        <f t="shared" si="0"/>
        <v>4</v>
      </c>
      <c r="X65" s="1">
        <f t="shared" si="1"/>
        <v>2005</v>
      </c>
      <c r="Y65" s="1" t="s">
        <v>92</v>
      </c>
      <c r="Z65" s="1">
        <v>0</v>
      </c>
      <c r="AA65" s="1">
        <v>30000</v>
      </c>
      <c r="AB65" s="1">
        <v>21960</v>
      </c>
      <c r="AC65" s="1">
        <v>0</v>
      </c>
      <c r="AD65" s="1">
        <v>30000</v>
      </c>
      <c r="AE65" s="1">
        <v>8000</v>
      </c>
      <c r="AF65" s="1" t="s">
        <v>45</v>
      </c>
      <c r="AG65" s="1" t="s">
        <v>46</v>
      </c>
      <c r="AH65" s="1" t="s">
        <v>47</v>
      </c>
      <c r="AI65" s="2" t="s">
        <v>48</v>
      </c>
    </row>
    <row r="66" spans="1:35" x14ac:dyDescent="0.2">
      <c r="A66" s="1" t="s">
        <v>31</v>
      </c>
      <c r="B66" s="1" t="s">
        <v>32</v>
      </c>
      <c r="C66" s="1" t="s">
        <v>33</v>
      </c>
      <c r="D66" s="1">
        <v>1300</v>
      </c>
      <c r="E66" s="1" t="s">
        <v>34</v>
      </c>
      <c r="F66" s="2" t="s">
        <v>35</v>
      </c>
      <c r="G66" s="1" t="s">
        <v>36</v>
      </c>
      <c r="H66" s="1" t="s">
        <v>37</v>
      </c>
      <c r="I66" s="1" t="s">
        <v>38</v>
      </c>
      <c r="J66" s="1">
        <v>1</v>
      </c>
      <c r="K66" s="1">
        <v>443609</v>
      </c>
      <c r="L66" s="31" t="s">
        <v>39</v>
      </c>
      <c r="M66" s="1" t="s">
        <v>40</v>
      </c>
      <c r="N66" s="28">
        <v>-31000</v>
      </c>
      <c r="O66" s="2">
        <v>4.28</v>
      </c>
      <c r="P66" s="1" t="s">
        <v>41</v>
      </c>
      <c r="Q66" s="1">
        <v>22568</v>
      </c>
      <c r="R66" s="2" t="s">
        <v>42</v>
      </c>
      <c r="S66" s="1">
        <v>4.28</v>
      </c>
      <c r="T66" s="1">
        <v>132680</v>
      </c>
      <c r="U66" s="1">
        <v>42</v>
      </c>
      <c r="V66" s="1" t="s">
        <v>92</v>
      </c>
      <c r="W66" s="1">
        <f t="shared" si="0"/>
        <v>5</v>
      </c>
      <c r="X66" s="1">
        <f t="shared" si="1"/>
        <v>2005</v>
      </c>
      <c r="Y66" s="1" t="s">
        <v>93</v>
      </c>
      <c r="Z66" s="1">
        <v>0</v>
      </c>
      <c r="AA66" s="1">
        <v>31000</v>
      </c>
      <c r="AB66" s="1">
        <v>22568</v>
      </c>
      <c r="AC66" s="1">
        <v>0</v>
      </c>
      <c r="AD66" s="1">
        <v>31000</v>
      </c>
      <c r="AE66" s="1">
        <v>8000</v>
      </c>
      <c r="AF66" s="1" t="s">
        <v>45</v>
      </c>
      <c r="AG66" s="1" t="s">
        <v>46</v>
      </c>
      <c r="AH66" s="1" t="s">
        <v>47</v>
      </c>
      <c r="AI66" s="2" t="s">
        <v>48</v>
      </c>
    </row>
    <row r="67" spans="1:35" x14ac:dyDescent="0.2">
      <c r="A67" s="1" t="s">
        <v>31</v>
      </c>
      <c r="B67" s="1" t="s">
        <v>32</v>
      </c>
      <c r="C67" s="1" t="s">
        <v>33</v>
      </c>
      <c r="D67" s="1">
        <v>1300</v>
      </c>
      <c r="E67" s="1" t="s">
        <v>34</v>
      </c>
      <c r="F67" s="2" t="s">
        <v>35</v>
      </c>
      <c r="G67" s="1" t="s">
        <v>36</v>
      </c>
      <c r="H67" s="1" t="s">
        <v>37</v>
      </c>
      <c r="I67" s="1" t="s">
        <v>38</v>
      </c>
      <c r="J67" s="1">
        <v>1</v>
      </c>
      <c r="K67" s="1">
        <v>443609</v>
      </c>
      <c r="L67" s="31" t="s">
        <v>39</v>
      </c>
      <c r="M67" s="1" t="s">
        <v>40</v>
      </c>
      <c r="N67" s="28">
        <v>-30000</v>
      </c>
      <c r="O67" s="2">
        <v>4.28</v>
      </c>
      <c r="P67" s="1" t="s">
        <v>41</v>
      </c>
      <c r="Q67" s="1">
        <v>20640</v>
      </c>
      <c r="R67" s="2" t="s">
        <v>42</v>
      </c>
      <c r="S67" s="1">
        <v>4.28</v>
      </c>
      <c r="T67" s="1">
        <v>128400</v>
      </c>
      <c r="U67" s="1">
        <v>42</v>
      </c>
      <c r="V67" s="1" t="s">
        <v>93</v>
      </c>
      <c r="W67" s="1">
        <f t="shared" ref="W67:W73" si="2">MONTH(V67)</f>
        <v>6</v>
      </c>
      <c r="X67" s="1">
        <f t="shared" ref="X67:X73" si="3">YEAR(V67)</f>
        <v>2005</v>
      </c>
      <c r="Y67" s="1" t="s">
        <v>94</v>
      </c>
      <c r="Z67" s="1">
        <v>0</v>
      </c>
      <c r="AA67" s="1">
        <v>30000</v>
      </c>
      <c r="AB67" s="1">
        <v>20640</v>
      </c>
      <c r="AC67" s="1">
        <v>0</v>
      </c>
      <c r="AD67" s="1">
        <v>30000</v>
      </c>
      <c r="AE67" s="1">
        <v>8000</v>
      </c>
      <c r="AF67" s="1" t="s">
        <v>45</v>
      </c>
      <c r="AG67" s="1" t="s">
        <v>46</v>
      </c>
      <c r="AH67" s="1" t="s">
        <v>47</v>
      </c>
      <c r="AI67" s="2" t="s">
        <v>48</v>
      </c>
    </row>
    <row r="68" spans="1:35" x14ac:dyDescent="0.2">
      <c r="A68" s="1" t="s">
        <v>31</v>
      </c>
      <c r="B68" s="1" t="s">
        <v>32</v>
      </c>
      <c r="C68" s="1" t="s">
        <v>33</v>
      </c>
      <c r="D68" s="1">
        <v>1300</v>
      </c>
      <c r="E68" s="1" t="s">
        <v>34</v>
      </c>
      <c r="F68" s="2" t="s">
        <v>35</v>
      </c>
      <c r="G68" s="1" t="s">
        <v>36</v>
      </c>
      <c r="H68" s="1" t="s">
        <v>37</v>
      </c>
      <c r="I68" s="1" t="s">
        <v>38</v>
      </c>
      <c r="J68" s="1">
        <v>1</v>
      </c>
      <c r="K68" s="1">
        <v>443609</v>
      </c>
      <c r="L68" s="31" t="s">
        <v>39</v>
      </c>
      <c r="M68" s="1" t="s">
        <v>40</v>
      </c>
      <c r="N68" s="28">
        <v>-31000</v>
      </c>
      <c r="O68" s="2">
        <v>4.28</v>
      </c>
      <c r="P68" s="1" t="s">
        <v>41</v>
      </c>
      <c r="Q68" s="1">
        <v>19933</v>
      </c>
      <c r="R68" s="2" t="s">
        <v>42</v>
      </c>
      <c r="S68" s="1">
        <v>4.28</v>
      </c>
      <c r="T68" s="1">
        <v>132680</v>
      </c>
      <c r="U68" s="1">
        <v>42</v>
      </c>
      <c r="V68" s="1" t="s">
        <v>94</v>
      </c>
      <c r="W68" s="1">
        <f t="shared" si="2"/>
        <v>7</v>
      </c>
      <c r="X68" s="1">
        <f t="shared" si="3"/>
        <v>2005</v>
      </c>
      <c r="Y68" s="1" t="s">
        <v>95</v>
      </c>
      <c r="Z68" s="1">
        <v>0</v>
      </c>
      <c r="AA68" s="1">
        <v>31000</v>
      </c>
      <c r="AB68" s="1">
        <v>19933</v>
      </c>
      <c r="AC68" s="1">
        <v>0</v>
      </c>
      <c r="AD68" s="1">
        <v>31000</v>
      </c>
      <c r="AE68" s="1">
        <v>8000</v>
      </c>
      <c r="AF68" s="1" t="s">
        <v>45</v>
      </c>
      <c r="AG68" s="1" t="s">
        <v>46</v>
      </c>
      <c r="AH68" s="1" t="s">
        <v>47</v>
      </c>
      <c r="AI68" s="2" t="s">
        <v>48</v>
      </c>
    </row>
    <row r="69" spans="1:35" x14ac:dyDescent="0.2">
      <c r="A69" s="1" t="s">
        <v>31</v>
      </c>
      <c r="B69" s="1" t="s">
        <v>32</v>
      </c>
      <c r="C69" s="1" t="s">
        <v>33</v>
      </c>
      <c r="D69" s="1">
        <v>1300</v>
      </c>
      <c r="E69" s="1" t="s">
        <v>34</v>
      </c>
      <c r="F69" s="2" t="s">
        <v>35</v>
      </c>
      <c r="G69" s="1" t="s">
        <v>36</v>
      </c>
      <c r="H69" s="1" t="s">
        <v>37</v>
      </c>
      <c r="I69" s="1" t="s">
        <v>38</v>
      </c>
      <c r="J69" s="1">
        <v>1</v>
      </c>
      <c r="K69" s="1">
        <v>443609</v>
      </c>
      <c r="L69" s="31" t="s">
        <v>39</v>
      </c>
      <c r="M69" s="1" t="s">
        <v>40</v>
      </c>
      <c r="N69" s="28">
        <v>-31000</v>
      </c>
      <c r="O69" s="2">
        <v>4.28</v>
      </c>
      <c r="P69" s="1" t="s">
        <v>41</v>
      </c>
      <c r="Q69" s="1">
        <v>18724</v>
      </c>
      <c r="R69" s="2" t="s">
        <v>42</v>
      </c>
      <c r="S69" s="1">
        <v>4.28</v>
      </c>
      <c r="T69" s="1">
        <v>132680</v>
      </c>
      <c r="U69" s="1">
        <v>42</v>
      </c>
      <c r="V69" s="1" t="s">
        <v>95</v>
      </c>
      <c r="W69" s="1">
        <f t="shared" si="2"/>
        <v>8</v>
      </c>
      <c r="X69" s="1">
        <f t="shared" si="3"/>
        <v>2005</v>
      </c>
      <c r="Y69" s="1" t="s">
        <v>96</v>
      </c>
      <c r="Z69" s="1">
        <v>0</v>
      </c>
      <c r="AA69" s="1">
        <v>31000</v>
      </c>
      <c r="AB69" s="1">
        <v>18724</v>
      </c>
      <c r="AC69" s="1">
        <v>0</v>
      </c>
      <c r="AD69" s="1">
        <v>31000</v>
      </c>
      <c r="AE69" s="1">
        <v>8000</v>
      </c>
      <c r="AF69" s="1" t="s">
        <v>45</v>
      </c>
      <c r="AG69" s="1" t="s">
        <v>46</v>
      </c>
      <c r="AH69" s="1" t="s">
        <v>47</v>
      </c>
      <c r="AI69" s="2" t="s">
        <v>48</v>
      </c>
    </row>
    <row r="70" spans="1:35" x14ac:dyDescent="0.2">
      <c r="A70" s="1" t="s">
        <v>31</v>
      </c>
      <c r="B70" s="1" t="s">
        <v>32</v>
      </c>
      <c r="C70" s="1" t="s">
        <v>33</v>
      </c>
      <c r="D70" s="1">
        <v>1300</v>
      </c>
      <c r="E70" s="1" t="s">
        <v>34</v>
      </c>
      <c r="F70" s="2" t="s">
        <v>35</v>
      </c>
      <c r="G70" s="1" t="s">
        <v>36</v>
      </c>
      <c r="H70" s="1" t="s">
        <v>37</v>
      </c>
      <c r="I70" s="1" t="s">
        <v>38</v>
      </c>
      <c r="J70" s="1">
        <v>1</v>
      </c>
      <c r="K70" s="1">
        <v>443609</v>
      </c>
      <c r="L70" s="31" t="s">
        <v>39</v>
      </c>
      <c r="M70" s="1" t="s">
        <v>40</v>
      </c>
      <c r="N70" s="28">
        <v>-30000</v>
      </c>
      <c r="O70" s="2">
        <v>4.28</v>
      </c>
      <c r="P70" s="1" t="s">
        <v>41</v>
      </c>
      <c r="Q70" s="1">
        <v>18300</v>
      </c>
      <c r="R70" s="2" t="s">
        <v>42</v>
      </c>
      <c r="S70" s="1">
        <v>4.28</v>
      </c>
      <c r="T70" s="1">
        <v>128400</v>
      </c>
      <c r="U70" s="1">
        <v>42</v>
      </c>
      <c r="V70" s="1" t="s">
        <v>96</v>
      </c>
      <c r="W70" s="1">
        <f t="shared" si="2"/>
        <v>9</v>
      </c>
      <c r="X70" s="1">
        <f t="shared" si="3"/>
        <v>2005</v>
      </c>
      <c r="Y70" s="1" t="s">
        <v>97</v>
      </c>
      <c r="Z70" s="1">
        <v>0</v>
      </c>
      <c r="AA70" s="1">
        <v>30000</v>
      </c>
      <c r="AB70" s="1">
        <v>18300</v>
      </c>
      <c r="AC70" s="1">
        <v>0</v>
      </c>
      <c r="AD70" s="1">
        <v>30000</v>
      </c>
      <c r="AE70" s="1">
        <v>8000</v>
      </c>
      <c r="AF70" s="1" t="s">
        <v>45</v>
      </c>
      <c r="AG70" s="1" t="s">
        <v>46</v>
      </c>
      <c r="AH70" s="1" t="s">
        <v>47</v>
      </c>
      <c r="AI70" s="2" t="s">
        <v>48</v>
      </c>
    </row>
    <row r="71" spans="1:35" x14ac:dyDescent="0.2">
      <c r="A71" s="1" t="s">
        <v>31</v>
      </c>
      <c r="B71" s="1" t="s">
        <v>32</v>
      </c>
      <c r="C71" s="1" t="s">
        <v>33</v>
      </c>
      <c r="D71" s="1">
        <v>1300</v>
      </c>
      <c r="E71" s="1" t="s">
        <v>34</v>
      </c>
      <c r="F71" s="2" t="s">
        <v>35</v>
      </c>
      <c r="G71" s="1" t="s">
        <v>36</v>
      </c>
      <c r="H71" s="1" t="s">
        <v>37</v>
      </c>
      <c r="I71" s="1" t="s">
        <v>38</v>
      </c>
      <c r="J71" s="1">
        <v>1</v>
      </c>
      <c r="K71" s="1">
        <v>443609</v>
      </c>
      <c r="L71" s="31" t="s">
        <v>39</v>
      </c>
      <c r="M71" s="1" t="s">
        <v>40</v>
      </c>
      <c r="N71" s="28">
        <v>-31000</v>
      </c>
      <c r="O71" s="2">
        <v>4.28</v>
      </c>
      <c r="P71" s="1" t="s">
        <v>41</v>
      </c>
      <c r="Q71" s="1">
        <v>18600</v>
      </c>
      <c r="R71" s="2" t="s">
        <v>42</v>
      </c>
      <c r="S71" s="1">
        <v>4.28</v>
      </c>
      <c r="T71" s="1">
        <v>132680</v>
      </c>
      <c r="U71" s="1">
        <v>42</v>
      </c>
      <c r="V71" s="1" t="s">
        <v>97</v>
      </c>
      <c r="W71" s="1">
        <f t="shared" si="2"/>
        <v>10</v>
      </c>
      <c r="X71" s="1">
        <f t="shared" si="3"/>
        <v>2005</v>
      </c>
      <c r="Y71" s="1" t="s">
        <v>98</v>
      </c>
      <c r="Z71" s="1">
        <v>0</v>
      </c>
      <c r="AA71" s="1">
        <v>31000</v>
      </c>
      <c r="AB71" s="1">
        <v>18600</v>
      </c>
      <c r="AC71" s="1">
        <v>0</v>
      </c>
      <c r="AD71" s="1">
        <v>31000</v>
      </c>
      <c r="AE71" s="1">
        <v>8000</v>
      </c>
      <c r="AF71" s="1" t="s">
        <v>45</v>
      </c>
      <c r="AG71" s="1" t="s">
        <v>46</v>
      </c>
      <c r="AH71" s="1" t="s">
        <v>47</v>
      </c>
      <c r="AI71" s="2" t="s">
        <v>48</v>
      </c>
    </row>
    <row r="72" spans="1:35" x14ac:dyDescent="0.2">
      <c r="A72" s="1" t="s">
        <v>31</v>
      </c>
      <c r="B72" s="1" t="s">
        <v>32</v>
      </c>
      <c r="C72" s="1" t="s">
        <v>33</v>
      </c>
      <c r="D72" s="1">
        <v>1300</v>
      </c>
      <c r="E72" s="1" t="s">
        <v>34</v>
      </c>
      <c r="F72" s="2" t="s">
        <v>35</v>
      </c>
      <c r="G72" s="1" t="s">
        <v>36</v>
      </c>
      <c r="H72" s="1" t="s">
        <v>37</v>
      </c>
      <c r="I72" s="1" t="s">
        <v>38</v>
      </c>
      <c r="J72" s="1">
        <v>1</v>
      </c>
      <c r="K72" s="1">
        <v>443609</v>
      </c>
      <c r="L72" s="31" t="s">
        <v>39</v>
      </c>
      <c r="M72" s="1" t="s">
        <v>40</v>
      </c>
      <c r="N72" s="28">
        <v>-30000</v>
      </c>
      <c r="O72" s="2">
        <v>4.28</v>
      </c>
      <c r="P72" s="1" t="s">
        <v>41</v>
      </c>
      <c r="Q72" s="1">
        <v>13200</v>
      </c>
      <c r="R72" s="2" t="s">
        <v>42</v>
      </c>
      <c r="S72" s="1">
        <v>4.28</v>
      </c>
      <c r="T72" s="1">
        <v>128400</v>
      </c>
      <c r="U72" s="1">
        <v>42</v>
      </c>
      <c r="V72" s="1" t="s">
        <v>98</v>
      </c>
      <c r="W72" s="1">
        <f t="shared" si="2"/>
        <v>11</v>
      </c>
      <c r="X72" s="1">
        <f t="shared" si="3"/>
        <v>2005</v>
      </c>
      <c r="Y72" s="1" t="s">
        <v>99</v>
      </c>
      <c r="Z72" s="1">
        <v>0</v>
      </c>
      <c r="AA72" s="1">
        <v>30000</v>
      </c>
      <c r="AB72" s="1">
        <v>13200</v>
      </c>
      <c r="AC72" s="1">
        <v>0</v>
      </c>
      <c r="AD72" s="1">
        <v>30000</v>
      </c>
      <c r="AE72" s="1">
        <v>8000</v>
      </c>
      <c r="AF72" s="1" t="s">
        <v>45</v>
      </c>
      <c r="AG72" s="1" t="s">
        <v>46</v>
      </c>
      <c r="AH72" s="1" t="s">
        <v>47</v>
      </c>
      <c r="AI72" s="2" t="s">
        <v>48</v>
      </c>
    </row>
    <row r="73" spans="1:35" x14ac:dyDescent="0.2">
      <c r="A73" s="1" t="s">
        <v>31</v>
      </c>
      <c r="B73" s="1" t="s">
        <v>32</v>
      </c>
      <c r="C73" s="1" t="s">
        <v>33</v>
      </c>
      <c r="D73" s="1">
        <v>1300</v>
      </c>
      <c r="E73" s="1" t="s">
        <v>34</v>
      </c>
      <c r="F73" s="2" t="s">
        <v>35</v>
      </c>
      <c r="G73" s="1" t="s">
        <v>36</v>
      </c>
      <c r="H73" s="1" t="s">
        <v>37</v>
      </c>
      <c r="I73" s="1" t="s">
        <v>38</v>
      </c>
      <c r="J73" s="1">
        <v>1</v>
      </c>
      <c r="K73" s="1">
        <v>443609</v>
      </c>
      <c r="L73" s="31" t="s">
        <v>39</v>
      </c>
      <c r="M73" s="1" t="s">
        <v>40</v>
      </c>
      <c r="N73" s="28">
        <v>-31000</v>
      </c>
      <c r="O73" s="2">
        <v>4.28</v>
      </c>
      <c r="P73" s="1" t="s">
        <v>41</v>
      </c>
      <c r="Q73" s="1">
        <v>12586</v>
      </c>
      <c r="R73" s="2" t="s">
        <v>42</v>
      </c>
      <c r="S73" s="1">
        <v>4.28</v>
      </c>
      <c r="T73" s="1">
        <v>132680</v>
      </c>
      <c r="U73" s="1">
        <v>42</v>
      </c>
      <c r="V73" s="1" t="s">
        <v>99</v>
      </c>
      <c r="W73" s="1">
        <f t="shared" si="2"/>
        <v>12</v>
      </c>
      <c r="X73" s="1">
        <f t="shared" si="3"/>
        <v>2005</v>
      </c>
      <c r="Y73" s="1" t="s">
        <v>100</v>
      </c>
      <c r="Z73" s="1">
        <v>0</v>
      </c>
      <c r="AA73" s="1">
        <v>31000</v>
      </c>
      <c r="AB73" s="1">
        <v>12586</v>
      </c>
      <c r="AC73" s="1">
        <v>0</v>
      </c>
      <c r="AD73" s="1">
        <v>31000</v>
      </c>
      <c r="AE73" s="1">
        <v>8000</v>
      </c>
      <c r="AF73" s="1" t="s">
        <v>45</v>
      </c>
      <c r="AG73" s="1" t="s">
        <v>46</v>
      </c>
      <c r="AH73" s="1" t="s">
        <v>47</v>
      </c>
      <c r="AI73" s="2" t="s">
        <v>48</v>
      </c>
    </row>
  </sheetData>
  <autoFilter ref="A1:AI73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E1" zoomScaleNormal="100" workbookViewId="0">
      <selection activeCell="N3" sqref="N3"/>
    </sheetView>
  </sheetViews>
  <sheetFormatPr defaultRowHeight="12.75" x14ac:dyDescent="0.2"/>
  <cols>
    <col min="3" max="3" width="6.140625" bestFit="1" customWidth="1"/>
    <col min="4" max="4" width="14" bestFit="1" customWidth="1"/>
    <col min="5" max="5" width="13.85546875" bestFit="1" customWidth="1"/>
    <col min="6" max="6" width="6.140625" bestFit="1" customWidth="1"/>
    <col min="7" max="7" width="14" bestFit="1" customWidth="1"/>
    <col min="9" max="9" width="27.28515625" bestFit="1" customWidth="1"/>
    <col min="10" max="10" width="14" bestFit="1" customWidth="1"/>
    <col min="11" max="11" width="13.7109375" style="22" bestFit="1" customWidth="1"/>
    <col min="12" max="12" width="11.28515625" customWidth="1"/>
    <col min="14" max="14" width="17.7109375" bestFit="1" customWidth="1"/>
  </cols>
  <sheetData>
    <row r="1" spans="1:14" x14ac:dyDescent="0.2">
      <c r="G1" s="21" t="s">
        <v>110</v>
      </c>
    </row>
    <row r="2" spans="1:14" ht="13.5" thickBot="1" x14ac:dyDescent="0.25">
      <c r="B2" s="33" t="s">
        <v>103</v>
      </c>
      <c r="C2" s="4"/>
      <c r="D2" s="5" t="s">
        <v>16</v>
      </c>
      <c r="E2" s="33" t="s">
        <v>105</v>
      </c>
      <c r="F2" s="4"/>
      <c r="G2" s="5" t="s">
        <v>16</v>
      </c>
    </row>
    <row r="3" spans="1:14" ht="21" thickBot="1" x14ac:dyDescent="0.35">
      <c r="B3" s="5" t="s">
        <v>102</v>
      </c>
      <c r="C3" s="5" t="s">
        <v>101</v>
      </c>
      <c r="D3" s="6" t="s">
        <v>42</v>
      </c>
      <c r="E3" s="5" t="s">
        <v>102</v>
      </c>
      <c r="F3" s="5" t="s">
        <v>101</v>
      </c>
      <c r="G3" s="6" t="s">
        <v>42</v>
      </c>
      <c r="I3" s="19" t="s">
        <v>106</v>
      </c>
      <c r="J3" s="21" t="s">
        <v>107</v>
      </c>
      <c r="K3" s="23" t="s">
        <v>108</v>
      </c>
      <c r="L3" s="26">
        <v>0.08</v>
      </c>
      <c r="M3" s="18" t="s">
        <v>109</v>
      </c>
      <c r="N3" s="27">
        <f>NPV(L3/12,$K$4:$K$51)</f>
        <v>4900047.2751337783</v>
      </c>
    </row>
    <row r="4" spans="1:14" x14ac:dyDescent="0.2">
      <c r="A4" s="24">
        <v>37257</v>
      </c>
      <c r="B4" s="3">
        <v>2002</v>
      </c>
      <c r="C4" s="3">
        <v>1</v>
      </c>
      <c r="D4" s="7">
        <v>941005</v>
      </c>
      <c r="E4" s="3">
        <v>2002</v>
      </c>
      <c r="F4" s="3">
        <v>1</v>
      </c>
      <c r="G4" s="14">
        <v>279000</v>
      </c>
      <c r="I4" s="20">
        <f>D4/G4</f>
        <v>3.3727777777777779</v>
      </c>
      <c r="J4" s="17">
        <v>2.6</v>
      </c>
      <c r="K4" s="22">
        <f t="shared" ref="K4:K51" si="0">(I4-J4)*G4</f>
        <v>215605</v>
      </c>
      <c r="L4" s="26"/>
      <c r="M4" s="18"/>
      <c r="N4" s="25"/>
    </row>
    <row r="5" spans="1:14" x14ac:dyDescent="0.2">
      <c r="A5" s="24">
        <v>37288</v>
      </c>
      <c r="B5" s="8"/>
      <c r="C5" s="9">
        <v>2</v>
      </c>
      <c r="D5" s="10">
        <v>849940</v>
      </c>
      <c r="E5" s="8"/>
      <c r="F5" s="9">
        <v>2</v>
      </c>
      <c r="G5" s="15">
        <v>252000</v>
      </c>
      <c r="I5" s="20">
        <f t="shared" ref="I5:I51" si="1">D5/G5</f>
        <v>3.3727777777777779</v>
      </c>
      <c r="J5" s="17">
        <v>2.7050000000000001</v>
      </c>
      <c r="K5" s="22">
        <f t="shared" si="0"/>
        <v>168280</v>
      </c>
      <c r="N5" s="25"/>
    </row>
    <row r="6" spans="1:14" x14ac:dyDescent="0.2">
      <c r="A6" s="24">
        <v>37316</v>
      </c>
      <c r="B6" s="8"/>
      <c r="C6" s="9">
        <v>3</v>
      </c>
      <c r="D6" s="10">
        <v>941005</v>
      </c>
      <c r="E6" s="8"/>
      <c r="F6" s="9">
        <v>3</v>
      </c>
      <c r="G6" s="15">
        <v>279000</v>
      </c>
      <c r="I6" s="20">
        <f t="shared" si="1"/>
        <v>3.3727777777777779</v>
      </c>
      <c r="J6" s="17">
        <v>2.71</v>
      </c>
      <c r="K6" s="22">
        <f t="shared" si="0"/>
        <v>184915.00000000003</v>
      </c>
    </row>
    <row r="7" spans="1:14" x14ac:dyDescent="0.2">
      <c r="A7" s="24">
        <v>37347</v>
      </c>
      <c r="B7" s="8"/>
      <c r="C7" s="9">
        <v>4</v>
      </c>
      <c r="D7" s="10">
        <v>910650</v>
      </c>
      <c r="E7" s="8"/>
      <c r="F7" s="9">
        <v>4</v>
      </c>
      <c r="G7" s="15">
        <v>270000</v>
      </c>
      <c r="I7" s="20">
        <f t="shared" si="1"/>
        <v>3.3727777777777779</v>
      </c>
      <c r="J7" s="17">
        <v>2.69</v>
      </c>
      <c r="K7" s="22">
        <f t="shared" si="0"/>
        <v>184350.00000000003</v>
      </c>
    </row>
    <row r="8" spans="1:14" x14ac:dyDescent="0.2">
      <c r="A8" s="24">
        <v>37377</v>
      </c>
      <c r="B8" s="8"/>
      <c r="C8" s="9">
        <v>5</v>
      </c>
      <c r="D8" s="10">
        <v>941005</v>
      </c>
      <c r="E8" s="8"/>
      <c r="F8" s="9">
        <v>5</v>
      </c>
      <c r="G8" s="15">
        <v>279000</v>
      </c>
      <c r="I8" s="20">
        <f t="shared" si="1"/>
        <v>3.3727777777777779</v>
      </c>
      <c r="J8" s="17">
        <v>2.7450000000000001</v>
      </c>
      <c r="K8" s="22">
        <f t="shared" si="0"/>
        <v>175150</v>
      </c>
    </row>
    <row r="9" spans="1:14" x14ac:dyDescent="0.2">
      <c r="A9" s="24">
        <v>37408</v>
      </c>
      <c r="B9" s="8"/>
      <c r="C9" s="9">
        <v>6</v>
      </c>
      <c r="D9" s="10">
        <v>910650</v>
      </c>
      <c r="E9" s="8"/>
      <c r="F9" s="9">
        <v>6</v>
      </c>
      <c r="G9" s="15">
        <v>270000</v>
      </c>
      <c r="I9" s="20">
        <f t="shared" si="1"/>
        <v>3.3727777777777779</v>
      </c>
      <c r="J9" s="17">
        <v>2.78</v>
      </c>
      <c r="K9" s="22">
        <f t="shared" si="0"/>
        <v>160050.00000000009</v>
      </c>
    </row>
    <row r="10" spans="1:14" x14ac:dyDescent="0.2">
      <c r="A10" s="24">
        <v>37438</v>
      </c>
      <c r="B10" s="8"/>
      <c r="C10" s="9">
        <v>7</v>
      </c>
      <c r="D10" s="10">
        <v>941005</v>
      </c>
      <c r="E10" s="8"/>
      <c r="F10" s="9">
        <v>7</v>
      </c>
      <c r="G10" s="15">
        <v>279000</v>
      </c>
      <c r="I10" s="20">
        <f t="shared" si="1"/>
        <v>3.3727777777777779</v>
      </c>
      <c r="J10" s="17">
        <v>2.82</v>
      </c>
      <c r="K10" s="22">
        <f t="shared" si="0"/>
        <v>154225.00000000006</v>
      </c>
    </row>
    <row r="11" spans="1:14" x14ac:dyDescent="0.2">
      <c r="A11" s="24">
        <v>37469</v>
      </c>
      <c r="B11" s="8"/>
      <c r="C11" s="9">
        <v>8</v>
      </c>
      <c r="D11" s="10">
        <v>941005</v>
      </c>
      <c r="E11" s="8"/>
      <c r="F11" s="9">
        <v>8</v>
      </c>
      <c r="G11" s="15">
        <v>279000</v>
      </c>
      <c r="I11" s="20">
        <f t="shared" si="1"/>
        <v>3.3727777777777779</v>
      </c>
      <c r="J11" s="17">
        <v>2.88</v>
      </c>
      <c r="K11" s="22">
        <f t="shared" si="0"/>
        <v>137485.00000000006</v>
      </c>
    </row>
    <row r="12" spans="1:14" x14ac:dyDescent="0.2">
      <c r="A12" s="24">
        <v>37500</v>
      </c>
      <c r="B12" s="8"/>
      <c r="C12" s="9">
        <v>9</v>
      </c>
      <c r="D12" s="10">
        <v>910650</v>
      </c>
      <c r="E12" s="8"/>
      <c r="F12" s="9">
        <v>9</v>
      </c>
      <c r="G12" s="15">
        <v>270000</v>
      </c>
      <c r="I12" s="20">
        <f t="shared" si="1"/>
        <v>3.3727777777777779</v>
      </c>
      <c r="J12" s="17">
        <v>2.87</v>
      </c>
      <c r="K12" s="22">
        <f t="shared" si="0"/>
        <v>135750</v>
      </c>
    </row>
    <row r="13" spans="1:14" x14ac:dyDescent="0.2">
      <c r="A13" s="24">
        <v>37530</v>
      </c>
      <c r="B13" s="8"/>
      <c r="C13" s="9">
        <v>10</v>
      </c>
      <c r="D13" s="10">
        <v>941005</v>
      </c>
      <c r="E13" s="8"/>
      <c r="F13" s="9">
        <v>10</v>
      </c>
      <c r="G13" s="15">
        <v>279000</v>
      </c>
      <c r="I13" s="20">
        <f t="shared" si="1"/>
        <v>3.3727777777777779</v>
      </c>
      <c r="J13" s="17">
        <v>2.89</v>
      </c>
      <c r="K13" s="22">
        <f t="shared" si="0"/>
        <v>134695</v>
      </c>
    </row>
    <row r="14" spans="1:14" x14ac:dyDescent="0.2">
      <c r="A14" s="24">
        <v>37561</v>
      </c>
      <c r="B14" s="8"/>
      <c r="C14" s="9">
        <v>11</v>
      </c>
      <c r="D14" s="10">
        <v>910650</v>
      </c>
      <c r="E14" s="8"/>
      <c r="F14" s="9">
        <v>11</v>
      </c>
      <c r="G14" s="15">
        <v>270000</v>
      </c>
      <c r="I14" s="20">
        <f t="shared" si="1"/>
        <v>3.3727777777777779</v>
      </c>
      <c r="J14" s="17">
        <v>3.09</v>
      </c>
      <c r="K14" s="22">
        <f t="shared" si="0"/>
        <v>76350.000000000058</v>
      </c>
    </row>
    <row r="15" spans="1:14" x14ac:dyDescent="0.2">
      <c r="A15" s="24">
        <v>37591</v>
      </c>
      <c r="B15" s="8"/>
      <c r="C15" s="9">
        <v>12</v>
      </c>
      <c r="D15" s="10">
        <v>941005</v>
      </c>
      <c r="E15" s="8"/>
      <c r="F15" s="9">
        <v>12</v>
      </c>
      <c r="G15" s="15">
        <v>279000</v>
      </c>
      <c r="I15" s="20">
        <f t="shared" si="1"/>
        <v>3.3727777777777779</v>
      </c>
      <c r="J15" s="17">
        <v>3.29</v>
      </c>
      <c r="K15" s="22">
        <f t="shared" si="0"/>
        <v>23095.000000000018</v>
      </c>
      <c r="L15" s="22"/>
    </row>
    <row r="16" spans="1:14" x14ac:dyDescent="0.2">
      <c r="A16" s="24">
        <v>37622</v>
      </c>
      <c r="B16" s="3">
        <v>2003</v>
      </c>
      <c r="C16" s="3">
        <v>1</v>
      </c>
      <c r="D16" s="7">
        <v>800265</v>
      </c>
      <c r="E16" s="3">
        <v>2003</v>
      </c>
      <c r="F16" s="3">
        <v>1</v>
      </c>
      <c r="G16" s="14">
        <v>186000</v>
      </c>
      <c r="I16" s="20">
        <f t="shared" si="1"/>
        <v>4.3025000000000002</v>
      </c>
      <c r="J16" s="17">
        <v>3.4350000000000001</v>
      </c>
      <c r="K16" s="22">
        <f t="shared" si="0"/>
        <v>161355.00000000003</v>
      </c>
    </row>
    <row r="17" spans="1:12" x14ac:dyDescent="0.2">
      <c r="A17" s="24">
        <v>37653</v>
      </c>
      <c r="B17" s="8"/>
      <c r="C17" s="9">
        <v>2</v>
      </c>
      <c r="D17" s="10">
        <v>722820</v>
      </c>
      <c r="E17" s="8"/>
      <c r="F17" s="9">
        <v>2</v>
      </c>
      <c r="G17" s="15">
        <v>168000</v>
      </c>
      <c r="I17" s="20">
        <f t="shared" si="1"/>
        <v>4.3025000000000002</v>
      </c>
      <c r="J17" s="17">
        <v>3.355</v>
      </c>
      <c r="K17" s="22">
        <f t="shared" si="0"/>
        <v>159180.00000000003</v>
      </c>
    </row>
    <row r="18" spans="1:12" x14ac:dyDescent="0.2">
      <c r="A18" s="24">
        <v>37681</v>
      </c>
      <c r="B18" s="8"/>
      <c r="C18" s="9">
        <v>3</v>
      </c>
      <c r="D18" s="10">
        <v>800265</v>
      </c>
      <c r="E18" s="8"/>
      <c r="F18" s="9">
        <v>3</v>
      </c>
      <c r="G18" s="15">
        <v>186000</v>
      </c>
      <c r="I18" s="20">
        <f t="shared" si="1"/>
        <v>4.3025000000000002</v>
      </c>
      <c r="J18" s="17">
        <v>3.26</v>
      </c>
      <c r="K18" s="22">
        <f t="shared" si="0"/>
        <v>193905.00000000009</v>
      </c>
    </row>
    <row r="19" spans="1:12" x14ac:dyDescent="0.2">
      <c r="A19" s="24">
        <v>37712</v>
      </c>
      <c r="B19" s="8"/>
      <c r="C19" s="9">
        <v>4</v>
      </c>
      <c r="D19" s="10">
        <v>774450</v>
      </c>
      <c r="E19" s="8"/>
      <c r="F19" s="9">
        <v>4</v>
      </c>
      <c r="G19" s="15">
        <v>180000</v>
      </c>
      <c r="I19" s="20">
        <f t="shared" si="1"/>
        <v>4.3025000000000002</v>
      </c>
      <c r="J19" s="17">
        <v>3.15</v>
      </c>
      <c r="K19" s="22">
        <f t="shared" si="0"/>
        <v>207450.00000000006</v>
      </c>
    </row>
    <row r="20" spans="1:12" x14ac:dyDescent="0.2">
      <c r="A20" s="24">
        <v>37742</v>
      </c>
      <c r="B20" s="8"/>
      <c r="C20" s="9">
        <v>5</v>
      </c>
      <c r="D20" s="10">
        <v>800265</v>
      </c>
      <c r="E20" s="8"/>
      <c r="F20" s="9">
        <v>5</v>
      </c>
      <c r="G20" s="15">
        <v>186000</v>
      </c>
      <c r="I20" s="20">
        <f t="shared" si="1"/>
        <v>4.3025000000000002</v>
      </c>
      <c r="J20" s="17">
        <v>3.15</v>
      </c>
      <c r="K20" s="22">
        <f t="shared" si="0"/>
        <v>214365.00000000006</v>
      </c>
    </row>
    <row r="21" spans="1:12" x14ac:dyDescent="0.2">
      <c r="A21" s="24">
        <v>37773</v>
      </c>
      <c r="B21" s="8"/>
      <c r="C21" s="9">
        <v>6</v>
      </c>
      <c r="D21" s="10">
        <v>774450</v>
      </c>
      <c r="E21" s="8"/>
      <c r="F21" s="9">
        <v>6</v>
      </c>
      <c r="G21" s="15">
        <v>180000</v>
      </c>
      <c r="I21" s="20">
        <f t="shared" si="1"/>
        <v>4.3025000000000002</v>
      </c>
      <c r="J21" s="17">
        <v>3.12</v>
      </c>
      <c r="K21" s="22">
        <f t="shared" si="0"/>
        <v>212850.00000000003</v>
      </c>
    </row>
    <row r="22" spans="1:12" x14ac:dyDescent="0.2">
      <c r="A22" s="24">
        <v>37803</v>
      </c>
      <c r="B22" s="8"/>
      <c r="C22" s="9">
        <v>7</v>
      </c>
      <c r="D22" s="10">
        <v>800265</v>
      </c>
      <c r="E22" s="8"/>
      <c r="F22" s="9">
        <v>7</v>
      </c>
      <c r="G22" s="15">
        <v>186000</v>
      </c>
      <c r="I22" s="20">
        <f t="shared" si="1"/>
        <v>4.3025000000000002</v>
      </c>
      <c r="J22" s="17">
        <v>3.2160000000000002</v>
      </c>
      <c r="K22" s="22">
        <f t="shared" si="0"/>
        <v>202089</v>
      </c>
    </row>
    <row r="23" spans="1:12" x14ac:dyDescent="0.2">
      <c r="A23" s="24">
        <v>37834</v>
      </c>
      <c r="B23" s="8"/>
      <c r="C23" s="9">
        <v>8</v>
      </c>
      <c r="D23" s="10">
        <v>800265</v>
      </c>
      <c r="E23" s="8"/>
      <c r="F23" s="9">
        <v>8</v>
      </c>
      <c r="G23" s="15">
        <v>186000</v>
      </c>
      <c r="I23" s="20">
        <f t="shared" si="1"/>
        <v>4.3025000000000002</v>
      </c>
      <c r="J23" s="17">
        <v>3.23</v>
      </c>
      <c r="K23" s="22">
        <f t="shared" si="0"/>
        <v>199485.00000000003</v>
      </c>
    </row>
    <row r="24" spans="1:12" x14ac:dyDescent="0.2">
      <c r="A24" s="24">
        <v>37865</v>
      </c>
      <c r="B24" s="8"/>
      <c r="C24" s="9">
        <v>9</v>
      </c>
      <c r="D24" s="10">
        <v>774450</v>
      </c>
      <c r="E24" s="8"/>
      <c r="F24" s="9">
        <v>9</v>
      </c>
      <c r="G24" s="15">
        <v>180000</v>
      </c>
      <c r="I24" s="20">
        <f t="shared" si="1"/>
        <v>4.3025000000000002</v>
      </c>
      <c r="J24" s="17">
        <v>3.25</v>
      </c>
      <c r="K24" s="22">
        <f t="shared" si="0"/>
        <v>189450.00000000003</v>
      </c>
    </row>
    <row r="25" spans="1:12" x14ac:dyDescent="0.2">
      <c r="A25" s="24">
        <v>37895</v>
      </c>
      <c r="B25" s="8"/>
      <c r="C25" s="9">
        <v>10</v>
      </c>
      <c r="D25" s="10">
        <v>800265</v>
      </c>
      <c r="E25" s="8"/>
      <c r="F25" s="9">
        <v>10</v>
      </c>
      <c r="G25" s="15">
        <v>186000</v>
      </c>
      <c r="I25" s="20">
        <f t="shared" si="1"/>
        <v>4.3025000000000002</v>
      </c>
      <c r="J25" s="17">
        <v>3.33</v>
      </c>
      <c r="K25" s="22">
        <f t="shared" si="0"/>
        <v>180885.00000000003</v>
      </c>
    </row>
    <row r="26" spans="1:12" x14ac:dyDescent="0.2">
      <c r="A26" s="24">
        <v>37926</v>
      </c>
      <c r="B26" s="8"/>
      <c r="C26" s="9">
        <v>11</v>
      </c>
      <c r="D26" s="10">
        <v>774450</v>
      </c>
      <c r="E26" s="8"/>
      <c r="F26" s="9">
        <v>11</v>
      </c>
      <c r="G26" s="15">
        <v>180000</v>
      </c>
      <c r="I26" s="20">
        <f t="shared" si="1"/>
        <v>4.3025000000000002</v>
      </c>
      <c r="J26" s="17">
        <v>3.4279999999999999</v>
      </c>
      <c r="K26" s="22">
        <f t="shared" si="0"/>
        <v>157410.00000000006</v>
      </c>
    </row>
    <row r="27" spans="1:12" x14ac:dyDescent="0.2">
      <c r="A27" s="24">
        <v>37956</v>
      </c>
      <c r="B27" s="8"/>
      <c r="C27" s="9">
        <v>12</v>
      </c>
      <c r="D27" s="10">
        <v>800265</v>
      </c>
      <c r="E27" s="8"/>
      <c r="F27" s="9">
        <v>12</v>
      </c>
      <c r="G27" s="15">
        <v>186000</v>
      </c>
      <c r="I27" s="20">
        <f t="shared" si="1"/>
        <v>4.3025000000000002</v>
      </c>
      <c r="J27" s="17">
        <v>3.5670000000000002</v>
      </c>
      <c r="K27" s="22">
        <f t="shared" si="0"/>
        <v>136803</v>
      </c>
      <c r="L27" s="22"/>
    </row>
    <row r="28" spans="1:12" x14ac:dyDescent="0.2">
      <c r="A28" s="24">
        <v>37987</v>
      </c>
      <c r="B28" s="3">
        <v>2004</v>
      </c>
      <c r="C28" s="3">
        <v>1</v>
      </c>
      <c r="D28" s="7">
        <v>529480</v>
      </c>
      <c r="E28" s="3">
        <v>2004</v>
      </c>
      <c r="F28" s="3">
        <v>1</v>
      </c>
      <c r="G28" s="14">
        <v>124000</v>
      </c>
      <c r="I28" s="20">
        <f t="shared" si="1"/>
        <v>4.2699999999999996</v>
      </c>
      <c r="J28" s="17">
        <v>3.645</v>
      </c>
      <c r="K28" s="22">
        <f t="shared" si="0"/>
        <v>77499.999999999942</v>
      </c>
    </row>
    <row r="29" spans="1:12" x14ac:dyDescent="0.2">
      <c r="A29" s="24">
        <v>38018</v>
      </c>
      <c r="B29" s="8"/>
      <c r="C29" s="9">
        <v>2</v>
      </c>
      <c r="D29" s="10">
        <v>495320</v>
      </c>
      <c r="E29" s="8"/>
      <c r="F29" s="9">
        <v>2</v>
      </c>
      <c r="G29" s="15">
        <v>116000</v>
      </c>
      <c r="I29" s="20">
        <f t="shared" si="1"/>
        <v>4.2699999999999996</v>
      </c>
      <c r="J29" s="17">
        <v>3.552</v>
      </c>
      <c r="K29" s="22">
        <f t="shared" si="0"/>
        <v>83287.999999999942</v>
      </c>
    </row>
    <row r="30" spans="1:12" x14ac:dyDescent="0.2">
      <c r="A30" s="24">
        <v>38047</v>
      </c>
      <c r="B30" s="8"/>
      <c r="C30" s="9">
        <v>3</v>
      </c>
      <c r="D30" s="10">
        <v>529480</v>
      </c>
      <c r="E30" s="8"/>
      <c r="F30" s="9">
        <v>3</v>
      </c>
      <c r="G30" s="15">
        <v>124000</v>
      </c>
      <c r="I30" s="20">
        <f t="shared" si="1"/>
        <v>4.2699999999999996</v>
      </c>
      <c r="J30" s="17">
        <v>3.37</v>
      </c>
      <c r="K30" s="22">
        <f t="shared" si="0"/>
        <v>111599.99999999993</v>
      </c>
    </row>
    <row r="31" spans="1:12" x14ac:dyDescent="0.2">
      <c r="A31" s="24">
        <v>38078</v>
      </c>
      <c r="B31" s="8"/>
      <c r="C31" s="9">
        <v>4</v>
      </c>
      <c r="D31" s="10">
        <v>512400</v>
      </c>
      <c r="E31" s="8"/>
      <c r="F31" s="9">
        <v>4</v>
      </c>
      <c r="G31" s="15">
        <v>120000</v>
      </c>
      <c r="I31" s="20">
        <f t="shared" si="1"/>
        <v>4.2699999999999996</v>
      </c>
      <c r="J31" s="17">
        <v>3.2</v>
      </c>
      <c r="K31" s="22">
        <f t="shared" si="0"/>
        <v>128399.99999999993</v>
      </c>
    </row>
    <row r="32" spans="1:12" x14ac:dyDescent="0.2">
      <c r="A32" s="24">
        <v>38108</v>
      </c>
      <c r="B32" s="8"/>
      <c r="C32" s="9">
        <v>5</v>
      </c>
      <c r="D32" s="10">
        <v>529480</v>
      </c>
      <c r="E32" s="8"/>
      <c r="F32" s="9">
        <v>5</v>
      </c>
      <c r="G32" s="15">
        <v>124000</v>
      </c>
      <c r="I32" s="20">
        <f t="shared" si="1"/>
        <v>4.2699999999999996</v>
      </c>
      <c r="J32" s="17">
        <v>3.2349999999999999</v>
      </c>
      <c r="K32" s="22">
        <f t="shared" si="0"/>
        <v>128339.99999999996</v>
      </c>
    </row>
    <row r="33" spans="1:12" x14ac:dyDescent="0.2">
      <c r="A33" s="24">
        <v>38139</v>
      </c>
      <c r="B33" s="8"/>
      <c r="C33" s="9">
        <v>6</v>
      </c>
      <c r="D33" s="10">
        <v>512400</v>
      </c>
      <c r="E33" s="8"/>
      <c r="F33" s="9">
        <v>6</v>
      </c>
      <c r="G33" s="15">
        <v>120000</v>
      </c>
      <c r="I33" s="20">
        <f t="shared" si="1"/>
        <v>4.2699999999999996</v>
      </c>
      <c r="J33" s="17">
        <v>3.2749999999999999</v>
      </c>
      <c r="K33" s="22">
        <f t="shared" si="0"/>
        <v>119399.99999999996</v>
      </c>
    </row>
    <row r="34" spans="1:12" x14ac:dyDescent="0.2">
      <c r="A34" s="24">
        <v>38169</v>
      </c>
      <c r="B34" s="8"/>
      <c r="C34" s="9">
        <v>7</v>
      </c>
      <c r="D34" s="10">
        <v>529480</v>
      </c>
      <c r="E34" s="8"/>
      <c r="F34" s="9">
        <v>7</v>
      </c>
      <c r="G34" s="15">
        <v>124000</v>
      </c>
      <c r="I34" s="20">
        <f t="shared" si="1"/>
        <v>4.2699999999999996</v>
      </c>
      <c r="J34" s="17">
        <v>3.3170000000000002</v>
      </c>
      <c r="K34" s="22">
        <f t="shared" si="0"/>
        <v>118171.99999999993</v>
      </c>
    </row>
    <row r="35" spans="1:12" x14ac:dyDescent="0.2">
      <c r="A35" s="24">
        <v>38200</v>
      </c>
      <c r="B35" s="8"/>
      <c r="C35" s="9">
        <v>8</v>
      </c>
      <c r="D35" s="10">
        <v>529480</v>
      </c>
      <c r="E35" s="8"/>
      <c r="F35" s="9">
        <v>8</v>
      </c>
      <c r="G35" s="15">
        <v>124000</v>
      </c>
      <c r="I35" s="20">
        <f t="shared" si="1"/>
        <v>4.2699999999999996</v>
      </c>
      <c r="J35" s="17">
        <v>3.359</v>
      </c>
      <c r="K35" s="22">
        <f t="shared" si="0"/>
        <v>112963.99999999994</v>
      </c>
    </row>
    <row r="36" spans="1:12" x14ac:dyDescent="0.2">
      <c r="A36" s="24">
        <v>38231</v>
      </c>
      <c r="B36" s="8"/>
      <c r="C36" s="9">
        <v>9</v>
      </c>
      <c r="D36" s="10">
        <v>512400</v>
      </c>
      <c r="E36" s="8"/>
      <c r="F36" s="9">
        <v>9</v>
      </c>
      <c r="G36" s="15">
        <v>120000</v>
      </c>
      <c r="I36" s="20">
        <f t="shared" si="1"/>
        <v>4.2699999999999996</v>
      </c>
      <c r="J36" s="17">
        <v>3.3420000000000001</v>
      </c>
      <c r="K36" s="22">
        <f t="shared" si="0"/>
        <v>111359.99999999994</v>
      </c>
    </row>
    <row r="37" spans="1:12" x14ac:dyDescent="0.2">
      <c r="A37" s="24">
        <v>38261</v>
      </c>
      <c r="B37" s="8"/>
      <c r="C37" s="9">
        <v>10</v>
      </c>
      <c r="D37" s="10">
        <v>529480</v>
      </c>
      <c r="E37" s="8"/>
      <c r="F37" s="9">
        <v>10</v>
      </c>
      <c r="G37" s="15">
        <v>124000</v>
      </c>
      <c r="I37" s="20">
        <f t="shared" si="1"/>
        <v>4.2699999999999996</v>
      </c>
      <c r="J37" s="17">
        <v>3.355</v>
      </c>
      <c r="K37" s="22">
        <f t="shared" si="0"/>
        <v>113459.99999999996</v>
      </c>
    </row>
    <row r="38" spans="1:12" x14ac:dyDescent="0.2">
      <c r="A38" s="24">
        <v>38292</v>
      </c>
      <c r="B38" s="8"/>
      <c r="C38" s="9">
        <v>11</v>
      </c>
      <c r="D38" s="10">
        <v>512400</v>
      </c>
      <c r="E38" s="8"/>
      <c r="F38" s="9">
        <v>11</v>
      </c>
      <c r="G38" s="15">
        <v>120000</v>
      </c>
      <c r="I38" s="20">
        <f t="shared" si="1"/>
        <v>4.2699999999999996</v>
      </c>
      <c r="J38" s="17">
        <v>3.5070000000000001</v>
      </c>
      <c r="K38" s="22">
        <f t="shared" si="0"/>
        <v>91559.999999999942</v>
      </c>
    </row>
    <row r="39" spans="1:12" x14ac:dyDescent="0.2">
      <c r="A39" s="24">
        <v>38322</v>
      </c>
      <c r="B39" s="8"/>
      <c r="C39" s="9">
        <v>12</v>
      </c>
      <c r="D39" s="10">
        <v>529480</v>
      </c>
      <c r="E39" s="8"/>
      <c r="F39" s="9">
        <v>12</v>
      </c>
      <c r="G39" s="15">
        <v>124000</v>
      </c>
      <c r="I39" s="20">
        <f t="shared" si="1"/>
        <v>4.2699999999999996</v>
      </c>
      <c r="J39" s="17">
        <v>3.6740100000000004</v>
      </c>
      <c r="K39" s="22">
        <f t="shared" si="0"/>
        <v>73902.759999999893</v>
      </c>
      <c r="L39" s="22"/>
    </row>
    <row r="40" spans="1:12" x14ac:dyDescent="0.2">
      <c r="A40" s="24">
        <v>38353</v>
      </c>
      <c r="B40" s="3">
        <v>2005</v>
      </c>
      <c r="C40" s="3">
        <v>1</v>
      </c>
      <c r="D40" s="7">
        <v>132680</v>
      </c>
      <c r="E40" s="3">
        <v>2005</v>
      </c>
      <c r="F40" s="3">
        <v>1</v>
      </c>
      <c r="G40" s="14">
        <v>31000</v>
      </c>
      <c r="I40" s="20">
        <f t="shared" si="1"/>
        <v>4.28</v>
      </c>
      <c r="J40" s="17">
        <v>3.7543500000000001</v>
      </c>
      <c r="K40" s="22">
        <f t="shared" si="0"/>
        <v>16295.150000000005</v>
      </c>
    </row>
    <row r="41" spans="1:12" x14ac:dyDescent="0.2">
      <c r="A41" s="24">
        <v>38384</v>
      </c>
      <c r="B41" s="8"/>
      <c r="C41" s="9">
        <v>2</v>
      </c>
      <c r="D41" s="10">
        <v>119840</v>
      </c>
      <c r="E41" s="8"/>
      <c r="F41" s="9">
        <v>2</v>
      </c>
      <c r="G41" s="15">
        <v>28000</v>
      </c>
      <c r="I41" s="20">
        <f t="shared" si="1"/>
        <v>4.28</v>
      </c>
      <c r="J41" s="17">
        <v>3.65856</v>
      </c>
      <c r="K41" s="22">
        <f t="shared" si="0"/>
        <v>17400.320000000007</v>
      </c>
    </row>
    <row r="42" spans="1:12" x14ac:dyDescent="0.2">
      <c r="A42" s="24">
        <v>38412</v>
      </c>
      <c r="B42" s="8"/>
      <c r="C42" s="9">
        <v>3</v>
      </c>
      <c r="D42" s="10">
        <v>132680</v>
      </c>
      <c r="E42" s="8"/>
      <c r="F42" s="9">
        <v>3</v>
      </c>
      <c r="G42" s="15">
        <v>31000</v>
      </c>
      <c r="I42" s="20">
        <f t="shared" si="1"/>
        <v>4.28</v>
      </c>
      <c r="J42" s="17">
        <v>3.4711000000000003</v>
      </c>
      <c r="K42" s="22">
        <f t="shared" si="0"/>
        <v>25075.899999999998</v>
      </c>
    </row>
    <row r="43" spans="1:12" x14ac:dyDescent="0.2">
      <c r="A43" s="24">
        <v>38443</v>
      </c>
      <c r="B43" s="8"/>
      <c r="C43" s="9">
        <v>4</v>
      </c>
      <c r="D43" s="10">
        <v>128400</v>
      </c>
      <c r="E43" s="8"/>
      <c r="F43" s="9">
        <v>4</v>
      </c>
      <c r="G43" s="15">
        <v>30000</v>
      </c>
      <c r="I43" s="20">
        <f t="shared" si="1"/>
        <v>4.28</v>
      </c>
      <c r="J43" s="17">
        <v>3.2960000000000003</v>
      </c>
      <c r="K43" s="22">
        <f t="shared" si="0"/>
        <v>29520</v>
      </c>
    </row>
    <row r="44" spans="1:12" x14ac:dyDescent="0.2">
      <c r="A44" s="24">
        <v>38473</v>
      </c>
      <c r="B44" s="8"/>
      <c r="C44" s="9">
        <v>5</v>
      </c>
      <c r="D44" s="10">
        <v>132680</v>
      </c>
      <c r="E44" s="8"/>
      <c r="F44" s="9">
        <v>5</v>
      </c>
      <c r="G44" s="15">
        <v>31000</v>
      </c>
      <c r="I44" s="20">
        <f t="shared" si="1"/>
        <v>4.28</v>
      </c>
      <c r="J44" s="17">
        <v>3.3320500000000002</v>
      </c>
      <c r="K44" s="22">
        <f t="shared" si="0"/>
        <v>29386.45</v>
      </c>
    </row>
    <row r="45" spans="1:12" x14ac:dyDescent="0.2">
      <c r="A45" s="24">
        <v>38504</v>
      </c>
      <c r="B45" s="8"/>
      <c r="C45" s="9">
        <v>6</v>
      </c>
      <c r="D45" s="10">
        <v>128400</v>
      </c>
      <c r="E45" s="8"/>
      <c r="F45" s="9">
        <v>6</v>
      </c>
      <c r="G45" s="15">
        <v>30000</v>
      </c>
      <c r="I45" s="20">
        <f t="shared" si="1"/>
        <v>4.28</v>
      </c>
      <c r="J45" s="17">
        <v>3.3732500000000001</v>
      </c>
      <c r="K45" s="22">
        <f t="shared" si="0"/>
        <v>27202.500000000004</v>
      </c>
    </row>
    <row r="46" spans="1:12" x14ac:dyDescent="0.2">
      <c r="A46" s="24">
        <v>38534</v>
      </c>
      <c r="B46" s="8"/>
      <c r="C46" s="9">
        <v>7</v>
      </c>
      <c r="D46" s="10">
        <v>132680</v>
      </c>
      <c r="E46" s="8"/>
      <c r="F46" s="9">
        <v>7</v>
      </c>
      <c r="G46" s="15">
        <v>31000</v>
      </c>
      <c r="I46" s="20">
        <f t="shared" si="1"/>
        <v>4.28</v>
      </c>
      <c r="J46" s="17">
        <v>3.4165100000000002</v>
      </c>
      <c r="K46" s="22">
        <f t="shared" si="0"/>
        <v>26768.190000000002</v>
      </c>
    </row>
    <row r="47" spans="1:12" x14ac:dyDescent="0.2">
      <c r="A47" s="24">
        <v>38565</v>
      </c>
      <c r="B47" s="8"/>
      <c r="C47" s="9">
        <v>8</v>
      </c>
      <c r="D47" s="10">
        <v>132680</v>
      </c>
      <c r="E47" s="8"/>
      <c r="F47" s="9">
        <v>8</v>
      </c>
      <c r="G47" s="15">
        <v>31000</v>
      </c>
      <c r="I47" s="20">
        <f t="shared" si="1"/>
        <v>4.28</v>
      </c>
      <c r="J47" s="17">
        <v>3.4597700000000002</v>
      </c>
      <c r="K47" s="22">
        <f t="shared" si="0"/>
        <v>25427.13</v>
      </c>
    </row>
    <row r="48" spans="1:12" x14ac:dyDescent="0.2">
      <c r="A48" s="24">
        <v>38596</v>
      </c>
      <c r="B48" s="8"/>
      <c r="C48" s="9">
        <v>9</v>
      </c>
      <c r="D48" s="10">
        <v>128400</v>
      </c>
      <c r="E48" s="8"/>
      <c r="F48" s="9">
        <v>9</v>
      </c>
      <c r="G48" s="15">
        <v>30000</v>
      </c>
      <c r="I48" s="20">
        <f t="shared" si="1"/>
        <v>4.28</v>
      </c>
      <c r="J48" s="17">
        <v>3.4422600000000001</v>
      </c>
      <c r="K48" s="22">
        <f t="shared" si="0"/>
        <v>25132.200000000004</v>
      </c>
    </row>
    <row r="49" spans="1:12" x14ac:dyDescent="0.2">
      <c r="A49" s="24">
        <v>38626</v>
      </c>
      <c r="B49" s="8"/>
      <c r="C49" s="9">
        <v>10</v>
      </c>
      <c r="D49" s="10">
        <v>132680</v>
      </c>
      <c r="E49" s="8"/>
      <c r="F49" s="9">
        <v>10</v>
      </c>
      <c r="G49" s="15">
        <v>31000</v>
      </c>
      <c r="I49" s="20">
        <f t="shared" si="1"/>
        <v>4.28</v>
      </c>
      <c r="J49" s="17">
        <v>3.4556499999999999</v>
      </c>
      <c r="K49" s="22">
        <f t="shared" si="0"/>
        <v>25554.850000000009</v>
      </c>
    </row>
    <row r="50" spans="1:12" x14ac:dyDescent="0.2">
      <c r="A50" s="24">
        <v>38657</v>
      </c>
      <c r="B50" s="8"/>
      <c r="C50" s="9">
        <v>11</v>
      </c>
      <c r="D50" s="10">
        <v>128400</v>
      </c>
      <c r="E50" s="8"/>
      <c r="F50" s="9">
        <v>11</v>
      </c>
      <c r="G50" s="15">
        <v>30000</v>
      </c>
      <c r="I50" s="20">
        <f t="shared" si="1"/>
        <v>4.28</v>
      </c>
      <c r="J50" s="17">
        <v>3.6122100000000001</v>
      </c>
      <c r="K50" s="22">
        <f t="shared" si="0"/>
        <v>20033.700000000004</v>
      </c>
    </row>
    <row r="51" spans="1:12" x14ac:dyDescent="0.2">
      <c r="A51" s="24">
        <v>38687</v>
      </c>
      <c r="B51" s="8"/>
      <c r="C51" s="9">
        <v>12</v>
      </c>
      <c r="D51" s="10">
        <v>132680</v>
      </c>
      <c r="E51" s="8"/>
      <c r="F51" s="9">
        <v>12</v>
      </c>
      <c r="G51" s="15">
        <v>31000</v>
      </c>
      <c r="I51" s="20">
        <f t="shared" si="1"/>
        <v>4.28</v>
      </c>
      <c r="J51" s="17">
        <v>3.7842303000000004</v>
      </c>
      <c r="K51" s="22">
        <f t="shared" si="0"/>
        <v>15368.860699999996</v>
      </c>
      <c r="L51" s="22"/>
    </row>
    <row r="52" spans="1:12" x14ac:dyDescent="0.2">
      <c r="B52" s="11" t="s">
        <v>104</v>
      </c>
      <c r="C52" s="12"/>
      <c r="D52" s="13">
        <v>28315530</v>
      </c>
      <c r="E52" s="11" t="s">
        <v>104</v>
      </c>
      <c r="F52" s="12"/>
      <c r="G52" s="16">
        <v>7304000</v>
      </c>
      <c r="I52" s="20"/>
      <c r="J52" s="17"/>
      <c r="K52" s="22">
        <f>SUM(K4:K51)</f>
        <v>5518289.0107000014</v>
      </c>
      <c r="L52" s="22"/>
    </row>
  </sheetData>
  <pageMargins left="0.75" right="0.75" top="1" bottom="1" header="0.5" footer="0.5"/>
  <pageSetup scale="87" orientation="portrait" r:id="rId3"/>
  <headerFooter alignWithMargins="0"/>
  <colBreaks count="1" manualBreakCount="1">
    <brk id="12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Trade Volumes</vt:lpstr>
      <vt:lpstr>Pivot Tables</vt:lpstr>
      <vt:lpstr>Chart</vt:lpstr>
      <vt:lpstr>'Pivot Tables'!Print_Area</vt:lpstr>
      <vt:lpstr>'Pivot Tables'!Print_Titles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2001-11-29T16:40:47Z</cp:lastPrinted>
  <dcterms:created xsi:type="dcterms:W3CDTF">2001-11-29T00:14:58Z</dcterms:created>
  <dcterms:modified xsi:type="dcterms:W3CDTF">2023-09-13T13:26:41Z</dcterms:modified>
</cp:coreProperties>
</file>