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994E42-3689-47B4-9C04-FB67C12FF70D}" xr6:coauthVersionLast="47" xr6:coauthVersionMax="47" xr10:uidLastSave="{00000000-0000-0000-0000-000000000000}"/>
  <bookViews>
    <workbookView xWindow="-120" yWindow="-120" windowWidth="23280" windowHeight="12480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Sheet1!$A$1:$M$24,Sheet1!#REF!</definedName>
  </definedNames>
  <calcPr calcId="0"/>
</workbook>
</file>

<file path=xl/calcChain.xml><?xml version="1.0" encoding="utf-8"?>
<calcChain xmlns="http://schemas.openxmlformats.org/spreadsheetml/2006/main">
  <c r="D4" i="1" l="1"/>
  <c r="G4" i="1"/>
  <c r="I4" i="1"/>
  <c r="D5" i="1"/>
  <c r="G5" i="1"/>
  <c r="I5" i="1"/>
  <c r="D6" i="1"/>
  <c r="G6" i="1"/>
  <c r="I6" i="1"/>
  <c r="D7" i="1"/>
  <c r="G7" i="1"/>
  <c r="I7" i="1"/>
  <c r="D8" i="1"/>
  <c r="G8" i="1"/>
  <c r="I8" i="1"/>
  <c r="D9" i="1"/>
  <c r="G9" i="1"/>
  <c r="I9" i="1"/>
  <c r="D10" i="1"/>
  <c r="G10" i="1"/>
  <c r="I10" i="1"/>
  <c r="D11" i="1"/>
  <c r="G11" i="1"/>
  <c r="I11" i="1"/>
  <c r="D12" i="1"/>
  <c r="G12" i="1"/>
  <c r="I12" i="1"/>
  <c r="D13" i="1"/>
  <c r="G13" i="1"/>
  <c r="I13" i="1"/>
  <c r="D14" i="1"/>
  <c r="G14" i="1"/>
  <c r="I14" i="1"/>
  <c r="D15" i="1"/>
  <c r="G15" i="1"/>
  <c r="I15" i="1"/>
  <c r="D16" i="1"/>
  <c r="G16" i="1"/>
  <c r="I16" i="1"/>
  <c r="D17" i="1"/>
  <c r="G17" i="1"/>
  <c r="I17" i="1"/>
  <c r="D18" i="1"/>
  <c r="G18" i="1"/>
  <c r="I18" i="1"/>
  <c r="B19" i="1"/>
  <c r="C19" i="1"/>
  <c r="D19" i="1"/>
  <c r="I19" i="1"/>
  <c r="J19" i="1"/>
  <c r="K19" i="1"/>
  <c r="L19" i="1"/>
</calcChain>
</file>

<file path=xl/sharedStrings.xml><?xml version="1.0" encoding="utf-8"?>
<sst xmlns="http://schemas.openxmlformats.org/spreadsheetml/2006/main" count="49" uniqueCount="30">
  <si>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</si>
  <si>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</si>
  <si>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</si>
  <si>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</si>
  <si>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</si>
  <si>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</si>
  <si>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</si>
  <si>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</si>
  <si>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</si>
  <si>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</si>
  <si>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</si>
  <si>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</si>
  <si>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</si>
  <si>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</si>
  <si>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</si>
  <si>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</si>
  <si>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</si>
  <si>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</si>
  <si>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</si>
  <si>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</si>
  <si>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</si>
  <si>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</si>
  <si>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</si>
  <si>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</si>
  <si>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</si>
  <si>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</si>
  <si>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</si>
  <si>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</si>
  <si>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</si>
  <si>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ENRON position breakdown (12-13-01)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</si>
</sst>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8" fontId="0" fillId="0" borderId="18" xfId="0" applyNumberFormat="1" applyBorder="1" applyAlignment="1">
      <alignment horizontal="right"/>
    </xf>
    <xf numFmtId="164" fontId="0" fillId="0" borderId="23" xfId="1" applyNumberFormat="1" applyFont="1" applyBorder="1"/>
    <xf numFmtId="164" fontId="0" fillId="0" borderId="24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63041065482792E-2"/>
          <c:y val="3.4257748776508973E-2"/>
          <c:w val="0.84905660377358494"/>
          <c:h val="0.257748776508972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(1,097)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20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33,494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7,188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17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25,684 </c:v>
                  </c:pt>
                  <c:pt idx="11">
                    <c:v>(1,250)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-44</c:v>
                  </c:pt>
                  <c:pt idx="8">
                    <c:v>(15)</c:v>
                  </c:pt>
                  <c:pt idx="9">
                    <c:v>(0.2)</c:v>
                  </c:pt>
                  <c:pt idx="10">
                    <c:v>(14,090)</c:v>
                  </c:pt>
                  <c:pt idx="11">
                    <c:v>1,020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155 </c:v>
                  </c:pt>
                  <c:pt idx="3">
                    <c:v> 155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-30</c:v>
                  </c:pt>
                  <c:pt idx="8">
                    <c:v>(8)</c:v>
                  </c:pt>
                  <c:pt idx="9">
                    <c:v>(0.4)</c:v>
                  </c:pt>
                  <c:pt idx="10">
                    <c:v>(12,332)</c:v>
                  </c:pt>
                  <c:pt idx="11">
                    <c:v>1,251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135 </c:v>
                  </c:pt>
                  <c:pt idx="3">
                    <c:v> 135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-12</c:v>
                  </c:pt>
                  <c:pt idx="8">
                    <c:v>(14)</c:v>
                  </c:pt>
                  <c:pt idx="9">
                    <c:v>0.0 </c:v>
                  </c:pt>
                  <c:pt idx="10">
                    <c:v>(1,156)</c:v>
                  </c:pt>
                  <c:pt idx="11">
                    <c:v>206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560 </c:v>
                  </c:pt>
                  <c:pt idx="3">
                    <c:v> 560 </c:v>
                  </c:pt>
                  <c:pt idx="4">
                    <c:v> (61)</c:v>
                  </c:pt>
                  <c:pt idx="6">
                    <c:v>(61)</c:v>
                  </c:pt>
                  <c:pt idx="7">
                    <c:v>58</c:v>
                  </c:pt>
                  <c:pt idx="8">
                    <c:v>(3)</c:v>
                  </c:pt>
                  <c:pt idx="9">
                    <c:v>(1.6)</c:v>
                  </c:pt>
                  <c:pt idx="10">
                    <c:v>(28,536)</c:v>
                  </c:pt>
                  <c:pt idx="11">
                    <c:v>6,061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-53</c:v>
                  </c:pt>
                  <c:pt idx="8">
                    <c:v>(6)</c:v>
                  </c:pt>
                  <c:pt idx="9">
                    <c:v>(0.3)</c:v>
                  </c:pt>
                  <c:pt idx="10">
                    <c:v>(4,277)</c:v>
                  </c:pt>
                  <c:pt idx="11">
                    <c:v>1,523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1,252 </c:v>
                  </c:pt>
                  <c:pt idx="3">
                    <c:v> 1,252 </c:v>
                  </c:pt>
                  <c:pt idx="4">
                    <c:v> 216 </c:v>
                  </c:pt>
                  <c:pt idx="6">
                    <c:v>216 </c:v>
                  </c:pt>
                  <c:pt idx="7">
                    <c:v>-7</c:v>
                  </c:pt>
                  <c:pt idx="8">
                    <c:v>209 </c:v>
                  </c:pt>
                  <c:pt idx="9">
                    <c:v>(0.3)</c:v>
                  </c:pt>
                  <c:pt idx="10">
                    <c:v>(5,155)</c:v>
                  </c:pt>
                  <c:pt idx="11">
                    <c:v>3,065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916 </c:v>
                  </c:pt>
                  <c:pt idx="3">
                    <c:v> 916 </c:v>
                  </c:pt>
                  <c:pt idx="4">
                    <c:v> 23 </c:v>
                  </c:pt>
                  <c:pt idx="6">
                    <c:v>23 </c:v>
                  </c:pt>
                  <c:pt idx="7">
                    <c:v>-180</c:v>
                  </c:pt>
                  <c:pt idx="8">
                    <c:v>(157)</c:v>
                  </c:pt>
                  <c:pt idx="9">
                    <c:v>0.0 </c:v>
                  </c:pt>
                  <c:pt idx="10">
                    <c:v>(552)</c:v>
                  </c:pt>
                  <c:pt idx="11">
                    <c:v>1,437 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(170)</c:v>
                  </c:pt>
                  <c:pt idx="11">
                    <c:v>1,177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(12-13-01) BOD</c:v>
                  </c:pt>
                </c:lvl>
              </c:multiLvlStrCache>
            </c:multiLvlStrRef>
          </c:cat>
          <c:val>
            <c:numRef>
              <c:f>Sheet1!$A$19:$M$19</c:f>
              <c:numCache>
                <c:formatCode>_(* #,##0_);_(* \(#,##0\);_(* "-"??_);_(@_)</c:formatCode>
                <c:ptCount val="13"/>
                <c:pt idx="1">
                  <c:v>4678</c:v>
                </c:pt>
                <c:pt idx="2">
                  <c:v>0</c:v>
                </c:pt>
                <c:pt idx="3">
                  <c:v>4678</c:v>
                </c:pt>
                <c:pt idx="7" formatCode="General">
                  <c:v>0</c:v>
                </c:pt>
                <c:pt idx="8" formatCode="#,##0.0_);[Red]\(#,##0.0\)">
                  <c:v>-29</c:v>
                </c:pt>
                <c:pt idx="9" formatCode="0.0_);[Red]\(0.0\)">
                  <c:v>-1.9000000000000004</c:v>
                </c:pt>
                <c:pt idx="10" formatCode="&quot;$&quot;#,##0_);[Red]\(&quot;$&quot;#,##0\)">
                  <c:v>-999</c:v>
                </c:pt>
                <c:pt idx="11" formatCode="&quot;$&quot;#,##0_);[Red]\(&quot;$&quot;#,##0\)">
                  <c:v>13630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A-4659-8E90-415612EB1A0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(1,097)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20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33,494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7,188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17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25,684 </c:v>
                  </c:pt>
                  <c:pt idx="11">
                    <c:v>(1,250)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-44</c:v>
                  </c:pt>
                  <c:pt idx="8">
                    <c:v>(15)</c:v>
                  </c:pt>
                  <c:pt idx="9">
                    <c:v>(0.2)</c:v>
                  </c:pt>
                  <c:pt idx="10">
                    <c:v>(14,090)</c:v>
                  </c:pt>
                  <c:pt idx="11">
                    <c:v>1,020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155 </c:v>
                  </c:pt>
                  <c:pt idx="3">
                    <c:v> 155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-30</c:v>
                  </c:pt>
                  <c:pt idx="8">
                    <c:v>(8)</c:v>
                  </c:pt>
                  <c:pt idx="9">
                    <c:v>(0.4)</c:v>
                  </c:pt>
                  <c:pt idx="10">
                    <c:v>(12,332)</c:v>
                  </c:pt>
                  <c:pt idx="11">
                    <c:v>1,251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135 </c:v>
                  </c:pt>
                  <c:pt idx="3">
                    <c:v> 135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-12</c:v>
                  </c:pt>
                  <c:pt idx="8">
                    <c:v>(14)</c:v>
                  </c:pt>
                  <c:pt idx="9">
                    <c:v>0.0 </c:v>
                  </c:pt>
                  <c:pt idx="10">
                    <c:v>(1,156)</c:v>
                  </c:pt>
                  <c:pt idx="11">
                    <c:v>206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560 </c:v>
                  </c:pt>
                  <c:pt idx="3">
                    <c:v> 560 </c:v>
                  </c:pt>
                  <c:pt idx="4">
                    <c:v> (61)</c:v>
                  </c:pt>
                  <c:pt idx="6">
                    <c:v>(61)</c:v>
                  </c:pt>
                  <c:pt idx="7">
                    <c:v>58</c:v>
                  </c:pt>
                  <c:pt idx="8">
                    <c:v>(3)</c:v>
                  </c:pt>
                  <c:pt idx="9">
                    <c:v>(1.6)</c:v>
                  </c:pt>
                  <c:pt idx="10">
                    <c:v>(28,536)</c:v>
                  </c:pt>
                  <c:pt idx="11">
                    <c:v>6,061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-53</c:v>
                  </c:pt>
                  <c:pt idx="8">
                    <c:v>(6)</c:v>
                  </c:pt>
                  <c:pt idx="9">
                    <c:v>(0.3)</c:v>
                  </c:pt>
                  <c:pt idx="10">
                    <c:v>(4,277)</c:v>
                  </c:pt>
                  <c:pt idx="11">
                    <c:v>1,523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1,252 </c:v>
                  </c:pt>
                  <c:pt idx="3">
                    <c:v> 1,252 </c:v>
                  </c:pt>
                  <c:pt idx="4">
                    <c:v> 216 </c:v>
                  </c:pt>
                  <c:pt idx="6">
                    <c:v>216 </c:v>
                  </c:pt>
                  <c:pt idx="7">
                    <c:v>-7</c:v>
                  </c:pt>
                  <c:pt idx="8">
                    <c:v>209 </c:v>
                  </c:pt>
                  <c:pt idx="9">
                    <c:v>(0.3)</c:v>
                  </c:pt>
                  <c:pt idx="10">
                    <c:v>(5,155)</c:v>
                  </c:pt>
                  <c:pt idx="11">
                    <c:v>3,065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916 </c:v>
                  </c:pt>
                  <c:pt idx="3">
                    <c:v> 916 </c:v>
                  </c:pt>
                  <c:pt idx="4">
                    <c:v> 23 </c:v>
                  </c:pt>
                  <c:pt idx="6">
                    <c:v>23 </c:v>
                  </c:pt>
                  <c:pt idx="7">
                    <c:v>-180</c:v>
                  </c:pt>
                  <c:pt idx="8">
                    <c:v>(157)</c:v>
                  </c:pt>
                  <c:pt idx="9">
                    <c:v>0.0 </c:v>
                  </c:pt>
                  <c:pt idx="10">
                    <c:v>(552)</c:v>
                  </c:pt>
                  <c:pt idx="11">
                    <c:v>1,437 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(170)</c:v>
                  </c:pt>
                  <c:pt idx="11">
                    <c:v>1,177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(12-13-01) BOD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E99A-4659-8E90-415612EB1A02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(1,097)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20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33,494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7,188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17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25,684 </c:v>
                  </c:pt>
                  <c:pt idx="11">
                    <c:v>(1,250)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-44</c:v>
                  </c:pt>
                  <c:pt idx="8">
                    <c:v>(15)</c:v>
                  </c:pt>
                  <c:pt idx="9">
                    <c:v>(0.2)</c:v>
                  </c:pt>
                  <c:pt idx="10">
                    <c:v>(14,090)</c:v>
                  </c:pt>
                  <c:pt idx="11">
                    <c:v>1,020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155 </c:v>
                  </c:pt>
                  <c:pt idx="3">
                    <c:v> 155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-30</c:v>
                  </c:pt>
                  <c:pt idx="8">
                    <c:v>(8)</c:v>
                  </c:pt>
                  <c:pt idx="9">
                    <c:v>(0.4)</c:v>
                  </c:pt>
                  <c:pt idx="10">
                    <c:v>(12,332)</c:v>
                  </c:pt>
                  <c:pt idx="11">
                    <c:v>1,251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135 </c:v>
                  </c:pt>
                  <c:pt idx="3">
                    <c:v> 135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-12</c:v>
                  </c:pt>
                  <c:pt idx="8">
                    <c:v>(14)</c:v>
                  </c:pt>
                  <c:pt idx="9">
                    <c:v>0.0 </c:v>
                  </c:pt>
                  <c:pt idx="10">
                    <c:v>(1,156)</c:v>
                  </c:pt>
                  <c:pt idx="11">
                    <c:v>206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560 </c:v>
                  </c:pt>
                  <c:pt idx="3">
                    <c:v> 560 </c:v>
                  </c:pt>
                  <c:pt idx="4">
                    <c:v> (61)</c:v>
                  </c:pt>
                  <c:pt idx="6">
                    <c:v>(61)</c:v>
                  </c:pt>
                  <c:pt idx="7">
                    <c:v>58</c:v>
                  </c:pt>
                  <c:pt idx="8">
                    <c:v>(3)</c:v>
                  </c:pt>
                  <c:pt idx="9">
                    <c:v>(1.6)</c:v>
                  </c:pt>
                  <c:pt idx="10">
                    <c:v>(28,536)</c:v>
                  </c:pt>
                  <c:pt idx="11">
                    <c:v>6,061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-53</c:v>
                  </c:pt>
                  <c:pt idx="8">
                    <c:v>(6)</c:v>
                  </c:pt>
                  <c:pt idx="9">
                    <c:v>(0.3)</c:v>
                  </c:pt>
                  <c:pt idx="10">
                    <c:v>(4,277)</c:v>
                  </c:pt>
                  <c:pt idx="11">
                    <c:v>1,523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1,252 </c:v>
                  </c:pt>
                  <c:pt idx="3">
                    <c:v> 1,252 </c:v>
                  </c:pt>
                  <c:pt idx="4">
                    <c:v> 216 </c:v>
                  </c:pt>
                  <c:pt idx="6">
                    <c:v>216 </c:v>
                  </c:pt>
                  <c:pt idx="7">
                    <c:v>-7</c:v>
                  </c:pt>
                  <c:pt idx="8">
                    <c:v>209 </c:v>
                  </c:pt>
                  <c:pt idx="9">
                    <c:v>(0.3)</c:v>
                  </c:pt>
                  <c:pt idx="10">
                    <c:v>(5,155)</c:v>
                  </c:pt>
                  <c:pt idx="11">
                    <c:v>3,065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916 </c:v>
                  </c:pt>
                  <c:pt idx="3">
                    <c:v> 916 </c:v>
                  </c:pt>
                  <c:pt idx="4">
                    <c:v> 23 </c:v>
                  </c:pt>
                  <c:pt idx="6">
                    <c:v>23 </c:v>
                  </c:pt>
                  <c:pt idx="7">
                    <c:v>-180</c:v>
                  </c:pt>
                  <c:pt idx="8">
                    <c:v>(157)</c:v>
                  </c:pt>
                  <c:pt idx="9">
                    <c:v>0.0 </c:v>
                  </c:pt>
                  <c:pt idx="10">
                    <c:v>(552)</c:v>
                  </c:pt>
                  <c:pt idx="11">
                    <c:v>1,437 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(170)</c:v>
                  </c:pt>
                  <c:pt idx="11">
                    <c:v>1,177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(12-13-01) BOD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E99A-4659-8E90-415612EB1A02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(1,097)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20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33,494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7,188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17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25,684 </c:v>
                  </c:pt>
                  <c:pt idx="11">
                    <c:v>(1,250)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-44</c:v>
                  </c:pt>
                  <c:pt idx="8">
                    <c:v>(15)</c:v>
                  </c:pt>
                  <c:pt idx="9">
                    <c:v>(0.2)</c:v>
                  </c:pt>
                  <c:pt idx="10">
                    <c:v>(14,090)</c:v>
                  </c:pt>
                  <c:pt idx="11">
                    <c:v>1,020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155 </c:v>
                  </c:pt>
                  <c:pt idx="3">
                    <c:v> 155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-30</c:v>
                  </c:pt>
                  <c:pt idx="8">
                    <c:v>(8)</c:v>
                  </c:pt>
                  <c:pt idx="9">
                    <c:v>(0.4)</c:v>
                  </c:pt>
                  <c:pt idx="10">
                    <c:v>(12,332)</c:v>
                  </c:pt>
                  <c:pt idx="11">
                    <c:v>1,251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135 </c:v>
                  </c:pt>
                  <c:pt idx="3">
                    <c:v> 135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-12</c:v>
                  </c:pt>
                  <c:pt idx="8">
                    <c:v>(14)</c:v>
                  </c:pt>
                  <c:pt idx="9">
                    <c:v>0.0 </c:v>
                  </c:pt>
                  <c:pt idx="10">
                    <c:v>(1,156)</c:v>
                  </c:pt>
                  <c:pt idx="11">
                    <c:v>206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560 </c:v>
                  </c:pt>
                  <c:pt idx="3">
                    <c:v> 560 </c:v>
                  </c:pt>
                  <c:pt idx="4">
                    <c:v> (61)</c:v>
                  </c:pt>
                  <c:pt idx="6">
                    <c:v>(61)</c:v>
                  </c:pt>
                  <c:pt idx="7">
                    <c:v>58</c:v>
                  </c:pt>
                  <c:pt idx="8">
                    <c:v>(3)</c:v>
                  </c:pt>
                  <c:pt idx="9">
                    <c:v>(1.6)</c:v>
                  </c:pt>
                  <c:pt idx="10">
                    <c:v>(28,536)</c:v>
                  </c:pt>
                  <c:pt idx="11">
                    <c:v>6,061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-53</c:v>
                  </c:pt>
                  <c:pt idx="8">
                    <c:v>(6)</c:v>
                  </c:pt>
                  <c:pt idx="9">
                    <c:v>(0.3)</c:v>
                  </c:pt>
                  <c:pt idx="10">
                    <c:v>(4,277)</c:v>
                  </c:pt>
                  <c:pt idx="11">
                    <c:v>1,523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1,252 </c:v>
                  </c:pt>
                  <c:pt idx="3">
                    <c:v> 1,252 </c:v>
                  </c:pt>
                  <c:pt idx="4">
                    <c:v> 216 </c:v>
                  </c:pt>
                  <c:pt idx="6">
                    <c:v>216 </c:v>
                  </c:pt>
                  <c:pt idx="7">
                    <c:v>-7</c:v>
                  </c:pt>
                  <c:pt idx="8">
                    <c:v>209 </c:v>
                  </c:pt>
                  <c:pt idx="9">
                    <c:v>(0.3)</c:v>
                  </c:pt>
                  <c:pt idx="10">
                    <c:v>(5,155)</c:v>
                  </c:pt>
                  <c:pt idx="11">
                    <c:v>3,065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916 </c:v>
                  </c:pt>
                  <c:pt idx="3">
                    <c:v> 916 </c:v>
                  </c:pt>
                  <c:pt idx="4">
                    <c:v> 23 </c:v>
                  </c:pt>
                  <c:pt idx="6">
                    <c:v>23 </c:v>
                  </c:pt>
                  <c:pt idx="7">
                    <c:v>-180</c:v>
                  </c:pt>
                  <c:pt idx="8">
                    <c:v>(157)</c:v>
                  </c:pt>
                  <c:pt idx="9">
                    <c:v>0.0 </c:v>
                  </c:pt>
                  <c:pt idx="10">
                    <c:v>(552)</c:v>
                  </c:pt>
                  <c:pt idx="11">
                    <c:v>1,437 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(170)</c:v>
                  </c:pt>
                  <c:pt idx="11">
                    <c:v>1,177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(12-13-01) BOD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E99A-4659-8E90-415612EB1A02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(1,097)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20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33,494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7,188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17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25,684 </c:v>
                  </c:pt>
                  <c:pt idx="11">
                    <c:v>(1,250)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-44</c:v>
                  </c:pt>
                  <c:pt idx="8">
                    <c:v>(15)</c:v>
                  </c:pt>
                  <c:pt idx="9">
                    <c:v>(0.2)</c:v>
                  </c:pt>
                  <c:pt idx="10">
                    <c:v>(14,090)</c:v>
                  </c:pt>
                  <c:pt idx="11">
                    <c:v>1,020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155 </c:v>
                  </c:pt>
                  <c:pt idx="3">
                    <c:v> 155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-30</c:v>
                  </c:pt>
                  <c:pt idx="8">
                    <c:v>(8)</c:v>
                  </c:pt>
                  <c:pt idx="9">
                    <c:v>(0.4)</c:v>
                  </c:pt>
                  <c:pt idx="10">
                    <c:v>(12,332)</c:v>
                  </c:pt>
                  <c:pt idx="11">
                    <c:v>1,251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135 </c:v>
                  </c:pt>
                  <c:pt idx="3">
                    <c:v> 135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-12</c:v>
                  </c:pt>
                  <c:pt idx="8">
                    <c:v>(14)</c:v>
                  </c:pt>
                  <c:pt idx="9">
                    <c:v>0.0 </c:v>
                  </c:pt>
                  <c:pt idx="10">
                    <c:v>(1,156)</c:v>
                  </c:pt>
                  <c:pt idx="11">
                    <c:v>206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560 </c:v>
                  </c:pt>
                  <c:pt idx="3">
                    <c:v> 560 </c:v>
                  </c:pt>
                  <c:pt idx="4">
                    <c:v> (61)</c:v>
                  </c:pt>
                  <c:pt idx="6">
                    <c:v>(61)</c:v>
                  </c:pt>
                  <c:pt idx="7">
                    <c:v>58</c:v>
                  </c:pt>
                  <c:pt idx="8">
                    <c:v>(3)</c:v>
                  </c:pt>
                  <c:pt idx="9">
                    <c:v>(1.6)</c:v>
                  </c:pt>
                  <c:pt idx="10">
                    <c:v>(28,536)</c:v>
                  </c:pt>
                  <c:pt idx="11">
                    <c:v>6,061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-53</c:v>
                  </c:pt>
                  <c:pt idx="8">
                    <c:v>(6)</c:v>
                  </c:pt>
                  <c:pt idx="9">
                    <c:v>(0.3)</c:v>
                  </c:pt>
                  <c:pt idx="10">
                    <c:v>(4,277)</c:v>
                  </c:pt>
                  <c:pt idx="11">
                    <c:v>1,523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1,252 </c:v>
                  </c:pt>
                  <c:pt idx="3">
                    <c:v> 1,252 </c:v>
                  </c:pt>
                  <c:pt idx="4">
                    <c:v> 216 </c:v>
                  </c:pt>
                  <c:pt idx="6">
                    <c:v>216 </c:v>
                  </c:pt>
                  <c:pt idx="7">
                    <c:v>-7</c:v>
                  </c:pt>
                  <c:pt idx="8">
                    <c:v>209 </c:v>
                  </c:pt>
                  <c:pt idx="9">
                    <c:v>(0.3)</c:v>
                  </c:pt>
                  <c:pt idx="10">
                    <c:v>(5,155)</c:v>
                  </c:pt>
                  <c:pt idx="11">
                    <c:v>3,065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916 </c:v>
                  </c:pt>
                  <c:pt idx="3">
                    <c:v> 916 </c:v>
                  </c:pt>
                  <c:pt idx="4">
                    <c:v> 23 </c:v>
                  </c:pt>
                  <c:pt idx="6">
                    <c:v>23 </c:v>
                  </c:pt>
                  <c:pt idx="7">
                    <c:v>-180</c:v>
                  </c:pt>
                  <c:pt idx="8">
                    <c:v>(157)</c:v>
                  </c:pt>
                  <c:pt idx="9">
                    <c:v>0.0 </c:v>
                  </c:pt>
                  <c:pt idx="10">
                    <c:v>(552)</c:v>
                  </c:pt>
                  <c:pt idx="11">
                    <c:v>1,437 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(170)</c:v>
                  </c:pt>
                  <c:pt idx="11">
                    <c:v>1,177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(12-13-01) BOD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E99A-4659-8E90-415612EB1A02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(1,097)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20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33,494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7,188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17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25,684 </c:v>
                  </c:pt>
                  <c:pt idx="11">
                    <c:v>(1,250)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-44</c:v>
                  </c:pt>
                  <c:pt idx="8">
                    <c:v>(15)</c:v>
                  </c:pt>
                  <c:pt idx="9">
                    <c:v>(0.2)</c:v>
                  </c:pt>
                  <c:pt idx="10">
                    <c:v>(14,090)</c:v>
                  </c:pt>
                  <c:pt idx="11">
                    <c:v>1,020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155 </c:v>
                  </c:pt>
                  <c:pt idx="3">
                    <c:v> 155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-30</c:v>
                  </c:pt>
                  <c:pt idx="8">
                    <c:v>(8)</c:v>
                  </c:pt>
                  <c:pt idx="9">
                    <c:v>(0.4)</c:v>
                  </c:pt>
                  <c:pt idx="10">
                    <c:v>(12,332)</c:v>
                  </c:pt>
                  <c:pt idx="11">
                    <c:v>1,251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135 </c:v>
                  </c:pt>
                  <c:pt idx="3">
                    <c:v> 135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-12</c:v>
                  </c:pt>
                  <c:pt idx="8">
                    <c:v>(14)</c:v>
                  </c:pt>
                  <c:pt idx="9">
                    <c:v>0.0 </c:v>
                  </c:pt>
                  <c:pt idx="10">
                    <c:v>(1,156)</c:v>
                  </c:pt>
                  <c:pt idx="11">
                    <c:v>206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560 </c:v>
                  </c:pt>
                  <c:pt idx="3">
                    <c:v> 560 </c:v>
                  </c:pt>
                  <c:pt idx="4">
                    <c:v> (61)</c:v>
                  </c:pt>
                  <c:pt idx="6">
                    <c:v>(61)</c:v>
                  </c:pt>
                  <c:pt idx="7">
                    <c:v>58</c:v>
                  </c:pt>
                  <c:pt idx="8">
                    <c:v>(3)</c:v>
                  </c:pt>
                  <c:pt idx="9">
                    <c:v>(1.6)</c:v>
                  </c:pt>
                  <c:pt idx="10">
                    <c:v>(28,536)</c:v>
                  </c:pt>
                  <c:pt idx="11">
                    <c:v>6,061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-53</c:v>
                  </c:pt>
                  <c:pt idx="8">
                    <c:v>(6)</c:v>
                  </c:pt>
                  <c:pt idx="9">
                    <c:v>(0.3)</c:v>
                  </c:pt>
                  <c:pt idx="10">
                    <c:v>(4,277)</c:v>
                  </c:pt>
                  <c:pt idx="11">
                    <c:v>1,523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1,252 </c:v>
                  </c:pt>
                  <c:pt idx="3">
                    <c:v> 1,252 </c:v>
                  </c:pt>
                  <c:pt idx="4">
                    <c:v> 216 </c:v>
                  </c:pt>
                  <c:pt idx="6">
                    <c:v>216 </c:v>
                  </c:pt>
                  <c:pt idx="7">
                    <c:v>-7</c:v>
                  </c:pt>
                  <c:pt idx="8">
                    <c:v>209 </c:v>
                  </c:pt>
                  <c:pt idx="9">
                    <c:v>(0.3)</c:v>
                  </c:pt>
                  <c:pt idx="10">
                    <c:v>(5,155)</c:v>
                  </c:pt>
                  <c:pt idx="11">
                    <c:v>3,065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916 </c:v>
                  </c:pt>
                  <c:pt idx="3">
                    <c:v> 916 </c:v>
                  </c:pt>
                  <c:pt idx="4">
                    <c:v> 23 </c:v>
                  </c:pt>
                  <c:pt idx="6">
                    <c:v>23 </c:v>
                  </c:pt>
                  <c:pt idx="7">
                    <c:v>-180</c:v>
                  </c:pt>
                  <c:pt idx="8">
                    <c:v>(157)</c:v>
                  </c:pt>
                  <c:pt idx="9">
                    <c:v>0.0 </c:v>
                  </c:pt>
                  <c:pt idx="10">
                    <c:v>(552)</c:v>
                  </c:pt>
                  <c:pt idx="11">
                    <c:v>1,437 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(170)</c:v>
                  </c:pt>
                  <c:pt idx="11">
                    <c:v>1,177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(12-13-01) BOD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E99A-4659-8E90-415612EB1A02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(1,097)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20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33,494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7,188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17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25,684 </c:v>
                  </c:pt>
                  <c:pt idx="11">
                    <c:v>(1,250)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-44</c:v>
                  </c:pt>
                  <c:pt idx="8">
                    <c:v>(15)</c:v>
                  </c:pt>
                  <c:pt idx="9">
                    <c:v>(0.2)</c:v>
                  </c:pt>
                  <c:pt idx="10">
                    <c:v>(14,090)</c:v>
                  </c:pt>
                  <c:pt idx="11">
                    <c:v>1,020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155 </c:v>
                  </c:pt>
                  <c:pt idx="3">
                    <c:v> 155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-30</c:v>
                  </c:pt>
                  <c:pt idx="8">
                    <c:v>(8)</c:v>
                  </c:pt>
                  <c:pt idx="9">
                    <c:v>(0.4)</c:v>
                  </c:pt>
                  <c:pt idx="10">
                    <c:v>(12,332)</c:v>
                  </c:pt>
                  <c:pt idx="11">
                    <c:v>1,251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135 </c:v>
                  </c:pt>
                  <c:pt idx="3">
                    <c:v> 135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-12</c:v>
                  </c:pt>
                  <c:pt idx="8">
                    <c:v>(14)</c:v>
                  </c:pt>
                  <c:pt idx="9">
                    <c:v>0.0 </c:v>
                  </c:pt>
                  <c:pt idx="10">
                    <c:v>(1,156)</c:v>
                  </c:pt>
                  <c:pt idx="11">
                    <c:v>206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560 </c:v>
                  </c:pt>
                  <c:pt idx="3">
                    <c:v> 560 </c:v>
                  </c:pt>
                  <c:pt idx="4">
                    <c:v> (61)</c:v>
                  </c:pt>
                  <c:pt idx="6">
                    <c:v>(61)</c:v>
                  </c:pt>
                  <c:pt idx="7">
                    <c:v>58</c:v>
                  </c:pt>
                  <c:pt idx="8">
                    <c:v>(3)</c:v>
                  </c:pt>
                  <c:pt idx="9">
                    <c:v>(1.6)</c:v>
                  </c:pt>
                  <c:pt idx="10">
                    <c:v>(28,536)</c:v>
                  </c:pt>
                  <c:pt idx="11">
                    <c:v>6,061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-53</c:v>
                  </c:pt>
                  <c:pt idx="8">
                    <c:v>(6)</c:v>
                  </c:pt>
                  <c:pt idx="9">
                    <c:v>(0.3)</c:v>
                  </c:pt>
                  <c:pt idx="10">
                    <c:v>(4,277)</c:v>
                  </c:pt>
                  <c:pt idx="11">
                    <c:v>1,523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1,252 </c:v>
                  </c:pt>
                  <c:pt idx="3">
                    <c:v> 1,252 </c:v>
                  </c:pt>
                  <c:pt idx="4">
                    <c:v> 216 </c:v>
                  </c:pt>
                  <c:pt idx="6">
                    <c:v>216 </c:v>
                  </c:pt>
                  <c:pt idx="7">
                    <c:v>-7</c:v>
                  </c:pt>
                  <c:pt idx="8">
                    <c:v>209 </c:v>
                  </c:pt>
                  <c:pt idx="9">
                    <c:v>(0.3)</c:v>
                  </c:pt>
                  <c:pt idx="10">
                    <c:v>(5,155)</c:v>
                  </c:pt>
                  <c:pt idx="11">
                    <c:v>3,065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916 </c:v>
                  </c:pt>
                  <c:pt idx="3">
                    <c:v> 916 </c:v>
                  </c:pt>
                  <c:pt idx="4">
                    <c:v> 23 </c:v>
                  </c:pt>
                  <c:pt idx="6">
                    <c:v>23 </c:v>
                  </c:pt>
                  <c:pt idx="7">
                    <c:v>-180</c:v>
                  </c:pt>
                  <c:pt idx="8">
                    <c:v>(157)</c:v>
                  </c:pt>
                  <c:pt idx="9">
                    <c:v>0.0 </c:v>
                  </c:pt>
                  <c:pt idx="10">
                    <c:v>(552)</c:v>
                  </c:pt>
                  <c:pt idx="11">
                    <c:v>1,437 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(170)</c:v>
                  </c:pt>
                  <c:pt idx="11">
                    <c:v>1,177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(12-13-01) BOD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E99A-4659-8E90-415612EB1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969999"/>
        <c:axId val="1"/>
      </c:barChart>
      <c:catAx>
        <c:axId val="115396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396999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452830188679247"/>
          <c:y val="4.2414355628058731E-2"/>
          <c:w val="7.1032186459489458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1FA8E56-3F40-E006-0E47-94D7D4D830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5"/>
  <sheetViews>
    <sheetView tabSelected="1" view="pageBreakPreview" zoomScale="75" zoomScaleNormal="75" zoomScaleSheetLayoutView="75" workbookViewId="0">
      <selection activeCell="H2" sqref="H2"/>
    </sheetView>
  </sheetViews>
  <sheetFormatPr defaultRowHeight="12.75" x14ac:dyDescent="0.2"/>
  <cols>
    <col min="1" max="1" width="9.140625" style="1"/>
    <col min="2" max="4" width="9.7109375" style="1" customWidth="1"/>
    <col min="5" max="5" width="10.140625" style="1" customWidth="1"/>
    <col min="6" max="6" width="8.85546875" style="1" customWidth="1"/>
    <col min="7" max="8" width="9.42578125" style="1" customWidth="1"/>
    <col min="9" max="9" width="9.140625" style="1"/>
    <col min="11" max="11" width="11.42578125" customWidth="1"/>
    <col min="12" max="12" width="12" customWidth="1"/>
    <col min="13" max="13" width="6.5703125" customWidth="1"/>
  </cols>
  <sheetData>
    <row r="1" spans="1:13" ht="16.5" thickBot="1" x14ac:dyDescent="0.3">
      <c r="A1" s="65" t="s">
        <v>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s="2" customFormat="1" ht="13.9" customHeight="1" thickBot="1" x14ac:dyDescent="0.25">
      <c r="A2" s="5"/>
      <c r="B2" s="68" t="s">
        <v>27</v>
      </c>
      <c r="C2" s="69"/>
      <c r="D2" s="70"/>
      <c r="E2" s="68" t="s">
        <v>28</v>
      </c>
      <c r="F2" s="69"/>
      <c r="G2" s="70"/>
      <c r="H2" s="6" t="s">
        <v>22</v>
      </c>
      <c r="I2" s="6" t="s">
        <v>17</v>
      </c>
      <c r="J2" s="6"/>
      <c r="K2" s="6"/>
      <c r="L2" s="6"/>
      <c r="M2" s="7"/>
    </row>
    <row r="3" spans="1:13" s="2" customFormat="1" thickBot="1" x14ac:dyDescent="0.25">
      <c r="A3" s="8" t="s">
        <v>0</v>
      </c>
      <c r="B3" s="20" t="s">
        <v>25</v>
      </c>
      <c r="C3" s="22" t="s">
        <v>24</v>
      </c>
      <c r="D3" s="21" t="s">
        <v>26</v>
      </c>
      <c r="E3" s="22" t="s">
        <v>25</v>
      </c>
      <c r="F3" s="9" t="s">
        <v>24</v>
      </c>
      <c r="G3" s="22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5" thickBot="1" x14ac:dyDescent="0.25">
      <c r="A4" s="15" t="s">
        <v>1</v>
      </c>
      <c r="B4" s="64">
        <v>410</v>
      </c>
      <c r="C4" s="23"/>
      <c r="D4" s="39">
        <f t="shared" ref="D4:D12" si="0">SUM(B4-C4)</f>
        <v>410</v>
      </c>
      <c r="E4" s="63">
        <v>-7</v>
      </c>
      <c r="F4" s="51"/>
      <c r="G4" s="52">
        <f t="shared" ref="G4:G18" si="1">SUM(E4+F4)</f>
        <v>-7</v>
      </c>
      <c r="H4" s="55">
        <v>-1</v>
      </c>
      <c r="I4" s="62">
        <f>H4+G4</f>
        <v>-8</v>
      </c>
      <c r="J4" s="44">
        <v>0</v>
      </c>
      <c r="K4" s="45">
        <v>-170</v>
      </c>
      <c r="L4" s="46">
        <v>1177</v>
      </c>
      <c r="M4" s="15" t="s">
        <v>1</v>
      </c>
    </row>
    <row r="5" spans="1:13" ht="13.5" thickBot="1" x14ac:dyDescent="0.25">
      <c r="A5" s="3" t="s">
        <v>2</v>
      </c>
      <c r="B5" s="64">
        <v>916</v>
      </c>
      <c r="C5" s="24"/>
      <c r="D5" s="40">
        <f t="shared" si="0"/>
        <v>916</v>
      </c>
      <c r="E5" s="63">
        <v>23</v>
      </c>
      <c r="F5" s="32"/>
      <c r="G5" s="28">
        <f t="shared" si="1"/>
        <v>23</v>
      </c>
      <c r="H5" s="56">
        <v>-180</v>
      </c>
      <c r="I5" s="62">
        <f t="shared" ref="I5:I18" si="2">H5+G5</f>
        <v>-157</v>
      </c>
      <c r="J5" s="30">
        <v>0</v>
      </c>
      <c r="K5" s="11">
        <v>-552</v>
      </c>
      <c r="L5" s="12">
        <v>1437</v>
      </c>
      <c r="M5" s="3" t="s">
        <v>2</v>
      </c>
    </row>
    <row r="6" spans="1:13" ht="13.5" thickBot="1" x14ac:dyDescent="0.25">
      <c r="A6" s="3" t="s">
        <v>3</v>
      </c>
      <c r="B6" s="64">
        <v>1252</v>
      </c>
      <c r="C6" s="24"/>
      <c r="D6" s="40">
        <f t="shared" si="0"/>
        <v>1252</v>
      </c>
      <c r="E6" s="63">
        <v>216</v>
      </c>
      <c r="F6" s="32"/>
      <c r="G6" s="28">
        <f t="shared" si="1"/>
        <v>216</v>
      </c>
      <c r="H6" s="56">
        <v>-7</v>
      </c>
      <c r="I6" s="62">
        <f t="shared" si="2"/>
        <v>209</v>
      </c>
      <c r="J6" s="30">
        <v>-0.3</v>
      </c>
      <c r="K6" s="11">
        <v>-5155</v>
      </c>
      <c r="L6" s="12">
        <v>3065</v>
      </c>
      <c r="M6" s="3" t="s">
        <v>3</v>
      </c>
    </row>
    <row r="7" spans="1:13" ht="13.5" thickBot="1" x14ac:dyDescent="0.25">
      <c r="A7" s="3" t="s">
        <v>4</v>
      </c>
      <c r="B7" s="64">
        <v>300</v>
      </c>
      <c r="C7" s="24"/>
      <c r="D7" s="40">
        <f t="shared" si="0"/>
        <v>300</v>
      </c>
      <c r="E7" s="63">
        <v>47</v>
      </c>
      <c r="F7" s="32"/>
      <c r="G7" s="28">
        <f t="shared" si="1"/>
        <v>47</v>
      </c>
      <c r="H7" s="56">
        <v>-53</v>
      </c>
      <c r="I7" s="62">
        <f t="shared" si="2"/>
        <v>-6</v>
      </c>
      <c r="J7" s="30">
        <v>-0.3</v>
      </c>
      <c r="K7" s="50">
        <v>-4277</v>
      </c>
      <c r="L7" s="12">
        <v>1523</v>
      </c>
      <c r="M7" s="34" t="s">
        <v>4</v>
      </c>
    </row>
    <row r="8" spans="1:13" ht="13.5" thickBot="1" x14ac:dyDescent="0.25">
      <c r="A8" s="3" t="s">
        <v>5</v>
      </c>
      <c r="B8" s="64">
        <v>560</v>
      </c>
      <c r="C8" s="24"/>
      <c r="D8" s="40">
        <f t="shared" si="0"/>
        <v>560</v>
      </c>
      <c r="E8" s="63">
        <v>-61</v>
      </c>
      <c r="F8" s="32"/>
      <c r="G8" s="28">
        <f t="shared" si="1"/>
        <v>-61</v>
      </c>
      <c r="H8" s="56">
        <v>58</v>
      </c>
      <c r="I8" s="62">
        <f t="shared" si="2"/>
        <v>-3</v>
      </c>
      <c r="J8" s="30">
        <v>-1.6</v>
      </c>
      <c r="K8" s="16">
        <v>-28536</v>
      </c>
      <c r="L8" s="12">
        <v>6061</v>
      </c>
      <c r="M8" s="34" t="s">
        <v>5</v>
      </c>
    </row>
    <row r="9" spans="1:13" ht="13.5" thickBot="1" x14ac:dyDescent="0.25">
      <c r="A9" s="34" t="s">
        <v>6</v>
      </c>
      <c r="B9" s="64">
        <v>135</v>
      </c>
      <c r="C9" s="24"/>
      <c r="D9" s="40">
        <f t="shared" si="0"/>
        <v>135</v>
      </c>
      <c r="E9" s="63">
        <v>-2</v>
      </c>
      <c r="F9" s="32"/>
      <c r="G9" s="28">
        <f t="shared" si="1"/>
        <v>-2</v>
      </c>
      <c r="H9" s="56">
        <v>-12</v>
      </c>
      <c r="I9" s="62">
        <f t="shared" si="2"/>
        <v>-14</v>
      </c>
      <c r="J9" s="30">
        <v>0</v>
      </c>
      <c r="K9" s="11">
        <v>-1156</v>
      </c>
      <c r="L9" s="12">
        <v>206</v>
      </c>
      <c r="M9" s="34" t="s">
        <v>6</v>
      </c>
    </row>
    <row r="10" spans="1:13" ht="13.5" thickBot="1" x14ac:dyDescent="0.25">
      <c r="A10" s="3" t="s">
        <v>7</v>
      </c>
      <c r="B10" s="64">
        <v>0</v>
      </c>
      <c r="C10" s="24"/>
      <c r="D10" s="40">
        <f t="shared" si="0"/>
        <v>0</v>
      </c>
      <c r="E10" s="63">
        <v>-18</v>
      </c>
      <c r="F10" s="32"/>
      <c r="G10" s="28">
        <f t="shared" si="1"/>
        <v>-18</v>
      </c>
      <c r="H10" s="56">
        <v>0</v>
      </c>
      <c r="I10" s="62">
        <f t="shared" si="2"/>
        <v>-18</v>
      </c>
      <c r="J10" s="30">
        <v>0</v>
      </c>
      <c r="K10" s="11">
        <v>0</v>
      </c>
      <c r="L10" s="12">
        <v>0</v>
      </c>
      <c r="M10" s="34" t="s">
        <v>7</v>
      </c>
    </row>
    <row r="11" spans="1:13" ht="13.5" thickBot="1" x14ac:dyDescent="0.25">
      <c r="A11" s="34" t="s">
        <v>8</v>
      </c>
      <c r="B11" s="64">
        <v>0</v>
      </c>
      <c r="C11" s="24"/>
      <c r="D11" s="40">
        <f t="shared" si="0"/>
        <v>0</v>
      </c>
      <c r="E11" s="63">
        <v>-47</v>
      </c>
      <c r="F11" s="32"/>
      <c r="G11" s="28">
        <f t="shared" si="1"/>
        <v>-47</v>
      </c>
      <c r="H11" s="56">
        <v>0</v>
      </c>
      <c r="I11" s="62">
        <f t="shared" si="2"/>
        <v>-47</v>
      </c>
      <c r="J11" s="30">
        <v>0</v>
      </c>
      <c r="K11" s="11">
        <v>0</v>
      </c>
      <c r="L11" s="12">
        <v>0</v>
      </c>
      <c r="M11" s="34" t="s">
        <v>8</v>
      </c>
    </row>
    <row r="12" spans="1:13" ht="13.5" thickBot="1" x14ac:dyDescent="0.25">
      <c r="A12" s="34" t="s">
        <v>9</v>
      </c>
      <c r="B12" s="64">
        <v>155</v>
      </c>
      <c r="C12" s="24"/>
      <c r="D12" s="40">
        <f t="shared" si="0"/>
        <v>155</v>
      </c>
      <c r="E12" s="63">
        <v>22</v>
      </c>
      <c r="F12" s="32"/>
      <c r="G12" s="28">
        <f t="shared" si="1"/>
        <v>22</v>
      </c>
      <c r="H12" s="56">
        <v>-30</v>
      </c>
      <c r="I12" s="62">
        <f t="shared" si="2"/>
        <v>-8</v>
      </c>
      <c r="J12" s="30">
        <v>-0.4</v>
      </c>
      <c r="K12" s="50">
        <v>-12332</v>
      </c>
      <c r="L12" s="12">
        <v>1251</v>
      </c>
      <c r="M12" s="34" t="s">
        <v>9</v>
      </c>
    </row>
    <row r="13" spans="1:13" ht="13.5" thickBot="1" x14ac:dyDescent="0.25">
      <c r="A13" s="3" t="s">
        <v>10</v>
      </c>
      <c r="B13" s="64">
        <v>300</v>
      </c>
      <c r="C13" s="24"/>
      <c r="D13" s="40">
        <f t="shared" ref="D13:D18" si="3">SUM(B13-C13)</f>
        <v>300</v>
      </c>
      <c r="E13" s="63">
        <v>29</v>
      </c>
      <c r="F13" s="27"/>
      <c r="G13" s="28">
        <f t="shared" si="1"/>
        <v>29</v>
      </c>
      <c r="H13" s="56">
        <v>-44</v>
      </c>
      <c r="I13" s="62">
        <f t="shared" si="2"/>
        <v>-15</v>
      </c>
      <c r="J13" s="30">
        <v>-0.2</v>
      </c>
      <c r="K13" s="16">
        <v>-14090</v>
      </c>
      <c r="L13" s="12">
        <v>1020</v>
      </c>
      <c r="M13" s="34" t="s">
        <v>10</v>
      </c>
    </row>
    <row r="14" spans="1:13" ht="13.5" thickBot="1" x14ac:dyDescent="0.25">
      <c r="A14" s="3" t="s">
        <v>11</v>
      </c>
      <c r="B14" s="64">
        <v>200</v>
      </c>
      <c r="C14" s="24"/>
      <c r="D14" s="40">
        <f t="shared" si="3"/>
        <v>200</v>
      </c>
      <c r="E14" s="63">
        <v>-13</v>
      </c>
      <c r="F14" s="26"/>
      <c r="G14" s="28">
        <f t="shared" si="1"/>
        <v>-13</v>
      </c>
      <c r="H14" s="56">
        <v>17</v>
      </c>
      <c r="I14" s="62">
        <f t="shared" si="2"/>
        <v>4</v>
      </c>
      <c r="J14" s="30">
        <v>0.4</v>
      </c>
      <c r="K14" s="50">
        <v>25684</v>
      </c>
      <c r="L14" s="12">
        <v>-1250</v>
      </c>
      <c r="M14" s="34" t="s">
        <v>11</v>
      </c>
    </row>
    <row r="15" spans="1:13" ht="13.5" thickBot="1" x14ac:dyDescent="0.25">
      <c r="A15" s="3" t="s">
        <v>12</v>
      </c>
      <c r="B15" s="64">
        <v>0</v>
      </c>
      <c r="C15" s="24"/>
      <c r="D15" s="40">
        <f t="shared" si="3"/>
        <v>0</v>
      </c>
      <c r="E15" s="63">
        <v>22</v>
      </c>
      <c r="F15" s="26"/>
      <c r="G15" s="28">
        <f t="shared" si="1"/>
        <v>22</v>
      </c>
      <c r="H15" s="56">
        <v>0</v>
      </c>
      <c r="I15" s="62">
        <f t="shared" si="2"/>
        <v>22</v>
      </c>
      <c r="J15" s="30">
        <v>0</v>
      </c>
      <c r="K15" s="11">
        <v>0</v>
      </c>
      <c r="L15" s="12">
        <v>0</v>
      </c>
      <c r="M15" s="3" t="s">
        <v>12</v>
      </c>
    </row>
    <row r="16" spans="1:13" ht="13.5" thickBot="1" x14ac:dyDescent="0.25">
      <c r="A16" s="3" t="s">
        <v>13</v>
      </c>
      <c r="B16" s="64">
        <v>50</v>
      </c>
      <c r="C16" s="24"/>
      <c r="D16" s="40">
        <f t="shared" si="3"/>
        <v>50</v>
      </c>
      <c r="E16" s="63">
        <v>-4</v>
      </c>
      <c r="F16" s="26"/>
      <c r="G16" s="28">
        <f t="shared" si="1"/>
        <v>-4</v>
      </c>
      <c r="H16" s="56">
        <v>6</v>
      </c>
      <c r="I16" s="62">
        <f t="shared" si="2"/>
        <v>2</v>
      </c>
      <c r="J16" s="30">
        <v>0.1</v>
      </c>
      <c r="K16" s="11">
        <v>7188</v>
      </c>
      <c r="L16" s="12">
        <v>-170</v>
      </c>
      <c r="M16" s="3" t="s">
        <v>13</v>
      </c>
    </row>
    <row r="17" spans="1:13" ht="13.5" thickBot="1" x14ac:dyDescent="0.25">
      <c r="A17" s="34" t="s">
        <v>14</v>
      </c>
      <c r="B17" s="64">
        <v>200</v>
      </c>
      <c r="C17" s="24"/>
      <c r="D17" s="40">
        <f t="shared" si="3"/>
        <v>200</v>
      </c>
      <c r="E17" s="63">
        <v>-16</v>
      </c>
      <c r="F17" s="32"/>
      <c r="G17" s="28">
        <f t="shared" si="1"/>
        <v>-16</v>
      </c>
      <c r="H17" s="56">
        <v>20</v>
      </c>
      <c r="I17" s="62">
        <f t="shared" si="2"/>
        <v>4</v>
      </c>
      <c r="J17" s="30">
        <v>0.4</v>
      </c>
      <c r="K17" s="11">
        <v>33494</v>
      </c>
      <c r="L17" s="12">
        <v>-693</v>
      </c>
      <c r="M17" s="3" t="s">
        <v>14</v>
      </c>
    </row>
    <row r="18" spans="1:13" ht="13.5" thickBot="1" x14ac:dyDescent="0.25">
      <c r="A18" s="4" t="s">
        <v>15</v>
      </c>
      <c r="B18" s="64">
        <v>200</v>
      </c>
      <c r="C18" s="25"/>
      <c r="D18" s="41">
        <f t="shared" si="3"/>
        <v>200</v>
      </c>
      <c r="E18" s="63">
        <v>46</v>
      </c>
      <c r="F18" s="29"/>
      <c r="G18" s="53">
        <f t="shared" si="1"/>
        <v>46</v>
      </c>
      <c r="H18" s="57">
        <v>-40</v>
      </c>
      <c r="I18" s="62">
        <f t="shared" si="2"/>
        <v>6</v>
      </c>
      <c r="J18" s="31">
        <v>0</v>
      </c>
      <c r="K18" s="13">
        <v>-1097</v>
      </c>
      <c r="L18" s="14">
        <v>3</v>
      </c>
      <c r="M18" s="4" t="s">
        <v>15</v>
      </c>
    </row>
    <row r="19" spans="1:13" ht="13.5" thickBot="1" x14ac:dyDescent="0.25">
      <c r="A19" s="17"/>
      <c r="B19" s="35">
        <f>SUM(B4:B18)</f>
        <v>4678</v>
      </c>
      <c r="C19" s="35">
        <f>SUM(C4:C18)</f>
        <v>0</v>
      </c>
      <c r="D19" s="42">
        <f>SUM(D4:D18)</f>
        <v>4678</v>
      </c>
      <c r="E19" s="54"/>
      <c r="F19" s="35"/>
      <c r="G19" s="43"/>
      <c r="H19" s="18" t="s">
        <v>16</v>
      </c>
      <c r="I19" s="47">
        <f>SUM(I4:I18)</f>
        <v>-29</v>
      </c>
      <c r="J19" s="48">
        <f>SUM(J4:J18)</f>
        <v>-1.9000000000000004</v>
      </c>
      <c r="K19" s="49">
        <f>SUM(K4:K18)</f>
        <v>-999</v>
      </c>
      <c r="L19" s="49">
        <f>SUM(L4:L18)</f>
        <v>13630</v>
      </c>
      <c r="M19" s="19"/>
    </row>
    <row r="20" spans="1:13" x14ac:dyDescent="0.2">
      <c r="C20" s="59"/>
      <c r="F20" s="37"/>
    </row>
    <row r="21" spans="1:13" x14ac:dyDescent="0.2">
      <c r="C21" s="37"/>
      <c r="E21" s="60"/>
      <c r="F21" s="37"/>
      <c r="G21" s="60"/>
    </row>
    <row r="22" spans="1:13" x14ac:dyDescent="0.2">
      <c r="E22" s="60"/>
    </row>
    <row r="23" spans="1:13" x14ac:dyDescent="0.2">
      <c r="E23" s="59"/>
      <c r="F23" s="58"/>
      <c r="G23" s="33"/>
      <c r="H23" s="61"/>
      <c r="I23" s="61"/>
    </row>
    <row r="24" spans="1:13" x14ac:dyDescent="0.2">
      <c r="E24" s="33"/>
      <c r="F24" s="36"/>
      <c r="G24" s="33"/>
    </row>
    <row r="25" spans="1:13" x14ac:dyDescent="0.2">
      <c r="F25" s="38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Jan Havlíček</cp:lastModifiedBy>
  <cp:lastPrinted>2001-12-06T21:43:23Z</cp:lastPrinted>
  <dcterms:created xsi:type="dcterms:W3CDTF">2001-11-28T15:03:24Z</dcterms:created>
  <dcterms:modified xsi:type="dcterms:W3CDTF">2023-09-13T13:40:01Z</dcterms:modified>
</cp:coreProperties>
</file>