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44F723-3362-4E11-805F-073AB21717F8}" xr6:coauthVersionLast="47" xr6:coauthVersionMax="47" xr10:uidLastSave="{00000000-0000-0000-0000-000000000000}"/>
  <bookViews>
    <workbookView xWindow="-120" yWindow="-120" windowWidth="23280" windowHeight="1248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0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C5" i="3"/>
  <c r="D5" i="3"/>
  <c r="C6" i="3"/>
  <c r="D6" i="3"/>
  <c r="C7" i="3"/>
  <c r="D7" i="3"/>
  <c r="C8" i="3"/>
  <c r="D8" i="3"/>
  <c r="C10" i="3"/>
  <c r="D10" i="3"/>
  <c r="C12" i="3"/>
  <c r="D1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<sst xmlns="http://schemas.openxmlformats.org/spreadsheetml/2006/main" count="324" uniqueCount="12">
  <si>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</si>
  <si>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</si>
  <si>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</si>
  <si>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</si>
  <si>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</si>
  <si>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</si>
  <si>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</si>
  <si>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</si>
  <si>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</si>
  <si>
    <t>Stock Options</t>
  </si>
  <si>
    <t>Vested Options</t>
  </si>
  <si>
    <t>Cash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</si>
</sst>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  <xf numFmtId="43" fontId="0" fillId="0" borderId="0" xfId="0" applyNumberFormat="1" applyBorder="1"/>
    <xf numFmtId="0" fontId="3" fillId="0" borderId="3" xfId="0" applyFont="1" applyBorder="1"/>
    <xf numFmtId="8" fontId="3" fillId="0" borderId="4" xfId="0" applyNumberFormat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8" fontId="3" fillId="0" borderId="7" xfId="0" applyNumberFormat="1" applyFont="1" applyBorder="1" applyAlignment="1">
      <alignment horizontal="right"/>
    </xf>
    <xf numFmtId="8" fontId="3" fillId="0" borderId="8" xfId="0" applyNumberFormat="1" applyFont="1" applyBorder="1" applyAlignment="1">
      <alignment horizontal="right"/>
    </xf>
    <xf numFmtId="0" fontId="4" fillId="0" borderId="9" xfId="0" applyFont="1" applyBorder="1"/>
    <xf numFmtId="8" fontId="4" fillId="0" borderId="10" xfId="1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0" fontId="4" fillId="0" borderId="6" xfId="0" applyFont="1" applyBorder="1"/>
    <xf numFmtId="8" fontId="4" fillId="0" borderId="12" xfId="1" applyNumberFormat="1" applyFont="1" applyBorder="1" applyAlignment="1">
      <alignment horizontal="right"/>
    </xf>
    <xf numFmtId="8" fontId="4" fillId="0" borderId="13" xfId="1" applyNumberFormat="1" applyFont="1" applyBorder="1" applyAlignment="1">
      <alignment horizontal="right"/>
    </xf>
    <xf numFmtId="8" fontId="4" fillId="0" borderId="14" xfId="1" applyNumberFormat="1" applyFont="1" applyBorder="1" applyAlignment="1">
      <alignment horizontal="right"/>
    </xf>
    <xf numFmtId="8" fontId="4" fillId="0" borderId="15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43" fontId="4" fillId="0" borderId="15" xfId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1" fontId="4" fillId="0" borderId="15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H10" sqref="H10"/>
    </sheetView>
  </sheetViews>
  <sheetFormatPr defaultRowHeight="12.75" x14ac:dyDescent="0.2"/>
  <cols>
    <col min="2" max="2" width="15.5703125" customWidth="1"/>
    <col min="3" max="3" width="10.7109375" bestFit="1" customWidth="1"/>
    <col min="4" max="4" width="9.28515625" bestFit="1" customWidth="1"/>
  </cols>
  <sheetData>
    <row r="1" spans="2:12" x14ac:dyDescent="0.2">
      <c r="B1" s="28" t="s">
        <v>9</v>
      </c>
      <c r="C1" s="28"/>
      <c r="D1" s="28"/>
    </row>
    <row r="2" spans="2:12" ht="13.5" thickBot="1" x14ac:dyDescent="0.25"/>
    <row r="3" spans="2:12" x14ac:dyDescent="0.2">
      <c r="B3" s="16" t="s">
        <v>0</v>
      </c>
      <c r="C3" s="17">
        <v>82.5</v>
      </c>
      <c r="D3" s="18">
        <v>82.5</v>
      </c>
      <c r="E3" s="8"/>
      <c r="F3" s="8"/>
      <c r="G3" s="8"/>
      <c r="H3" s="8"/>
      <c r="I3" s="8"/>
      <c r="J3" s="8"/>
      <c r="K3" s="8"/>
      <c r="L3" s="8"/>
    </row>
    <row r="4" spans="2:12" x14ac:dyDescent="0.2">
      <c r="B4" s="19" t="s">
        <v>1</v>
      </c>
      <c r="C4" s="20">
        <v>19.059999999999999</v>
      </c>
      <c r="D4" s="21">
        <v>55.5</v>
      </c>
      <c r="E4" s="8"/>
      <c r="F4" s="8"/>
      <c r="G4" s="8"/>
      <c r="H4" s="8"/>
      <c r="I4" s="8"/>
      <c r="J4" s="8"/>
      <c r="K4" s="8"/>
      <c r="L4" s="8"/>
    </row>
    <row r="5" spans="2:12" x14ac:dyDescent="0.2">
      <c r="B5" s="19" t="s">
        <v>2</v>
      </c>
      <c r="C5" s="22">
        <f>+C3-C4</f>
        <v>63.44</v>
      </c>
      <c r="D5" s="23">
        <f>+D3-D4</f>
        <v>27</v>
      </c>
      <c r="E5" s="8"/>
      <c r="F5" s="8"/>
      <c r="G5" s="8"/>
      <c r="H5" s="8"/>
      <c r="I5" s="8"/>
      <c r="J5" s="8"/>
      <c r="K5" s="8"/>
      <c r="L5" s="8"/>
    </row>
    <row r="6" spans="2:12" x14ac:dyDescent="0.2">
      <c r="B6" s="19" t="s">
        <v>3</v>
      </c>
      <c r="C6" s="24">
        <f>-C5*0.28</f>
        <v>-17.763200000000001</v>
      </c>
      <c r="D6" s="25">
        <f>-D5*0.28</f>
        <v>-7.5600000000000005</v>
      </c>
      <c r="E6" s="8"/>
      <c r="F6" s="8"/>
      <c r="G6" s="8"/>
      <c r="H6" s="8"/>
      <c r="I6" s="8"/>
      <c r="J6" s="8"/>
      <c r="K6" s="8"/>
      <c r="L6" s="8"/>
    </row>
    <row r="7" spans="2:12" x14ac:dyDescent="0.2">
      <c r="B7" s="19" t="s">
        <v>4</v>
      </c>
      <c r="C7" s="24">
        <f>-C5*0.062</f>
        <v>-3.9332799999999999</v>
      </c>
      <c r="D7" s="25">
        <f>-D5*0.062</f>
        <v>-1.6739999999999999</v>
      </c>
      <c r="E7" s="8"/>
      <c r="F7" s="8"/>
      <c r="G7" s="8"/>
      <c r="H7" s="8"/>
      <c r="I7" s="8"/>
      <c r="J7" s="8"/>
      <c r="K7" s="8"/>
      <c r="L7" s="8"/>
    </row>
    <row r="8" spans="2:12" x14ac:dyDescent="0.2">
      <c r="B8" s="19" t="s">
        <v>5</v>
      </c>
      <c r="C8" s="24">
        <f>-C5*0.0145</f>
        <v>-0.91988000000000003</v>
      </c>
      <c r="D8" s="25">
        <f>-D5*0.0145</f>
        <v>-0.39150000000000001</v>
      </c>
      <c r="E8" s="8"/>
      <c r="F8" s="8"/>
      <c r="G8" s="8"/>
      <c r="H8" s="8"/>
      <c r="I8" s="8"/>
      <c r="J8" s="8"/>
      <c r="K8" s="8"/>
      <c r="L8" s="8"/>
    </row>
    <row r="9" spans="2:12" x14ac:dyDescent="0.2">
      <c r="B9" s="19" t="s">
        <v>7</v>
      </c>
      <c r="C9" s="24">
        <v>-0.06</v>
      </c>
      <c r="D9" s="25">
        <v>-0.06</v>
      </c>
      <c r="E9" s="8"/>
      <c r="F9" s="8"/>
      <c r="G9" s="8"/>
      <c r="H9" s="8"/>
      <c r="I9" s="8"/>
      <c r="J9" s="8"/>
      <c r="K9" s="8"/>
      <c r="L9" s="8"/>
    </row>
    <row r="10" spans="2:12" ht="13.5" thickBot="1" x14ac:dyDescent="0.25">
      <c r="B10" s="13" t="s">
        <v>6</v>
      </c>
      <c r="C10" s="14">
        <f>SUM(C5:C9)</f>
        <v>40.763640000000002</v>
      </c>
      <c r="D10" s="15">
        <f>SUM(D5:D9)</f>
        <v>17.314499999999999</v>
      </c>
      <c r="E10" s="9"/>
      <c r="F10" s="9"/>
      <c r="G10" s="9"/>
      <c r="H10" s="9"/>
      <c r="I10" s="9"/>
      <c r="J10" s="9"/>
      <c r="K10" s="9"/>
      <c r="L10" s="9"/>
    </row>
    <row r="11" spans="2:12" ht="13.5" thickTop="1" x14ac:dyDescent="0.2">
      <c r="B11" s="19" t="s">
        <v>10</v>
      </c>
      <c r="C11" s="26">
        <v>770</v>
      </c>
      <c r="D11" s="27">
        <v>13</v>
      </c>
      <c r="E11" s="9"/>
      <c r="F11" s="9"/>
      <c r="G11" s="9"/>
      <c r="H11" s="9"/>
      <c r="I11" s="9"/>
      <c r="J11" s="9"/>
      <c r="K11" s="9"/>
      <c r="L11" s="9"/>
    </row>
    <row r="12" spans="2:12" ht="13.5" thickBot="1" x14ac:dyDescent="0.25">
      <c r="B12" s="10" t="s">
        <v>11</v>
      </c>
      <c r="C12" s="11">
        <f>C10*C11</f>
        <v>31388.002800000002</v>
      </c>
      <c r="D12" s="12">
        <f>D10*D11</f>
        <v>225.08849999999998</v>
      </c>
      <c r="E12" s="9"/>
      <c r="F12" s="9"/>
      <c r="G12" s="9"/>
      <c r="H12" s="9"/>
      <c r="I12" s="9"/>
      <c r="J12" s="9"/>
      <c r="K12" s="9"/>
      <c r="L12" s="9"/>
    </row>
    <row r="13" spans="2:12" x14ac:dyDescent="0.2">
      <c r="D13" s="5"/>
      <c r="E13" s="5"/>
      <c r="F13" s="5"/>
      <c r="G13" s="5"/>
      <c r="H13" s="5"/>
      <c r="I13" s="5"/>
      <c r="J13" s="5"/>
      <c r="K13" s="5"/>
      <c r="L13" s="5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Jan Havlíček</cp:lastModifiedBy>
  <cp:lastPrinted>2000-04-05T00:44:29Z</cp:lastPrinted>
  <dcterms:created xsi:type="dcterms:W3CDTF">2000-03-02T01:05:14Z</dcterms:created>
  <dcterms:modified xsi:type="dcterms:W3CDTF">2023-09-13T13:44:19Z</dcterms:modified>
</cp:coreProperties>
</file>