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0D9213-67BB-44D9-AB1F-C3A3719AAD11}" xr6:coauthVersionLast="47" xr6:coauthVersionMax="47" xr10:uidLastSave="{00000000-0000-0000-0000-000000000000}"/>
  <bookViews>
    <workbookView xWindow="-120" yWindow="-120" windowWidth="23280" windowHeight="12480"/>
  </bookViews>
  <sheets>
    <sheet name="Chart1" sheetId="8" r:id="rId1"/>
    <sheet name="Chart2" sheetId="9" r:id="rId2"/>
    <sheet name="w5000" sheetId="7" r:id="rId3"/>
    <sheet name="nasdaq" sheetId="4" r:id="rId4"/>
    <sheet name="sp500" sheetId="1" r:id="rId5"/>
    <sheet name="Sheet2" sheetId="2" r:id="rId6"/>
    <sheet name="Sheet3" sheetId="3" r:id="rId7"/>
  </sheets>
  <definedNames>
    <definedName name="_xlnm.Print_Area" localSheetId="5">Sheet2!$A$1:$J$18</definedName>
  </definedNames>
  <calcPr calcId="0"/>
</workbook>
</file>

<file path=xl/calcChain.xml><?xml version="1.0" encoding="utf-8"?>
<calcChain xmlns="http://schemas.openxmlformats.org/spreadsheetml/2006/main">
  <c r="G2" i="4" l="1"/>
  <c r="H2" i="4"/>
  <c r="I2" i="4"/>
  <c r="AD2" i="4"/>
  <c r="G3" i="4"/>
  <c r="H3" i="4"/>
  <c r="I3" i="4"/>
  <c r="L3" i="4"/>
  <c r="M3" i="4"/>
  <c r="N3" i="4"/>
  <c r="O3" i="4"/>
  <c r="P3" i="4"/>
  <c r="S3" i="4"/>
  <c r="T3" i="4"/>
  <c r="U3" i="4"/>
  <c r="V3" i="4"/>
  <c r="W3" i="4"/>
  <c r="AD3" i="4"/>
  <c r="G4" i="4"/>
  <c r="H4" i="4"/>
  <c r="I4" i="4"/>
  <c r="L4" i="4"/>
  <c r="M4" i="4"/>
  <c r="N4" i="4"/>
  <c r="O4" i="4"/>
  <c r="P4" i="4"/>
  <c r="S4" i="4"/>
  <c r="T4" i="4"/>
  <c r="U4" i="4"/>
  <c r="V4" i="4"/>
  <c r="W4" i="4"/>
  <c r="Z4" i="4"/>
  <c r="AD4" i="4"/>
  <c r="G5" i="4"/>
  <c r="H5" i="4"/>
  <c r="I5" i="4"/>
  <c r="L5" i="4"/>
  <c r="M5" i="4"/>
  <c r="N5" i="4"/>
  <c r="O5" i="4"/>
  <c r="P5" i="4"/>
  <c r="S5" i="4"/>
  <c r="T5" i="4"/>
  <c r="U5" i="4"/>
  <c r="V5" i="4"/>
  <c r="W5" i="4"/>
  <c r="Z5" i="4"/>
  <c r="G6" i="4"/>
  <c r="H6" i="4"/>
  <c r="I6" i="4"/>
  <c r="L6" i="4"/>
  <c r="M6" i="4"/>
  <c r="N6" i="4"/>
  <c r="O6" i="4"/>
  <c r="P6" i="4"/>
  <c r="S6" i="4"/>
  <c r="T6" i="4"/>
  <c r="U6" i="4"/>
  <c r="V6" i="4"/>
  <c r="W6" i="4"/>
  <c r="AD6" i="4"/>
  <c r="G7" i="4"/>
  <c r="H7" i="4"/>
  <c r="I7" i="4"/>
  <c r="L7" i="4"/>
  <c r="M7" i="4"/>
  <c r="N7" i="4"/>
  <c r="O7" i="4"/>
  <c r="P7" i="4"/>
  <c r="S7" i="4"/>
  <c r="T7" i="4"/>
  <c r="U7" i="4"/>
  <c r="V7" i="4"/>
  <c r="W7" i="4"/>
  <c r="Z7" i="4"/>
  <c r="AD7" i="4"/>
  <c r="G8" i="4"/>
  <c r="H8" i="4"/>
  <c r="I8" i="4"/>
  <c r="L8" i="4"/>
  <c r="M8" i="4"/>
  <c r="N8" i="4"/>
  <c r="O8" i="4"/>
  <c r="P8" i="4"/>
  <c r="S8" i="4"/>
  <c r="T8" i="4"/>
  <c r="U8" i="4"/>
  <c r="V8" i="4"/>
  <c r="W8" i="4"/>
  <c r="Z8" i="4"/>
  <c r="AD8" i="4"/>
  <c r="G9" i="4"/>
  <c r="H9" i="4"/>
  <c r="I9" i="4"/>
  <c r="L9" i="4"/>
  <c r="M9" i="4"/>
  <c r="N9" i="4"/>
  <c r="O9" i="4"/>
  <c r="P9" i="4"/>
  <c r="S9" i="4"/>
  <c r="T9" i="4"/>
  <c r="U9" i="4"/>
  <c r="V9" i="4"/>
  <c r="W9" i="4"/>
  <c r="G10" i="4"/>
  <c r="H10" i="4"/>
  <c r="I10" i="4"/>
  <c r="L10" i="4"/>
  <c r="M10" i="4"/>
  <c r="N10" i="4"/>
  <c r="O10" i="4"/>
  <c r="P10" i="4"/>
  <c r="S10" i="4"/>
  <c r="T10" i="4"/>
  <c r="U10" i="4"/>
  <c r="V10" i="4"/>
  <c r="W10" i="4"/>
  <c r="Z10" i="4"/>
  <c r="G11" i="4"/>
  <c r="H11" i="4"/>
  <c r="I11" i="4"/>
  <c r="L11" i="4"/>
  <c r="M11" i="4"/>
  <c r="N11" i="4"/>
  <c r="O11" i="4"/>
  <c r="P11" i="4"/>
  <c r="S11" i="4"/>
  <c r="T11" i="4"/>
  <c r="U11" i="4"/>
  <c r="V11" i="4"/>
  <c r="W11" i="4"/>
  <c r="Z11" i="4"/>
  <c r="G12" i="4"/>
  <c r="H12" i="4"/>
  <c r="I12" i="4"/>
  <c r="L12" i="4"/>
  <c r="M12" i="4"/>
  <c r="N12" i="4"/>
  <c r="O12" i="4"/>
  <c r="P12" i="4"/>
  <c r="S12" i="4"/>
  <c r="T12" i="4"/>
  <c r="U12" i="4"/>
  <c r="V12" i="4"/>
  <c r="W12" i="4"/>
  <c r="G13" i="4"/>
  <c r="H13" i="4"/>
  <c r="I13" i="4"/>
  <c r="L13" i="4"/>
  <c r="M13" i="4"/>
  <c r="N13" i="4"/>
  <c r="O13" i="4"/>
  <c r="P13" i="4"/>
  <c r="S13" i="4"/>
  <c r="T13" i="4"/>
  <c r="U13" i="4"/>
  <c r="V13" i="4"/>
  <c r="W13" i="4"/>
  <c r="Z13" i="4"/>
  <c r="G14" i="4"/>
  <c r="H14" i="4"/>
  <c r="I14" i="4"/>
  <c r="L14" i="4"/>
  <c r="M14" i="4"/>
  <c r="N14" i="4"/>
  <c r="O14" i="4"/>
  <c r="P14" i="4"/>
  <c r="S14" i="4"/>
  <c r="T14" i="4"/>
  <c r="U14" i="4"/>
  <c r="V14" i="4"/>
  <c r="W14" i="4"/>
  <c r="Z14" i="4"/>
  <c r="G15" i="4"/>
  <c r="H15" i="4"/>
  <c r="I15" i="4"/>
  <c r="L15" i="4"/>
  <c r="M15" i="4"/>
  <c r="N15" i="4"/>
  <c r="O15" i="4"/>
  <c r="P15" i="4"/>
  <c r="S15" i="4"/>
  <c r="T15" i="4"/>
  <c r="U15" i="4"/>
  <c r="V15" i="4"/>
  <c r="W15" i="4"/>
  <c r="G16" i="4"/>
  <c r="H16" i="4"/>
  <c r="I16" i="4"/>
  <c r="L16" i="4"/>
  <c r="M16" i="4"/>
  <c r="N16" i="4"/>
  <c r="O16" i="4"/>
  <c r="P16" i="4"/>
  <c r="S16" i="4"/>
  <c r="T16" i="4"/>
  <c r="U16" i="4"/>
  <c r="V16" i="4"/>
  <c r="W16" i="4"/>
  <c r="Z16" i="4"/>
  <c r="G17" i="4"/>
  <c r="H17" i="4"/>
  <c r="I17" i="4"/>
  <c r="L17" i="4"/>
  <c r="M17" i="4"/>
  <c r="N17" i="4"/>
  <c r="O17" i="4"/>
  <c r="P17" i="4"/>
  <c r="S17" i="4"/>
  <c r="T17" i="4"/>
  <c r="U17" i="4"/>
  <c r="V17" i="4"/>
  <c r="W17" i="4"/>
  <c r="Z17" i="4"/>
  <c r="G18" i="4"/>
  <c r="H18" i="4"/>
  <c r="I18" i="4"/>
  <c r="L18" i="4"/>
  <c r="M18" i="4"/>
  <c r="N18" i="4"/>
  <c r="O18" i="4"/>
  <c r="P18" i="4"/>
  <c r="S18" i="4"/>
  <c r="T18" i="4"/>
  <c r="U18" i="4"/>
  <c r="V18" i="4"/>
  <c r="W18" i="4"/>
  <c r="G19" i="4"/>
  <c r="H19" i="4"/>
  <c r="I19" i="4"/>
  <c r="L19" i="4"/>
  <c r="M19" i="4"/>
  <c r="N19" i="4"/>
  <c r="O19" i="4"/>
  <c r="P19" i="4"/>
  <c r="S19" i="4"/>
  <c r="T19" i="4"/>
  <c r="U19" i="4"/>
  <c r="V19" i="4"/>
  <c r="W19" i="4"/>
  <c r="Z19" i="4"/>
  <c r="G20" i="4"/>
  <c r="H20" i="4"/>
  <c r="I20" i="4"/>
  <c r="L20" i="4"/>
  <c r="M20" i="4"/>
  <c r="N20" i="4"/>
  <c r="O20" i="4"/>
  <c r="P20" i="4"/>
  <c r="S20" i="4"/>
  <c r="T20" i="4"/>
  <c r="U20" i="4"/>
  <c r="V20" i="4"/>
  <c r="W20" i="4"/>
  <c r="Z20" i="4"/>
  <c r="G21" i="4"/>
  <c r="H21" i="4"/>
  <c r="I21" i="4"/>
  <c r="L21" i="4"/>
  <c r="M21" i="4"/>
  <c r="N21" i="4"/>
  <c r="O21" i="4"/>
  <c r="P21" i="4"/>
  <c r="S21" i="4"/>
  <c r="T21" i="4"/>
  <c r="U21" i="4"/>
  <c r="V21" i="4"/>
  <c r="W21" i="4"/>
  <c r="G22" i="4"/>
  <c r="H22" i="4"/>
  <c r="I22" i="4"/>
  <c r="L22" i="4"/>
  <c r="M22" i="4"/>
  <c r="N22" i="4"/>
  <c r="O22" i="4"/>
  <c r="P22" i="4"/>
  <c r="S22" i="4"/>
  <c r="T22" i="4"/>
  <c r="U22" i="4"/>
  <c r="V22" i="4"/>
  <c r="W22" i="4"/>
  <c r="G23" i="4"/>
  <c r="H23" i="4"/>
  <c r="I23" i="4"/>
  <c r="L23" i="4"/>
  <c r="M23" i="4"/>
  <c r="N23" i="4"/>
  <c r="O23" i="4"/>
  <c r="P23" i="4"/>
  <c r="S23" i="4"/>
  <c r="T23" i="4"/>
  <c r="U23" i="4"/>
  <c r="V23" i="4"/>
  <c r="W23" i="4"/>
  <c r="G24" i="4"/>
  <c r="H24" i="4"/>
  <c r="I24" i="4"/>
  <c r="L24" i="4"/>
  <c r="M24" i="4"/>
  <c r="N24" i="4"/>
  <c r="O24" i="4"/>
  <c r="P24" i="4"/>
  <c r="S24" i="4"/>
  <c r="T24" i="4"/>
  <c r="U24" i="4"/>
  <c r="V24" i="4"/>
  <c r="W24" i="4"/>
  <c r="Z24" i="4"/>
  <c r="AL24" i="4"/>
  <c r="BB24" i="4"/>
  <c r="BT24" i="4"/>
  <c r="CJ24" i="4"/>
  <c r="DB24" i="4"/>
  <c r="DR24" i="4"/>
  <c r="G25" i="4"/>
  <c r="H25" i="4"/>
  <c r="I25" i="4"/>
  <c r="L25" i="4"/>
  <c r="M25" i="4"/>
  <c r="N25" i="4"/>
  <c r="O25" i="4"/>
  <c r="P25" i="4"/>
  <c r="S25" i="4"/>
  <c r="T25" i="4"/>
  <c r="U25" i="4"/>
  <c r="V25" i="4"/>
  <c r="W25" i="4"/>
  <c r="Z25" i="4"/>
  <c r="AL25" i="4"/>
  <c r="BB25" i="4"/>
  <c r="BT25" i="4"/>
  <c r="CJ25" i="4"/>
  <c r="DB25" i="4"/>
  <c r="DR25" i="4"/>
  <c r="G26" i="4"/>
  <c r="H26" i="4"/>
  <c r="I26" i="4"/>
  <c r="L26" i="4"/>
  <c r="M26" i="4"/>
  <c r="N26" i="4"/>
  <c r="O26" i="4"/>
  <c r="P26" i="4"/>
  <c r="S26" i="4"/>
  <c r="T26" i="4"/>
  <c r="U26" i="4"/>
  <c r="V26" i="4"/>
  <c r="W26" i="4"/>
  <c r="G27" i="4"/>
  <c r="H27" i="4"/>
  <c r="I27" i="4"/>
  <c r="L27" i="4"/>
  <c r="M27" i="4"/>
  <c r="N27" i="4"/>
  <c r="O27" i="4"/>
  <c r="P27" i="4"/>
  <c r="S27" i="4"/>
  <c r="T27" i="4"/>
  <c r="U27" i="4"/>
  <c r="V27" i="4"/>
  <c r="W27" i="4"/>
  <c r="Z27" i="4"/>
  <c r="G28" i="4"/>
  <c r="H28" i="4"/>
  <c r="I28" i="4"/>
  <c r="L28" i="4"/>
  <c r="M28" i="4"/>
  <c r="N28" i="4"/>
  <c r="O28" i="4"/>
  <c r="P28" i="4"/>
  <c r="S28" i="4"/>
  <c r="T28" i="4"/>
  <c r="U28" i="4"/>
  <c r="V28" i="4"/>
  <c r="W28" i="4"/>
  <c r="Z28" i="4"/>
  <c r="G29" i="4"/>
  <c r="H29" i="4"/>
  <c r="I29" i="4"/>
  <c r="L29" i="4"/>
  <c r="M29" i="4"/>
  <c r="N29" i="4"/>
  <c r="O29" i="4"/>
  <c r="P29" i="4"/>
  <c r="S29" i="4"/>
  <c r="T29" i="4"/>
  <c r="U29" i="4"/>
  <c r="V29" i="4"/>
  <c r="W29" i="4"/>
  <c r="G30" i="4"/>
  <c r="H30" i="4"/>
  <c r="I30" i="4"/>
  <c r="L30" i="4"/>
  <c r="M30" i="4"/>
  <c r="N30" i="4"/>
  <c r="O30" i="4"/>
  <c r="P30" i="4"/>
  <c r="S30" i="4"/>
  <c r="T30" i="4"/>
  <c r="U30" i="4"/>
  <c r="V30" i="4"/>
  <c r="W30" i="4"/>
  <c r="Z30" i="4"/>
  <c r="G31" i="4"/>
  <c r="H31" i="4"/>
  <c r="I31" i="4"/>
  <c r="L31" i="4"/>
  <c r="M31" i="4"/>
  <c r="N31" i="4"/>
  <c r="O31" i="4"/>
  <c r="P31" i="4"/>
  <c r="S31" i="4"/>
  <c r="T31" i="4"/>
  <c r="U31" i="4"/>
  <c r="V31" i="4"/>
  <c r="W31" i="4"/>
  <c r="Z31" i="4"/>
  <c r="G32" i="4"/>
  <c r="H32" i="4"/>
  <c r="I32" i="4"/>
  <c r="L32" i="4"/>
  <c r="M32" i="4"/>
  <c r="N32" i="4"/>
  <c r="O32" i="4"/>
  <c r="P32" i="4"/>
  <c r="S32" i="4"/>
  <c r="T32" i="4"/>
  <c r="U32" i="4"/>
  <c r="V32" i="4"/>
  <c r="W32" i="4"/>
  <c r="G33" i="4"/>
  <c r="H33" i="4"/>
  <c r="I33" i="4"/>
  <c r="L33" i="4"/>
  <c r="M33" i="4"/>
  <c r="N33" i="4"/>
  <c r="O33" i="4"/>
  <c r="P33" i="4"/>
  <c r="S33" i="4"/>
  <c r="T33" i="4"/>
  <c r="U33" i="4"/>
  <c r="V33" i="4"/>
  <c r="W33" i="4"/>
  <c r="Z33" i="4"/>
  <c r="G34" i="4"/>
  <c r="H34" i="4"/>
  <c r="I34" i="4"/>
  <c r="L34" i="4"/>
  <c r="M34" i="4"/>
  <c r="N34" i="4"/>
  <c r="O34" i="4"/>
  <c r="P34" i="4"/>
  <c r="S34" i="4"/>
  <c r="T34" i="4"/>
  <c r="U34" i="4"/>
  <c r="V34" i="4"/>
  <c r="W34" i="4"/>
  <c r="Z34" i="4"/>
  <c r="G35" i="4"/>
  <c r="H35" i="4"/>
  <c r="I35" i="4"/>
  <c r="L35" i="4"/>
  <c r="M35" i="4"/>
  <c r="N35" i="4"/>
  <c r="O35" i="4"/>
  <c r="P35" i="4"/>
  <c r="S35" i="4"/>
  <c r="T35" i="4"/>
  <c r="U35" i="4"/>
  <c r="V35" i="4"/>
  <c r="W35" i="4"/>
  <c r="G36" i="4"/>
  <c r="H36" i="4"/>
  <c r="I36" i="4"/>
  <c r="L36" i="4"/>
  <c r="M36" i="4"/>
  <c r="N36" i="4"/>
  <c r="O36" i="4"/>
  <c r="P36" i="4"/>
  <c r="S36" i="4"/>
  <c r="T36" i="4"/>
  <c r="U36" i="4"/>
  <c r="V36" i="4"/>
  <c r="W36" i="4"/>
  <c r="Z36" i="4"/>
  <c r="G37" i="4"/>
  <c r="H37" i="4"/>
  <c r="I37" i="4"/>
  <c r="L37" i="4"/>
  <c r="M37" i="4"/>
  <c r="N37" i="4"/>
  <c r="O37" i="4"/>
  <c r="P37" i="4"/>
  <c r="S37" i="4"/>
  <c r="T37" i="4"/>
  <c r="U37" i="4"/>
  <c r="V37" i="4"/>
  <c r="W37" i="4"/>
  <c r="Z37" i="4"/>
  <c r="G38" i="4"/>
  <c r="H38" i="4"/>
  <c r="I38" i="4"/>
  <c r="L38" i="4"/>
  <c r="M38" i="4"/>
  <c r="N38" i="4"/>
  <c r="O38" i="4"/>
  <c r="P38" i="4"/>
  <c r="S38" i="4"/>
  <c r="T38" i="4"/>
  <c r="U38" i="4"/>
  <c r="V38" i="4"/>
  <c r="W38" i="4"/>
  <c r="G39" i="4"/>
  <c r="H39" i="4"/>
  <c r="I39" i="4"/>
  <c r="L39" i="4"/>
  <c r="M39" i="4"/>
  <c r="N39" i="4"/>
  <c r="O39" i="4"/>
  <c r="P39" i="4"/>
  <c r="S39" i="4"/>
  <c r="T39" i="4"/>
  <c r="U39" i="4"/>
  <c r="V39" i="4"/>
  <c r="W39" i="4"/>
  <c r="Z39" i="4"/>
  <c r="G40" i="4"/>
  <c r="H40" i="4"/>
  <c r="I40" i="4"/>
  <c r="L40" i="4"/>
  <c r="M40" i="4"/>
  <c r="N40" i="4"/>
  <c r="O40" i="4"/>
  <c r="P40" i="4"/>
  <c r="S40" i="4"/>
  <c r="T40" i="4"/>
  <c r="U40" i="4"/>
  <c r="V40" i="4"/>
  <c r="W40" i="4"/>
  <c r="Z40" i="4"/>
  <c r="G41" i="4"/>
  <c r="H41" i="4"/>
  <c r="I41" i="4"/>
  <c r="L41" i="4"/>
  <c r="M41" i="4"/>
  <c r="N41" i="4"/>
  <c r="O41" i="4"/>
  <c r="P41" i="4"/>
  <c r="S41" i="4"/>
  <c r="T41" i="4"/>
  <c r="U41" i="4"/>
  <c r="V41" i="4"/>
  <c r="W41" i="4"/>
  <c r="G42" i="4"/>
  <c r="H42" i="4"/>
  <c r="I42" i="4"/>
  <c r="L42" i="4"/>
  <c r="M42" i="4"/>
  <c r="N42" i="4"/>
  <c r="O42" i="4"/>
  <c r="P42" i="4"/>
  <c r="S42" i="4"/>
  <c r="T42" i="4"/>
  <c r="U42" i="4"/>
  <c r="V42" i="4"/>
  <c r="W42" i="4"/>
  <c r="G43" i="4"/>
  <c r="H43" i="4"/>
  <c r="I43" i="4"/>
  <c r="L43" i="4"/>
  <c r="M43" i="4"/>
  <c r="N43" i="4"/>
  <c r="O43" i="4"/>
  <c r="P43" i="4"/>
  <c r="S43" i="4"/>
  <c r="T43" i="4"/>
  <c r="U43" i="4"/>
  <c r="V43" i="4"/>
  <c r="W43" i="4"/>
  <c r="G44" i="4"/>
  <c r="H44" i="4"/>
  <c r="I44" i="4"/>
  <c r="L44" i="4"/>
  <c r="M44" i="4"/>
  <c r="N44" i="4"/>
  <c r="O44" i="4"/>
  <c r="P44" i="4"/>
  <c r="S44" i="4"/>
  <c r="T44" i="4"/>
  <c r="U44" i="4"/>
  <c r="V44" i="4"/>
  <c r="W44" i="4"/>
  <c r="G45" i="4"/>
  <c r="H45" i="4"/>
  <c r="I45" i="4"/>
  <c r="L45" i="4"/>
  <c r="M45" i="4"/>
  <c r="N45" i="4"/>
  <c r="O45" i="4"/>
  <c r="P45" i="4"/>
  <c r="S45" i="4"/>
  <c r="T45" i="4"/>
  <c r="U45" i="4"/>
  <c r="V45" i="4"/>
  <c r="W45" i="4"/>
  <c r="G46" i="4"/>
  <c r="H46" i="4"/>
  <c r="I46" i="4"/>
  <c r="L46" i="4"/>
  <c r="M46" i="4"/>
  <c r="N46" i="4"/>
  <c r="O46" i="4"/>
  <c r="P46" i="4"/>
  <c r="S46" i="4"/>
  <c r="T46" i="4"/>
  <c r="U46" i="4"/>
  <c r="V46" i="4"/>
  <c r="W46" i="4"/>
  <c r="G47" i="4"/>
  <c r="H47" i="4"/>
  <c r="I47" i="4"/>
  <c r="L47" i="4"/>
  <c r="M47" i="4"/>
  <c r="N47" i="4"/>
  <c r="O47" i="4"/>
  <c r="P47" i="4"/>
  <c r="S47" i="4"/>
  <c r="T47" i="4"/>
  <c r="U47" i="4"/>
  <c r="V47" i="4"/>
  <c r="W47" i="4"/>
  <c r="G48" i="4"/>
  <c r="H48" i="4"/>
  <c r="I48" i="4"/>
  <c r="L48" i="4"/>
  <c r="M48" i="4"/>
  <c r="N48" i="4"/>
  <c r="O48" i="4"/>
  <c r="P48" i="4"/>
  <c r="S48" i="4"/>
  <c r="T48" i="4"/>
  <c r="U48" i="4"/>
  <c r="V48" i="4"/>
  <c r="W48" i="4"/>
  <c r="G49" i="4"/>
  <c r="H49" i="4"/>
  <c r="I49" i="4"/>
  <c r="L49" i="4"/>
  <c r="M49" i="4"/>
  <c r="N49" i="4"/>
  <c r="O49" i="4"/>
  <c r="P49" i="4"/>
  <c r="S49" i="4"/>
  <c r="T49" i="4"/>
  <c r="U49" i="4"/>
  <c r="V49" i="4"/>
  <c r="W49" i="4"/>
  <c r="G50" i="4"/>
  <c r="H50" i="4"/>
  <c r="I50" i="4"/>
  <c r="L50" i="4"/>
  <c r="M50" i="4"/>
  <c r="N50" i="4"/>
  <c r="O50" i="4"/>
  <c r="P50" i="4"/>
  <c r="S50" i="4"/>
  <c r="T50" i="4"/>
  <c r="U50" i="4"/>
  <c r="V50" i="4"/>
  <c r="W50" i="4"/>
  <c r="G51" i="4"/>
  <c r="H51" i="4"/>
  <c r="I51" i="4"/>
  <c r="L51" i="4"/>
  <c r="M51" i="4"/>
  <c r="N51" i="4"/>
  <c r="O51" i="4"/>
  <c r="P51" i="4"/>
  <c r="S51" i="4"/>
  <c r="T51" i="4"/>
  <c r="U51" i="4"/>
  <c r="V51" i="4"/>
  <c r="W51" i="4"/>
  <c r="G52" i="4"/>
  <c r="H52" i="4"/>
  <c r="I52" i="4"/>
  <c r="L52" i="4"/>
  <c r="M52" i="4"/>
  <c r="N52" i="4"/>
  <c r="O52" i="4"/>
  <c r="P52" i="4"/>
  <c r="S52" i="4"/>
  <c r="T52" i="4"/>
  <c r="U52" i="4"/>
  <c r="V52" i="4"/>
  <c r="W52" i="4"/>
  <c r="G53" i="4"/>
  <c r="H53" i="4"/>
  <c r="I53" i="4"/>
  <c r="L53" i="4"/>
  <c r="M53" i="4"/>
  <c r="N53" i="4"/>
  <c r="O53" i="4"/>
  <c r="P53" i="4"/>
  <c r="S53" i="4"/>
  <c r="T53" i="4"/>
  <c r="U53" i="4"/>
  <c r="V53" i="4"/>
  <c r="W53" i="4"/>
  <c r="G54" i="4"/>
  <c r="H54" i="4"/>
  <c r="I54" i="4"/>
  <c r="L54" i="4"/>
  <c r="M54" i="4"/>
  <c r="N54" i="4"/>
  <c r="O54" i="4"/>
  <c r="P54" i="4"/>
  <c r="S54" i="4"/>
  <c r="T54" i="4"/>
  <c r="U54" i="4"/>
  <c r="V54" i="4"/>
  <c r="W54" i="4"/>
  <c r="G55" i="4"/>
  <c r="H55" i="4"/>
  <c r="I55" i="4"/>
  <c r="L55" i="4"/>
  <c r="M55" i="4"/>
  <c r="N55" i="4"/>
  <c r="O55" i="4"/>
  <c r="P55" i="4"/>
  <c r="S55" i="4"/>
  <c r="T55" i="4"/>
  <c r="U55" i="4"/>
  <c r="V55" i="4"/>
  <c r="W55" i="4"/>
  <c r="G56" i="4"/>
  <c r="H56" i="4"/>
  <c r="I56" i="4"/>
  <c r="L56" i="4"/>
  <c r="M56" i="4"/>
  <c r="N56" i="4"/>
  <c r="O56" i="4"/>
  <c r="P56" i="4"/>
  <c r="S56" i="4"/>
  <c r="T56" i="4"/>
  <c r="U56" i="4"/>
  <c r="V56" i="4"/>
  <c r="W56" i="4"/>
  <c r="G57" i="4"/>
  <c r="H57" i="4"/>
  <c r="I57" i="4"/>
  <c r="L57" i="4"/>
  <c r="M57" i="4"/>
  <c r="N57" i="4"/>
  <c r="O57" i="4"/>
  <c r="P57" i="4"/>
  <c r="S57" i="4"/>
  <c r="T57" i="4"/>
  <c r="U57" i="4"/>
  <c r="V57" i="4"/>
  <c r="W57" i="4"/>
  <c r="G58" i="4"/>
  <c r="H58" i="4"/>
  <c r="I58" i="4"/>
  <c r="L58" i="4"/>
  <c r="M58" i="4"/>
  <c r="N58" i="4"/>
  <c r="O58" i="4"/>
  <c r="P58" i="4"/>
  <c r="S58" i="4"/>
  <c r="T58" i="4"/>
  <c r="U58" i="4"/>
  <c r="V58" i="4"/>
  <c r="W58" i="4"/>
  <c r="G59" i="4"/>
  <c r="H59" i="4"/>
  <c r="I59" i="4"/>
  <c r="L59" i="4"/>
  <c r="M59" i="4"/>
  <c r="N59" i="4"/>
  <c r="O59" i="4"/>
  <c r="P59" i="4"/>
  <c r="S59" i="4"/>
  <c r="T59" i="4"/>
  <c r="U59" i="4"/>
  <c r="V59" i="4"/>
  <c r="W59" i="4"/>
  <c r="G60" i="4"/>
  <c r="H60" i="4"/>
  <c r="I60" i="4"/>
  <c r="L60" i="4"/>
  <c r="M60" i="4"/>
  <c r="N60" i="4"/>
  <c r="O60" i="4"/>
  <c r="P60" i="4"/>
  <c r="S60" i="4"/>
  <c r="T60" i="4"/>
  <c r="U60" i="4"/>
  <c r="V60" i="4"/>
  <c r="W60" i="4"/>
  <c r="G61" i="4"/>
  <c r="H61" i="4"/>
  <c r="I61" i="4"/>
  <c r="L61" i="4"/>
  <c r="M61" i="4"/>
  <c r="N61" i="4"/>
  <c r="O61" i="4"/>
  <c r="P61" i="4"/>
  <c r="S61" i="4"/>
  <c r="T61" i="4"/>
  <c r="U61" i="4"/>
  <c r="V61" i="4"/>
  <c r="W61" i="4"/>
  <c r="G62" i="4"/>
  <c r="H62" i="4"/>
  <c r="I62" i="4"/>
  <c r="L62" i="4"/>
  <c r="M62" i="4"/>
  <c r="N62" i="4"/>
  <c r="O62" i="4"/>
  <c r="P62" i="4"/>
  <c r="S62" i="4"/>
  <c r="T62" i="4"/>
  <c r="U62" i="4"/>
  <c r="V62" i="4"/>
  <c r="W62" i="4"/>
  <c r="G63" i="4"/>
  <c r="H63" i="4"/>
  <c r="I63" i="4"/>
  <c r="L63" i="4"/>
  <c r="M63" i="4"/>
  <c r="N63" i="4"/>
  <c r="O63" i="4"/>
  <c r="P63" i="4"/>
  <c r="S63" i="4"/>
  <c r="T63" i="4"/>
  <c r="U63" i="4"/>
  <c r="V63" i="4"/>
  <c r="W63" i="4"/>
  <c r="G64" i="4"/>
  <c r="H64" i="4"/>
  <c r="I64" i="4"/>
  <c r="L64" i="4"/>
  <c r="M64" i="4"/>
  <c r="N64" i="4"/>
  <c r="O64" i="4"/>
  <c r="P64" i="4"/>
  <c r="S64" i="4"/>
  <c r="T64" i="4"/>
  <c r="U64" i="4"/>
  <c r="V64" i="4"/>
  <c r="W64" i="4"/>
  <c r="G65" i="4"/>
  <c r="H65" i="4"/>
  <c r="I65" i="4"/>
  <c r="L65" i="4"/>
  <c r="M65" i="4"/>
  <c r="N65" i="4"/>
  <c r="O65" i="4"/>
  <c r="P65" i="4"/>
  <c r="S65" i="4"/>
  <c r="T65" i="4"/>
  <c r="U65" i="4"/>
  <c r="V65" i="4"/>
  <c r="W65" i="4"/>
  <c r="G66" i="4"/>
  <c r="H66" i="4"/>
  <c r="I66" i="4"/>
  <c r="L66" i="4"/>
  <c r="M66" i="4"/>
  <c r="N66" i="4"/>
  <c r="O66" i="4"/>
  <c r="P66" i="4"/>
  <c r="S66" i="4"/>
  <c r="T66" i="4"/>
  <c r="U66" i="4"/>
  <c r="V66" i="4"/>
  <c r="W66" i="4"/>
  <c r="G67" i="4"/>
  <c r="H67" i="4"/>
  <c r="I67" i="4"/>
  <c r="L67" i="4"/>
  <c r="M67" i="4"/>
  <c r="N67" i="4"/>
  <c r="O67" i="4"/>
  <c r="P67" i="4"/>
  <c r="S67" i="4"/>
  <c r="T67" i="4"/>
  <c r="U67" i="4"/>
  <c r="V67" i="4"/>
  <c r="W67" i="4"/>
  <c r="G68" i="4"/>
  <c r="H68" i="4"/>
  <c r="I68" i="4"/>
  <c r="L68" i="4"/>
  <c r="M68" i="4"/>
  <c r="N68" i="4"/>
  <c r="O68" i="4"/>
  <c r="P68" i="4"/>
  <c r="S68" i="4"/>
  <c r="T68" i="4"/>
  <c r="U68" i="4"/>
  <c r="V68" i="4"/>
  <c r="W68" i="4"/>
  <c r="G69" i="4"/>
  <c r="H69" i="4"/>
  <c r="I69" i="4"/>
  <c r="L69" i="4"/>
  <c r="M69" i="4"/>
  <c r="N69" i="4"/>
  <c r="O69" i="4"/>
  <c r="P69" i="4"/>
  <c r="S69" i="4"/>
  <c r="T69" i="4"/>
  <c r="U69" i="4"/>
  <c r="V69" i="4"/>
  <c r="W69" i="4"/>
  <c r="G70" i="4"/>
  <c r="H70" i="4"/>
  <c r="I70" i="4"/>
  <c r="L70" i="4"/>
  <c r="M70" i="4"/>
  <c r="N70" i="4"/>
  <c r="O70" i="4"/>
  <c r="P70" i="4"/>
  <c r="S70" i="4"/>
  <c r="T70" i="4"/>
  <c r="U70" i="4"/>
  <c r="V70" i="4"/>
  <c r="W70" i="4"/>
  <c r="G71" i="4"/>
  <c r="H71" i="4"/>
  <c r="I71" i="4"/>
  <c r="L71" i="4"/>
  <c r="M71" i="4"/>
  <c r="N71" i="4"/>
  <c r="O71" i="4"/>
  <c r="P71" i="4"/>
  <c r="S71" i="4"/>
  <c r="T71" i="4"/>
  <c r="U71" i="4"/>
  <c r="V71" i="4"/>
  <c r="W71" i="4"/>
  <c r="G72" i="4"/>
  <c r="H72" i="4"/>
  <c r="I72" i="4"/>
  <c r="L72" i="4"/>
  <c r="M72" i="4"/>
  <c r="N72" i="4"/>
  <c r="O72" i="4"/>
  <c r="P72" i="4"/>
  <c r="S72" i="4"/>
  <c r="T72" i="4"/>
  <c r="U72" i="4"/>
  <c r="V72" i="4"/>
  <c r="W72" i="4"/>
  <c r="G73" i="4"/>
  <c r="H73" i="4"/>
  <c r="I73" i="4"/>
  <c r="L73" i="4"/>
  <c r="M73" i="4"/>
  <c r="N73" i="4"/>
  <c r="O73" i="4"/>
  <c r="P73" i="4"/>
  <c r="S73" i="4"/>
  <c r="T73" i="4"/>
  <c r="U73" i="4"/>
  <c r="V73" i="4"/>
  <c r="W73" i="4"/>
  <c r="G74" i="4"/>
  <c r="H74" i="4"/>
  <c r="I74" i="4"/>
  <c r="L74" i="4"/>
  <c r="M74" i="4"/>
  <c r="N74" i="4"/>
  <c r="O74" i="4"/>
  <c r="P74" i="4"/>
  <c r="S74" i="4"/>
  <c r="T74" i="4"/>
  <c r="U74" i="4"/>
  <c r="V74" i="4"/>
  <c r="W74" i="4"/>
  <c r="G75" i="4"/>
  <c r="H75" i="4"/>
  <c r="I75" i="4"/>
  <c r="L75" i="4"/>
  <c r="M75" i="4"/>
  <c r="N75" i="4"/>
  <c r="O75" i="4"/>
  <c r="P75" i="4"/>
  <c r="S75" i="4"/>
  <c r="T75" i="4"/>
  <c r="U75" i="4"/>
  <c r="V75" i="4"/>
  <c r="W75" i="4"/>
  <c r="G76" i="4"/>
  <c r="H76" i="4"/>
  <c r="I76" i="4"/>
  <c r="L76" i="4"/>
  <c r="M76" i="4"/>
  <c r="N76" i="4"/>
  <c r="O76" i="4"/>
  <c r="P76" i="4"/>
  <c r="S76" i="4"/>
  <c r="T76" i="4"/>
  <c r="U76" i="4"/>
  <c r="V76" i="4"/>
  <c r="W76" i="4"/>
  <c r="G77" i="4"/>
  <c r="H77" i="4"/>
  <c r="I77" i="4"/>
  <c r="L77" i="4"/>
  <c r="M77" i="4"/>
  <c r="N77" i="4"/>
  <c r="O77" i="4"/>
  <c r="P77" i="4"/>
  <c r="S77" i="4"/>
  <c r="T77" i="4"/>
  <c r="U77" i="4"/>
  <c r="V77" i="4"/>
  <c r="W77" i="4"/>
  <c r="G78" i="4"/>
  <c r="H78" i="4"/>
  <c r="I78" i="4"/>
  <c r="L78" i="4"/>
  <c r="M78" i="4"/>
  <c r="N78" i="4"/>
  <c r="O78" i="4"/>
  <c r="P78" i="4"/>
  <c r="S78" i="4"/>
  <c r="T78" i="4"/>
  <c r="U78" i="4"/>
  <c r="V78" i="4"/>
  <c r="W78" i="4"/>
  <c r="G79" i="4"/>
  <c r="H79" i="4"/>
  <c r="I79" i="4"/>
  <c r="L79" i="4"/>
  <c r="M79" i="4"/>
  <c r="N79" i="4"/>
  <c r="O79" i="4"/>
  <c r="P79" i="4"/>
  <c r="S79" i="4"/>
  <c r="T79" i="4"/>
  <c r="U79" i="4"/>
  <c r="V79" i="4"/>
  <c r="W79" i="4"/>
  <c r="G80" i="4"/>
  <c r="H80" i="4"/>
  <c r="I80" i="4"/>
  <c r="L80" i="4"/>
  <c r="M80" i="4"/>
  <c r="N80" i="4"/>
  <c r="O80" i="4"/>
  <c r="P80" i="4"/>
  <c r="S80" i="4"/>
  <c r="T80" i="4"/>
  <c r="U80" i="4"/>
  <c r="V80" i="4"/>
  <c r="W80" i="4"/>
  <c r="G81" i="4"/>
  <c r="H81" i="4"/>
  <c r="I81" i="4"/>
  <c r="L81" i="4"/>
  <c r="M81" i="4"/>
  <c r="N81" i="4"/>
  <c r="O81" i="4"/>
  <c r="P81" i="4"/>
  <c r="S81" i="4"/>
  <c r="T81" i="4"/>
  <c r="U81" i="4"/>
  <c r="V81" i="4"/>
  <c r="W81" i="4"/>
  <c r="G82" i="4"/>
  <c r="H82" i="4"/>
  <c r="I82" i="4"/>
  <c r="L82" i="4"/>
  <c r="M82" i="4"/>
  <c r="N82" i="4"/>
  <c r="O82" i="4"/>
  <c r="P82" i="4"/>
  <c r="S82" i="4"/>
  <c r="T82" i="4"/>
  <c r="U82" i="4"/>
  <c r="V82" i="4"/>
  <c r="W82" i="4"/>
  <c r="G83" i="4"/>
  <c r="H83" i="4"/>
  <c r="I83" i="4"/>
  <c r="L83" i="4"/>
  <c r="M83" i="4"/>
  <c r="N83" i="4"/>
  <c r="O83" i="4"/>
  <c r="P83" i="4"/>
  <c r="S83" i="4"/>
  <c r="T83" i="4"/>
  <c r="U83" i="4"/>
  <c r="V83" i="4"/>
  <c r="W83" i="4"/>
  <c r="G84" i="4"/>
  <c r="H84" i="4"/>
  <c r="I84" i="4"/>
  <c r="L84" i="4"/>
  <c r="M84" i="4"/>
  <c r="N84" i="4"/>
  <c r="O84" i="4"/>
  <c r="P84" i="4"/>
  <c r="S84" i="4"/>
  <c r="T84" i="4"/>
  <c r="U84" i="4"/>
  <c r="V84" i="4"/>
  <c r="W84" i="4"/>
  <c r="G85" i="4"/>
  <c r="H85" i="4"/>
  <c r="I85" i="4"/>
  <c r="L85" i="4"/>
  <c r="M85" i="4"/>
  <c r="N85" i="4"/>
  <c r="O85" i="4"/>
  <c r="P85" i="4"/>
  <c r="S85" i="4"/>
  <c r="T85" i="4"/>
  <c r="U85" i="4"/>
  <c r="V85" i="4"/>
  <c r="W85" i="4"/>
  <c r="G86" i="4"/>
  <c r="H86" i="4"/>
  <c r="I86" i="4"/>
  <c r="L86" i="4"/>
  <c r="M86" i="4"/>
  <c r="N86" i="4"/>
  <c r="O86" i="4"/>
  <c r="P86" i="4"/>
  <c r="S86" i="4"/>
  <c r="T86" i="4"/>
  <c r="U86" i="4"/>
  <c r="V86" i="4"/>
  <c r="W86" i="4"/>
  <c r="G87" i="4"/>
  <c r="H87" i="4"/>
  <c r="I87" i="4"/>
  <c r="L87" i="4"/>
  <c r="M87" i="4"/>
  <c r="N87" i="4"/>
  <c r="O87" i="4"/>
  <c r="P87" i="4"/>
  <c r="S87" i="4"/>
  <c r="T87" i="4"/>
  <c r="U87" i="4"/>
  <c r="V87" i="4"/>
  <c r="W87" i="4"/>
  <c r="G88" i="4"/>
  <c r="H88" i="4"/>
  <c r="I88" i="4"/>
  <c r="L88" i="4"/>
  <c r="M88" i="4"/>
  <c r="N88" i="4"/>
  <c r="O88" i="4"/>
  <c r="P88" i="4"/>
  <c r="S88" i="4"/>
  <c r="T88" i="4"/>
  <c r="U88" i="4"/>
  <c r="V88" i="4"/>
  <c r="W88" i="4"/>
  <c r="G89" i="4"/>
  <c r="H89" i="4"/>
  <c r="I89" i="4"/>
  <c r="L89" i="4"/>
  <c r="M89" i="4"/>
  <c r="N89" i="4"/>
  <c r="O89" i="4"/>
  <c r="P89" i="4"/>
  <c r="S89" i="4"/>
  <c r="T89" i="4"/>
  <c r="U89" i="4"/>
  <c r="V89" i="4"/>
  <c r="W89" i="4"/>
  <c r="G90" i="4"/>
  <c r="H90" i="4"/>
  <c r="I90" i="4"/>
  <c r="L90" i="4"/>
  <c r="M90" i="4"/>
  <c r="N90" i="4"/>
  <c r="O90" i="4"/>
  <c r="P90" i="4"/>
  <c r="S90" i="4"/>
  <c r="T90" i="4"/>
  <c r="U90" i="4"/>
  <c r="V90" i="4"/>
  <c r="W90" i="4"/>
  <c r="G91" i="4"/>
  <c r="H91" i="4"/>
  <c r="I91" i="4"/>
  <c r="L91" i="4"/>
  <c r="M91" i="4"/>
  <c r="N91" i="4"/>
  <c r="O91" i="4"/>
  <c r="P91" i="4"/>
  <c r="S91" i="4"/>
  <c r="T91" i="4"/>
  <c r="U91" i="4"/>
  <c r="V91" i="4"/>
  <c r="W91" i="4"/>
  <c r="G92" i="4"/>
  <c r="H92" i="4"/>
  <c r="I92" i="4"/>
  <c r="L92" i="4"/>
  <c r="M92" i="4"/>
  <c r="N92" i="4"/>
  <c r="O92" i="4"/>
  <c r="P92" i="4"/>
  <c r="S92" i="4"/>
  <c r="T92" i="4"/>
  <c r="U92" i="4"/>
  <c r="V92" i="4"/>
  <c r="W92" i="4"/>
  <c r="G93" i="4"/>
  <c r="H93" i="4"/>
  <c r="I93" i="4"/>
  <c r="L93" i="4"/>
  <c r="M93" i="4"/>
  <c r="N93" i="4"/>
  <c r="O93" i="4"/>
  <c r="P93" i="4"/>
  <c r="S93" i="4"/>
  <c r="T93" i="4"/>
  <c r="U93" i="4"/>
  <c r="V93" i="4"/>
  <c r="W93" i="4"/>
  <c r="G94" i="4"/>
  <c r="H94" i="4"/>
  <c r="I94" i="4"/>
  <c r="L94" i="4"/>
  <c r="M94" i="4"/>
  <c r="N94" i="4"/>
  <c r="O94" i="4"/>
  <c r="P94" i="4"/>
  <c r="S94" i="4"/>
  <c r="T94" i="4"/>
  <c r="U94" i="4"/>
  <c r="V94" i="4"/>
  <c r="W94" i="4"/>
  <c r="G95" i="4"/>
  <c r="H95" i="4"/>
  <c r="I95" i="4"/>
  <c r="L95" i="4"/>
  <c r="M95" i="4"/>
  <c r="N95" i="4"/>
  <c r="O95" i="4"/>
  <c r="P95" i="4"/>
  <c r="S95" i="4"/>
  <c r="T95" i="4"/>
  <c r="U95" i="4"/>
  <c r="V95" i="4"/>
  <c r="W95" i="4"/>
  <c r="G96" i="4"/>
  <c r="H96" i="4"/>
  <c r="I96" i="4"/>
  <c r="L96" i="4"/>
  <c r="M96" i="4"/>
  <c r="N96" i="4"/>
  <c r="O96" i="4"/>
  <c r="P96" i="4"/>
  <c r="S96" i="4"/>
  <c r="T96" i="4"/>
  <c r="U96" i="4"/>
  <c r="V96" i="4"/>
  <c r="W96" i="4"/>
  <c r="G97" i="4"/>
  <c r="H97" i="4"/>
  <c r="I97" i="4"/>
  <c r="L97" i="4"/>
  <c r="M97" i="4"/>
  <c r="N97" i="4"/>
  <c r="O97" i="4"/>
  <c r="P97" i="4"/>
  <c r="S97" i="4"/>
  <c r="T97" i="4"/>
  <c r="U97" i="4"/>
  <c r="V97" i="4"/>
  <c r="W97" i="4"/>
  <c r="G98" i="4"/>
  <c r="H98" i="4"/>
  <c r="I98" i="4"/>
  <c r="L98" i="4"/>
  <c r="M98" i="4"/>
  <c r="N98" i="4"/>
  <c r="O98" i="4"/>
  <c r="P98" i="4"/>
  <c r="S98" i="4"/>
  <c r="T98" i="4"/>
  <c r="U98" i="4"/>
  <c r="V98" i="4"/>
  <c r="W98" i="4"/>
  <c r="G99" i="4"/>
  <c r="H99" i="4"/>
  <c r="I99" i="4"/>
  <c r="L99" i="4"/>
  <c r="M99" i="4"/>
  <c r="N99" i="4"/>
  <c r="O99" i="4"/>
  <c r="P99" i="4"/>
  <c r="S99" i="4"/>
  <c r="T99" i="4"/>
  <c r="U99" i="4"/>
  <c r="V99" i="4"/>
  <c r="W99" i="4"/>
  <c r="G100" i="4"/>
  <c r="H100" i="4"/>
  <c r="I100" i="4"/>
  <c r="L100" i="4"/>
  <c r="M100" i="4"/>
  <c r="N100" i="4"/>
  <c r="O100" i="4"/>
  <c r="P100" i="4"/>
  <c r="S100" i="4"/>
  <c r="T100" i="4"/>
  <c r="U100" i="4"/>
  <c r="V100" i="4"/>
  <c r="W100" i="4"/>
  <c r="G101" i="4"/>
  <c r="H101" i="4"/>
  <c r="I101" i="4"/>
  <c r="L101" i="4"/>
  <c r="M101" i="4"/>
  <c r="N101" i="4"/>
  <c r="O101" i="4"/>
  <c r="P101" i="4"/>
  <c r="S101" i="4"/>
  <c r="T101" i="4"/>
  <c r="U101" i="4"/>
  <c r="V101" i="4"/>
  <c r="W101" i="4"/>
  <c r="G102" i="4"/>
  <c r="H102" i="4"/>
  <c r="I102" i="4"/>
  <c r="L102" i="4"/>
  <c r="M102" i="4"/>
  <c r="N102" i="4"/>
  <c r="O102" i="4"/>
  <c r="P102" i="4"/>
  <c r="S102" i="4"/>
  <c r="T102" i="4"/>
  <c r="U102" i="4"/>
  <c r="V102" i="4"/>
  <c r="W102" i="4"/>
  <c r="G103" i="4"/>
  <c r="H103" i="4"/>
  <c r="I103" i="4"/>
  <c r="L103" i="4"/>
  <c r="M103" i="4"/>
  <c r="N103" i="4"/>
  <c r="O103" i="4"/>
  <c r="P103" i="4"/>
  <c r="S103" i="4"/>
  <c r="T103" i="4"/>
  <c r="U103" i="4"/>
  <c r="V103" i="4"/>
  <c r="W103" i="4"/>
  <c r="G104" i="4"/>
  <c r="H104" i="4"/>
  <c r="I104" i="4"/>
  <c r="L104" i="4"/>
  <c r="M104" i="4"/>
  <c r="N104" i="4"/>
  <c r="O104" i="4"/>
  <c r="P104" i="4"/>
  <c r="S104" i="4"/>
  <c r="T104" i="4"/>
  <c r="U104" i="4"/>
  <c r="V104" i="4"/>
  <c r="W104" i="4"/>
  <c r="G105" i="4"/>
  <c r="H105" i="4"/>
  <c r="I105" i="4"/>
  <c r="L105" i="4"/>
  <c r="M105" i="4"/>
  <c r="N105" i="4"/>
  <c r="O105" i="4"/>
  <c r="P105" i="4"/>
  <c r="S105" i="4"/>
  <c r="T105" i="4"/>
  <c r="U105" i="4"/>
  <c r="V105" i="4"/>
  <c r="W105" i="4"/>
  <c r="L106" i="4"/>
  <c r="M106" i="4"/>
  <c r="N106" i="4"/>
  <c r="O106" i="4"/>
  <c r="P106" i="4"/>
  <c r="L107" i="4"/>
  <c r="M107" i="4"/>
  <c r="N107" i="4"/>
  <c r="O107" i="4"/>
  <c r="P107" i="4"/>
  <c r="L108" i="4"/>
  <c r="M108" i="4"/>
  <c r="N108" i="4"/>
  <c r="O108" i="4"/>
  <c r="P108" i="4"/>
  <c r="L109" i="4"/>
  <c r="M109" i="4"/>
  <c r="N109" i="4"/>
  <c r="O109" i="4"/>
  <c r="P109" i="4"/>
  <c r="L110" i="4"/>
  <c r="M110" i="4"/>
  <c r="N110" i="4"/>
  <c r="O110" i="4"/>
  <c r="P110" i="4"/>
  <c r="L111" i="4"/>
  <c r="M111" i="4"/>
  <c r="N111" i="4"/>
  <c r="O111" i="4"/>
  <c r="P111" i="4"/>
  <c r="L112" i="4"/>
  <c r="M112" i="4"/>
  <c r="N112" i="4"/>
  <c r="O112" i="4"/>
  <c r="P112" i="4"/>
  <c r="L113" i="4"/>
  <c r="M113" i="4"/>
  <c r="N113" i="4"/>
  <c r="O113" i="4"/>
  <c r="P113" i="4"/>
  <c r="L114" i="4"/>
  <c r="M114" i="4"/>
  <c r="N114" i="4"/>
  <c r="O114" i="4"/>
  <c r="P114" i="4"/>
  <c r="L115" i="4"/>
  <c r="M115" i="4"/>
  <c r="N115" i="4"/>
  <c r="O115" i="4"/>
  <c r="P115" i="4"/>
  <c r="L116" i="4"/>
  <c r="M116" i="4"/>
  <c r="N116" i="4"/>
  <c r="O116" i="4"/>
  <c r="P116" i="4"/>
  <c r="L117" i="4"/>
  <c r="M117" i="4"/>
  <c r="N117" i="4"/>
  <c r="O117" i="4"/>
  <c r="P117" i="4"/>
  <c r="L118" i="4"/>
  <c r="M118" i="4"/>
  <c r="N118" i="4"/>
  <c r="O118" i="4"/>
  <c r="P118" i="4"/>
  <c r="L119" i="4"/>
  <c r="M119" i="4"/>
  <c r="N119" i="4"/>
  <c r="O119" i="4"/>
  <c r="P119" i="4"/>
  <c r="L120" i="4"/>
  <c r="M120" i="4"/>
  <c r="N120" i="4"/>
  <c r="O120" i="4"/>
  <c r="P120" i="4"/>
  <c r="L121" i="4"/>
  <c r="M121" i="4"/>
  <c r="N121" i="4"/>
  <c r="O121" i="4"/>
  <c r="P121" i="4"/>
  <c r="L122" i="4"/>
  <c r="M122" i="4"/>
  <c r="N122" i="4"/>
  <c r="O122" i="4"/>
  <c r="P122" i="4"/>
  <c r="L123" i="4"/>
  <c r="M123" i="4"/>
  <c r="N123" i="4"/>
  <c r="O123" i="4"/>
  <c r="P123" i="4"/>
  <c r="L124" i="4"/>
  <c r="M124" i="4"/>
  <c r="N124" i="4"/>
  <c r="O124" i="4"/>
  <c r="P124" i="4"/>
  <c r="L125" i="4"/>
  <c r="M125" i="4"/>
  <c r="N125" i="4"/>
  <c r="O125" i="4"/>
  <c r="P125" i="4"/>
  <c r="L126" i="4"/>
  <c r="M126" i="4"/>
  <c r="N126" i="4"/>
  <c r="O126" i="4"/>
  <c r="P126" i="4"/>
  <c r="L127" i="4"/>
  <c r="M127" i="4"/>
  <c r="N127" i="4"/>
  <c r="O127" i="4"/>
  <c r="P127" i="4"/>
  <c r="L128" i="4"/>
  <c r="M128" i="4"/>
  <c r="N128" i="4"/>
  <c r="O128" i="4"/>
  <c r="P128" i="4"/>
  <c r="L129" i="4"/>
  <c r="M129" i="4"/>
  <c r="N129" i="4"/>
  <c r="O129" i="4"/>
  <c r="P129" i="4"/>
  <c r="L130" i="4"/>
  <c r="M130" i="4"/>
  <c r="N130" i="4"/>
  <c r="O130" i="4"/>
  <c r="P130" i="4"/>
  <c r="L131" i="4"/>
  <c r="M131" i="4"/>
  <c r="N131" i="4"/>
  <c r="O131" i="4"/>
  <c r="P131" i="4"/>
  <c r="L132" i="4"/>
  <c r="M132" i="4"/>
  <c r="N132" i="4"/>
  <c r="O132" i="4"/>
  <c r="P132" i="4"/>
  <c r="L133" i="4"/>
  <c r="M133" i="4"/>
  <c r="N133" i="4"/>
  <c r="O133" i="4"/>
  <c r="P133" i="4"/>
  <c r="L134" i="4"/>
  <c r="M134" i="4"/>
  <c r="N134" i="4"/>
  <c r="O134" i="4"/>
  <c r="P134" i="4"/>
  <c r="L135" i="4"/>
  <c r="M135" i="4"/>
  <c r="N135" i="4"/>
  <c r="O135" i="4"/>
  <c r="P135" i="4"/>
  <c r="L136" i="4"/>
  <c r="M136" i="4"/>
  <c r="N136" i="4"/>
  <c r="O136" i="4"/>
  <c r="P136" i="4"/>
  <c r="L137" i="4"/>
  <c r="M137" i="4"/>
  <c r="N137" i="4"/>
  <c r="O137" i="4"/>
  <c r="P137" i="4"/>
  <c r="L138" i="4"/>
  <c r="M138" i="4"/>
  <c r="N138" i="4"/>
  <c r="O138" i="4"/>
  <c r="P138" i="4"/>
  <c r="L139" i="4"/>
  <c r="M139" i="4"/>
  <c r="N139" i="4"/>
  <c r="O139" i="4"/>
  <c r="P139" i="4"/>
  <c r="L140" i="4"/>
  <c r="M140" i="4"/>
  <c r="N140" i="4"/>
  <c r="O140" i="4"/>
  <c r="P140" i="4"/>
  <c r="L141" i="4"/>
  <c r="M141" i="4"/>
  <c r="N141" i="4"/>
  <c r="O141" i="4"/>
  <c r="P141" i="4"/>
  <c r="L142" i="4"/>
  <c r="M142" i="4"/>
  <c r="N142" i="4"/>
  <c r="O142" i="4"/>
  <c r="P142" i="4"/>
  <c r="L143" i="4"/>
  <c r="M143" i="4"/>
  <c r="N143" i="4"/>
  <c r="O143" i="4"/>
  <c r="P143" i="4"/>
  <c r="L144" i="4"/>
  <c r="M144" i="4"/>
  <c r="N144" i="4"/>
  <c r="O144" i="4"/>
  <c r="P144" i="4"/>
  <c r="L145" i="4"/>
  <c r="M145" i="4"/>
  <c r="N145" i="4"/>
  <c r="O145" i="4"/>
  <c r="P145" i="4"/>
  <c r="L146" i="4"/>
  <c r="M146" i="4"/>
  <c r="N146" i="4"/>
  <c r="O146" i="4"/>
  <c r="P146" i="4"/>
  <c r="L147" i="4"/>
  <c r="M147" i="4"/>
  <c r="N147" i="4"/>
  <c r="O147" i="4"/>
  <c r="P147" i="4"/>
  <c r="L148" i="4"/>
  <c r="M148" i="4"/>
  <c r="N148" i="4"/>
  <c r="O148" i="4"/>
  <c r="P148" i="4"/>
  <c r="L149" i="4"/>
  <c r="M149" i="4"/>
  <c r="N149" i="4"/>
  <c r="O149" i="4"/>
  <c r="P149" i="4"/>
  <c r="L150" i="4"/>
  <c r="M150" i="4"/>
  <c r="N150" i="4"/>
  <c r="O150" i="4"/>
  <c r="P150" i="4"/>
  <c r="L151" i="4"/>
  <c r="M151" i="4"/>
  <c r="N151" i="4"/>
  <c r="O151" i="4"/>
  <c r="P151" i="4"/>
  <c r="L152" i="4"/>
  <c r="M152" i="4"/>
  <c r="N152" i="4"/>
  <c r="O152" i="4"/>
  <c r="P152" i="4"/>
  <c r="L153" i="4"/>
  <c r="M153" i="4"/>
  <c r="N153" i="4"/>
  <c r="O153" i="4"/>
  <c r="P153" i="4"/>
  <c r="L154" i="4"/>
  <c r="M154" i="4"/>
  <c r="N154" i="4"/>
  <c r="O154" i="4"/>
  <c r="P154" i="4"/>
  <c r="L155" i="4"/>
  <c r="M155" i="4"/>
  <c r="N155" i="4"/>
  <c r="O155" i="4"/>
  <c r="P155" i="4"/>
  <c r="L156" i="4"/>
  <c r="M156" i="4"/>
  <c r="N156" i="4"/>
  <c r="O156" i="4"/>
  <c r="P156" i="4"/>
  <c r="L157" i="4"/>
  <c r="M157" i="4"/>
  <c r="N157" i="4"/>
  <c r="O157" i="4"/>
  <c r="P157" i="4"/>
  <c r="L158" i="4"/>
  <c r="M158" i="4"/>
  <c r="N158" i="4"/>
  <c r="O158" i="4"/>
  <c r="P158" i="4"/>
  <c r="L159" i="4"/>
  <c r="M159" i="4"/>
  <c r="N159" i="4"/>
  <c r="O159" i="4"/>
  <c r="P159" i="4"/>
  <c r="L160" i="4"/>
  <c r="M160" i="4"/>
  <c r="N160" i="4"/>
  <c r="O160" i="4"/>
  <c r="P160" i="4"/>
  <c r="L161" i="4"/>
  <c r="M161" i="4"/>
  <c r="N161" i="4"/>
  <c r="O161" i="4"/>
  <c r="P161" i="4"/>
  <c r="L162" i="4"/>
  <c r="M162" i="4"/>
  <c r="N162" i="4"/>
  <c r="O162" i="4"/>
  <c r="P162" i="4"/>
  <c r="L163" i="4"/>
  <c r="M163" i="4"/>
  <c r="N163" i="4"/>
  <c r="O163" i="4"/>
  <c r="P163" i="4"/>
  <c r="L164" i="4"/>
  <c r="M164" i="4"/>
  <c r="N164" i="4"/>
  <c r="O164" i="4"/>
  <c r="P164" i="4"/>
  <c r="L165" i="4"/>
  <c r="M165" i="4"/>
  <c r="N165" i="4"/>
  <c r="O165" i="4"/>
  <c r="P165" i="4"/>
  <c r="L166" i="4"/>
  <c r="M166" i="4"/>
  <c r="N166" i="4"/>
  <c r="O166" i="4"/>
  <c r="P166" i="4"/>
  <c r="L167" i="4"/>
  <c r="M167" i="4"/>
  <c r="N167" i="4"/>
  <c r="O167" i="4"/>
  <c r="P167" i="4"/>
  <c r="L168" i="4"/>
  <c r="M168" i="4"/>
  <c r="N168" i="4"/>
  <c r="O168" i="4"/>
  <c r="P168" i="4"/>
  <c r="L169" i="4"/>
  <c r="M169" i="4"/>
  <c r="N169" i="4"/>
  <c r="O169" i="4"/>
  <c r="P169" i="4"/>
  <c r="L170" i="4"/>
  <c r="M170" i="4"/>
  <c r="N170" i="4"/>
  <c r="O170" i="4"/>
  <c r="P170" i="4"/>
  <c r="L171" i="4"/>
  <c r="M171" i="4"/>
  <c r="N171" i="4"/>
  <c r="O171" i="4"/>
  <c r="P171" i="4"/>
  <c r="L172" i="4"/>
  <c r="M172" i="4"/>
  <c r="N172" i="4"/>
  <c r="O172" i="4"/>
  <c r="P172" i="4"/>
  <c r="L173" i="4"/>
  <c r="M173" i="4"/>
  <c r="N173" i="4"/>
  <c r="O173" i="4"/>
  <c r="P173" i="4"/>
  <c r="L174" i="4"/>
  <c r="M174" i="4"/>
  <c r="N174" i="4"/>
  <c r="O174" i="4"/>
  <c r="P174" i="4"/>
  <c r="L175" i="4"/>
  <c r="M175" i="4"/>
  <c r="N175" i="4"/>
  <c r="O175" i="4"/>
  <c r="P175" i="4"/>
  <c r="L176" i="4"/>
  <c r="M176" i="4"/>
  <c r="N176" i="4"/>
  <c r="O176" i="4"/>
  <c r="P176" i="4"/>
  <c r="L177" i="4"/>
  <c r="M177" i="4"/>
  <c r="N177" i="4"/>
  <c r="O177" i="4"/>
  <c r="P177" i="4"/>
  <c r="L178" i="4"/>
  <c r="M178" i="4"/>
  <c r="N178" i="4"/>
  <c r="O178" i="4"/>
  <c r="P178" i="4"/>
  <c r="L179" i="4"/>
  <c r="M179" i="4"/>
  <c r="N179" i="4"/>
  <c r="O179" i="4"/>
  <c r="P179" i="4"/>
  <c r="L180" i="4"/>
  <c r="M180" i="4"/>
  <c r="N180" i="4"/>
  <c r="O180" i="4"/>
  <c r="P180" i="4"/>
  <c r="L181" i="4"/>
  <c r="M181" i="4"/>
  <c r="N181" i="4"/>
  <c r="O181" i="4"/>
  <c r="P181" i="4"/>
  <c r="L182" i="4"/>
  <c r="M182" i="4"/>
  <c r="N182" i="4"/>
  <c r="O182" i="4"/>
  <c r="P182" i="4"/>
  <c r="L183" i="4"/>
  <c r="M183" i="4"/>
  <c r="N183" i="4"/>
  <c r="O183" i="4"/>
  <c r="P183" i="4"/>
  <c r="L184" i="4"/>
  <c r="M184" i="4"/>
  <c r="N184" i="4"/>
  <c r="O184" i="4"/>
  <c r="P184" i="4"/>
  <c r="L185" i="4"/>
  <c r="M185" i="4"/>
  <c r="N185" i="4"/>
  <c r="O185" i="4"/>
  <c r="P185" i="4"/>
  <c r="L186" i="4"/>
  <c r="M186" i="4"/>
  <c r="N186" i="4"/>
  <c r="O186" i="4"/>
  <c r="P186" i="4"/>
  <c r="L187" i="4"/>
  <c r="M187" i="4"/>
  <c r="N187" i="4"/>
  <c r="O187" i="4"/>
  <c r="P187" i="4"/>
  <c r="L188" i="4"/>
  <c r="M188" i="4"/>
  <c r="N188" i="4"/>
  <c r="O188" i="4"/>
  <c r="P188" i="4"/>
  <c r="L189" i="4"/>
  <c r="M189" i="4"/>
  <c r="N189" i="4"/>
  <c r="O189" i="4"/>
  <c r="P189" i="4"/>
  <c r="L190" i="4"/>
  <c r="M190" i="4"/>
  <c r="N190" i="4"/>
  <c r="O190" i="4"/>
  <c r="P190" i="4"/>
  <c r="L191" i="4"/>
  <c r="M191" i="4"/>
  <c r="N191" i="4"/>
  <c r="O191" i="4"/>
  <c r="P191" i="4"/>
  <c r="L192" i="4"/>
  <c r="M192" i="4"/>
  <c r="N192" i="4"/>
  <c r="O192" i="4"/>
  <c r="P192" i="4"/>
  <c r="L193" i="4"/>
  <c r="M193" i="4"/>
  <c r="N193" i="4"/>
  <c r="O193" i="4"/>
  <c r="P193" i="4"/>
  <c r="L194" i="4"/>
  <c r="M194" i="4"/>
  <c r="N194" i="4"/>
  <c r="O194" i="4"/>
  <c r="P194" i="4"/>
  <c r="L195" i="4"/>
  <c r="M195" i="4"/>
  <c r="N195" i="4"/>
  <c r="O195" i="4"/>
  <c r="P195" i="4"/>
  <c r="L196" i="4"/>
  <c r="M196" i="4"/>
  <c r="N196" i="4"/>
  <c r="O196" i="4"/>
  <c r="P196" i="4"/>
  <c r="L197" i="4"/>
  <c r="M197" i="4"/>
  <c r="N197" i="4"/>
  <c r="O197" i="4"/>
  <c r="P197" i="4"/>
  <c r="L198" i="4"/>
  <c r="M198" i="4"/>
  <c r="N198" i="4"/>
  <c r="O198" i="4"/>
  <c r="P198" i="4"/>
  <c r="L199" i="4"/>
  <c r="M199" i="4"/>
  <c r="N199" i="4"/>
  <c r="O199" i="4"/>
  <c r="P199" i="4"/>
  <c r="L200" i="4"/>
  <c r="M200" i="4"/>
  <c r="N200" i="4"/>
  <c r="O200" i="4"/>
  <c r="P200" i="4"/>
  <c r="L201" i="4"/>
  <c r="M201" i="4"/>
  <c r="N201" i="4"/>
  <c r="O201" i="4"/>
  <c r="P201" i="4"/>
  <c r="L202" i="4"/>
  <c r="M202" i="4"/>
  <c r="N202" i="4"/>
  <c r="O202" i="4"/>
  <c r="P202" i="4"/>
  <c r="L203" i="4"/>
  <c r="M203" i="4"/>
  <c r="N203" i="4"/>
  <c r="O203" i="4"/>
  <c r="P203" i="4"/>
  <c r="L204" i="4"/>
  <c r="M204" i="4"/>
  <c r="N204" i="4"/>
  <c r="O204" i="4"/>
  <c r="P204" i="4"/>
  <c r="L205" i="4"/>
  <c r="M205" i="4"/>
  <c r="N205" i="4"/>
  <c r="O205" i="4"/>
  <c r="P205" i="4"/>
  <c r="L206" i="4"/>
  <c r="M206" i="4"/>
  <c r="N206" i="4"/>
  <c r="O206" i="4"/>
  <c r="P206" i="4"/>
  <c r="L207" i="4"/>
  <c r="M207" i="4"/>
  <c r="N207" i="4"/>
  <c r="O207" i="4"/>
  <c r="P207" i="4"/>
  <c r="L208" i="4"/>
  <c r="M208" i="4"/>
  <c r="N208" i="4"/>
  <c r="O208" i="4"/>
  <c r="P208" i="4"/>
  <c r="L209" i="4"/>
  <c r="M209" i="4"/>
  <c r="N209" i="4"/>
  <c r="O209" i="4"/>
  <c r="P209" i="4"/>
  <c r="L210" i="4"/>
  <c r="M210" i="4"/>
  <c r="N210" i="4"/>
  <c r="O210" i="4"/>
  <c r="P210" i="4"/>
  <c r="L211" i="4"/>
  <c r="M211" i="4"/>
  <c r="N211" i="4"/>
  <c r="O211" i="4"/>
  <c r="P211" i="4"/>
  <c r="L212" i="4"/>
  <c r="M212" i="4"/>
  <c r="N212" i="4"/>
  <c r="O212" i="4"/>
  <c r="P212" i="4"/>
  <c r="L213" i="4"/>
  <c r="M213" i="4"/>
  <c r="N213" i="4"/>
  <c r="O213" i="4"/>
  <c r="P213" i="4"/>
  <c r="L214" i="4"/>
  <c r="M214" i="4"/>
  <c r="N214" i="4"/>
  <c r="O214" i="4"/>
  <c r="P214" i="4"/>
  <c r="L215" i="4"/>
  <c r="M215" i="4"/>
  <c r="N215" i="4"/>
  <c r="O215" i="4"/>
  <c r="P215" i="4"/>
  <c r="L216" i="4"/>
  <c r="M216" i="4"/>
  <c r="N216" i="4"/>
  <c r="O216" i="4"/>
  <c r="P216" i="4"/>
  <c r="L217" i="4"/>
  <c r="M217" i="4"/>
  <c r="N217" i="4"/>
  <c r="O217" i="4"/>
  <c r="P217" i="4"/>
  <c r="L218" i="4"/>
  <c r="M218" i="4"/>
  <c r="N218" i="4"/>
  <c r="O218" i="4"/>
  <c r="P218" i="4"/>
  <c r="L219" i="4"/>
  <c r="M219" i="4"/>
  <c r="N219" i="4"/>
  <c r="O219" i="4"/>
  <c r="P219" i="4"/>
  <c r="L220" i="4"/>
  <c r="M220" i="4"/>
  <c r="N220" i="4"/>
  <c r="O220" i="4"/>
  <c r="P220" i="4"/>
  <c r="L221" i="4"/>
  <c r="M221" i="4"/>
  <c r="N221" i="4"/>
  <c r="O221" i="4"/>
  <c r="P221" i="4"/>
  <c r="L222" i="4"/>
  <c r="M222" i="4"/>
  <c r="N222" i="4"/>
  <c r="O222" i="4"/>
  <c r="P222" i="4"/>
  <c r="L223" i="4"/>
  <c r="M223" i="4"/>
  <c r="N223" i="4"/>
  <c r="O223" i="4"/>
  <c r="P223" i="4"/>
  <c r="L224" i="4"/>
  <c r="M224" i="4"/>
  <c r="N224" i="4"/>
  <c r="O224" i="4"/>
  <c r="P224" i="4"/>
  <c r="L225" i="4"/>
  <c r="M225" i="4"/>
  <c r="N225" i="4"/>
  <c r="O225" i="4"/>
  <c r="P225" i="4"/>
  <c r="L226" i="4"/>
  <c r="M226" i="4"/>
  <c r="N226" i="4"/>
  <c r="O226" i="4"/>
  <c r="P226" i="4"/>
  <c r="L227" i="4"/>
  <c r="M227" i="4"/>
  <c r="N227" i="4"/>
  <c r="O227" i="4"/>
  <c r="P227" i="4"/>
  <c r="L228" i="4"/>
  <c r="M228" i="4"/>
  <c r="N228" i="4"/>
  <c r="O228" i="4"/>
  <c r="P228" i="4"/>
  <c r="L229" i="4"/>
  <c r="M229" i="4"/>
  <c r="N229" i="4"/>
  <c r="O229" i="4"/>
  <c r="P229" i="4"/>
  <c r="L230" i="4"/>
  <c r="M230" i="4"/>
  <c r="N230" i="4"/>
  <c r="O230" i="4"/>
  <c r="P230" i="4"/>
  <c r="L231" i="4"/>
  <c r="M231" i="4"/>
  <c r="N231" i="4"/>
  <c r="O231" i="4"/>
  <c r="P231" i="4"/>
  <c r="L232" i="4"/>
  <c r="M232" i="4"/>
  <c r="N232" i="4"/>
  <c r="O232" i="4"/>
  <c r="P232" i="4"/>
  <c r="L233" i="4"/>
  <c r="M233" i="4"/>
  <c r="N233" i="4"/>
  <c r="O233" i="4"/>
  <c r="P233" i="4"/>
  <c r="L234" i="4"/>
  <c r="M234" i="4"/>
  <c r="N234" i="4"/>
  <c r="O234" i="4"/>
  <c r="P234" i="4"/>
  <c r="L235" i="4"/>
  <c r="M235" i="4"/>
  <c r="N235" i="4"/>
  <c r="O235" i="4"/>
  <c r="P235" i="4"/>
  <c r="L236" i="4"/>
  <c r="M236" i="4"/>
  <c r="N236" i="4"/>
  <c r="O236" i="4"/>
  <c r="P236" i="4"/>
  <c r="L237" i="4"/>
  <c r="M237" i="4"/>
  <c r="N237" i="4"/>
  <c r="O237" i="4"/>
  <c r="P237" i="4"/>
  <c r="L238" i="4"/>
  <c r="M238" i="4"/>
  <c r="N238" i="4"/>
  <c r="O238" i="4"/>
  <c r="P238" i="4"/>
  <c r="L239" i="4"/>
  <c r="M239" i="4"/>
  <c r="N239" i="4"/>
  <c r="O239" i="4"/>
  <c r="P239" i="4"/>
  <c r="L240" i="4"/>
  <c r="M240" i="4"/>
  <c r="N240" i="4"/>
  <c r="O240" i="4"/>
  <c r="P240" i="4"/>
  <c r="L241" i="4"/>
  <c r="M241" i="4"/>
  <c r="N241" i="4"/>
  <c r="O241" i="4"/>
  <c r="P241" i="4"/>
  <c r="L242" i="4"/>
  <c r="M242" i="4"/>
  <c r="N242" i="4"/>
  <c r="O242" i="4"/>
  <c r="P242" i="4"/>
  <c r="L243" i="4"/>
  <c r="M243" i="4"/>
  <c r="N243" i="4"/>
  <c r="O243" i="4"/>
  <c r="P243" i="4"/>
  <c r="L244" i="4"/>
  <c r="M244" i="4"/>
  <c r="N244" i="4"/>
  <c r="O244" i="4"/>
  <c r="P244" i="4"/>
  <c r="L245" i="4"/>
  <c r="M245" i="4"/>
  <c r="N245" i="4"/>
  <c r="O245" i="4"/>
  <c r="P245" i="4"/>
  <c r="L246" i="4"/>
  <c r="M246" i="4"/>
  <c r="N246" i="4"/>
  <c r="O246" i="4"/>
  <c r="P246" i="4"/>
  <c r="L247" i="4"/>
  <c r="M247" i="4"/>
  <c r="N247" i="4"/>
  <c r="O247" i="4"/>
  <c r="P247" i="4"/>
  <c r="L248" i="4"/>
  <c r="M248" i="4"/>
  <c r="N248" i="4"/>
  <c r="O248" i="4"/>
  <c r="P248" i="4"/>
  <c r="L249" i="4"/>
  <c r="M249" i="4"/>
  <c r="N249" i="4"/>
  <c r="O249" i="4"/>
  <c r="P249" i="4"/>
  <c r="L250" i="4"/>
  <c r="M250" i="4"/>
  <c r="N250" i="4"/>
  <c r="O250" i="4"/>
  <c r="P250" i="4"/>
  <c r="L251" i="4"/>
  <c r="M251" i="4"/>
  <c r="N251" i="4"/>
  <c r="O251" i="4"/>
  <c r="P251" i="4"/>
  <c r="L252" i="4"/>
  <c r="M252" i="4"/>
  <c r="N252" i="4"/>
  <c r="O252" i="4"/>
  <c r="P252" i="4"/>
  <c r="L253" i="4"/>
  <c r="M253" i="4"/>
  <c r="N253" i="4"/>
  <c r="O253" i="4"/>
  <c r="P253" i="4"/>
  <c r="L254" i="4"/>
  <c r="M254" i="4"/>
  <c r="N254" i="4"/>
  <c r="O254" i="4"/>
  <c r="P254" i="4"/>
  <c r="L255" i="4"/>
  <c r="M255" i="4"/>
  <c r="N255" i="4"/>
  <c r="O255" i="4"/>
  <c r="P255" i="4"/>
  <c r="L256" i="4"/>
  <c r="M256" i="4"/>
  <c r="N256" i="4"/>
  <c r="O256" i="4"/>
  <c r="P256" i="4"/>
  <c r="L257" i="4"/>
  <c r="M257" i="4"/>
  <c r="N257" i="4"/>
  <c r="O257" i="4"/>
  <c r="P257" i="4"/>
  <c r="L258" i="4"/>
  <c r="M258" i="4"/>
  <c r="N258" i="4"/>
  <c r="O258" i="4"/>
  <c r="P258" i="4"/>
  <c r="L259" i="4"/>
  <c r="M259" i="4"/>
  <c r="N259" i="4"/>
  <c r="O259" i="4"/>
  <c r="P259" i="4"/>
  <c r="L260" i="4"/>
  <c r="M260" i="4"/>
  <c r="N260" i="4"/>
  <c r="O260" i="4"/>
  <c r="P260" i="4"/>
  <c r="L261" i="4"/>
  <c r="M261" i="4"/>
  <c r="N261" i="4"/>
  <c r="O261" i="4"/>
  <c r="P261" i="4"/>
  <c r="L262" i="4"/>
  <c r="M262" i="4"/>
  <c r="N262" i="4"/>
  <c r="O262" i="4"/>
  <c r="P262" i="4"/>
  <c r="L263" i="4"/>
  <c r="M263" i="4"/>
  <c r="N263" i="4"/>
  <c r="O263" i="4"/>
  <c r="P263" i="4"/>
  <c r="L264" i="4"/>
  <c r="M264" i="4"/>
  <c r="N264" i="4"/>
  <c r="O264" i="4"/>
  <c r="P264" i="4"/>
  <c r="L265" i="4"/>
  <c r="M265" i="4"/>
  <c r="N265" i="4"/>
  <c r="O265" i="4"/>
  <c r="P265" i="4"/>
  <c r="L266" i="4"/>
  <c r="M266" i="4"/>
  <c r="N266" i="4"/>
  <c r="O266" i="4"/>
  <c r="P266" i="4"/>
  <c r="L267" i="4"/>
  <c r="M267" i="4"/>
  <c r="N267" i="4"/>
  <c r="O267" i="4"/>
  <c r="P267" i="4"/>
  <c r="L268" i="4"/>
  <c r="M268" i="4"/>
  <c r="N268" i="4"/>
  <c r="O268" i="4"/>
  <c r="P268" i="4"/>
  <c r="L269" i="4"/>
  <c r="M269" i="4"/>
  <c r="N269" i="4"/>
  <c r="O269" i="4"/>
  <c r="P269" i="4"/>
  <c r="L270" i="4"/>
  <c r="M270" i="4"/>
  <c r="N270" i="4"/>
  <c r="O270" i="4"/>
  <c r="P270" i="4"/>
  <c r="L271" i="4"/>
  <c r="M271" i="4"/>
  <c r="N271" i="4"/>
  <c r="O271" i="4"/>
  <c r="P271" i="4"/>
  <c r="L272" i="4"/>
  <c r="M272" i="4"/>
  <c r="N272" i="4"/>
  <c r="O272" i="4"/>
  <c r="P272" i="4"/>
  <c r="L273" i="4"/>
  <c r="M273" i="4"/>
  <c r="N273" i="4"/>
  <c r="O273" i="4"/>
  <c r="P273" i="4"/>
  <c r="L274" i="4"/>
  <c r="M274" i="4"/>
  <c r="N274" i="4"/>
  <c r="O274" i="4"/>
  <c r="P274" i="4"/>
  <c r="L275" i="4"/>
  <c r="M275" i="4"/>
  <c r="N275" i="4"/>
  <c r="O275" i="4"/>
  <c r="P275" i="4"/>
  <c r="L276" i="4"/>
  <c r="M276" i="4"/>
  <c r="N276" i="4"/>
  <c r="O276" i="4"/>
  <c r="P276" i="4"/>
  <c r="L277" i="4"/>
  <c r="M277" i="4"/>
  <c r="N277" i="4"/>
  <c r="O277" i="4"/>
  <c r="P277" i="4"/>
  <c r="L278" i="4"/>
  <c r="M278" i="4"/>
  <c r="N278" i="4"/>
  <c r="O278" i="4"/>
  <c r="P278" i="4"/>
  <c r="L279" i="4"/>
  <c r="M279" i="4"/>
  <c r="N279" i="4"/>
  <c r="O279" i="4"/>
  <c r="P279" i="4"/>
  <c r="L280" i="4"/>
  <c r="M280" i="4"/>
  <c r="N280" i="4"/>
  <c r="O280" i="4"/>
  <c r="P280" i="4"/>
  <c r="L281" i="4"/>
  <c r="M281" i="4"/>
  <c r="N281" i="4"/>
  <c r="O281" i="4"/>
  <c r="P281" i="4"/>
  <c r="L282" i="4"/>
  <c r="M282" i="4"/>
  <c r="N282" i="4"/>
  <c r="O282" i="4"/>
  <c r="P282" i="4"/>
  <c r="L283" i="4"/>
  <c r="M283" i="4"/>
  <c r="N283" i="4"/>
  <c r="O283" i="4"/>
  <c r="P283" i="4"/>
  <c r="L284" i="4"/>
  <c r="M284" i="4"/>
  <c r="N284" i="4"/>
  <c r="O284" i="4"/>
  <c r="P284" i="4"/>
  <c r="L285" i="4"/>
  <c r="M285" i="4"/>
  <c r="N285" i="4"/>
  <c r="O285" i="4"/>
  <c r="P285" i="4"/>
  <c r="L286" i="4"/>
  <c r="M286" i="4"/>
  <c r="N286" i="4"/>
  <c r="O286" i="4"/>
  <c r="P286" i="4"/>
  <c r="L287" i="4"/>
  <c r="M287" i="4"/>
  <c r="N287" i="4"/>
  <c r="O287" i="4"/>
  <c r="P287" i="4"/>
  <c r="L288" i="4"/>
  <c r="M288" i="4"/>
  <c r="N288" i="4"/>
  <c r="O288" i="4"/>
  <c r="P288" i="4"/>
  <c r="L289" i="4"/>
  <c r="M289" i="4"/>
  <c r="N289" i="4"/>
  <c r="O289" i="4"/>
  <c r="P289" i="4"/>
  <c r="L290" i="4"/>
  <c r="M290" i="4"/>
  <c r="N290" i="4"/>
  <c r="O290" i="4"/>
  <c r="P290" i="4"/>
  <c r="L291" i="4"/>
  <c r="M291" i="4"/>
  <c r="N291" i="4"/>
  <c r="O291" i="4"/>
  <c r="P291" i="4"/>
  <c r="L292" i="4"/>
  <c r="M292" i="4"/>
  <c r="N292" i="4"/>
  <c r="O292" i="4"/>
  <c r="P292" i="4"/>
  <c r="L293" i="4"/>
  <c r="M293" i="4"/>
  <c r="N293" i="4"/>
  <c r="O293" i="4"/>
  <c r="P293" i="4"/>
  <c r="L294" i="4"/>
  <c r="M294" i="4"/>
  <c r="N294" i="4"/>
  <c r="O294" i="4"/>
  <c r="P294" i="4"/>
  <c r="L295" i="4"/>
  <c r="M295" i="4"/>
  <c r="N295" i="4"/>
  <c r="O295" i="4"/>
  <c r="P295" i="4"/>
  <c r="L296" i="4"/>
  <c r="M296" i="4"/>
  <c r="N296" i="4"/>
  <c r="O296" i="4"/>
  <c r="P296" i="4"/>
  <c r="L297" i="4"/>
  <c r="M297" i="4"/>
  <c r="N297" i="4"/>
  <c r="O297" i="4"/>
  <c r="P297" i="4"/>
  <c r="L298" i="4"/>
  <c r="M298" i="4"/>
  <c r="N298" i="4"/>
  <c r="O298" i="4"/>
  <c r="P298" i="4"/>
  <c r="L299" i="4"/>
  <c r="M299" i="4"/>
  <c r="N299" i="4"/>
  <c r="O299" i="4"/>
  <c r="P299" i="4"/>
  <c r="L300" i="4"/>
  <c r="M300" i="4"/>
  <c r="N300" i="4"/>
  <c r="O300" i="4"/>
  <c r="P300" i="4"/>
  <c r="L301" i="4"/>
  <c r="M301" i="4"/>
  <c r="N301" i="4"/>
  <c r="O301" i="4"/>
  <c r="P301" i="4"/>
  <c r="L302" i="4"/>
  <c r="M302" i="4"/>
  <c r="N302" i="4"/>
  <c r="O302" i="4"/>
  <c r="P302" i="4"/>
  <c r="L303" i="4"/>
  <c r="M303" i="4"/>
  <c r="N303" i="4"/>
  <c r="O303" i="4"/>
  <c r="P303" i="4"/>
  <c r="L304" i="4"/>
  <c r="M304" i="4"/>
  <c r="N304" i="4"/>
  <c r="O304" i="4"/>
  <c r="P304" i="4"/>
  <c r="L305" i="4"/>
  <c r="M305" i="4"/>
  <c r="N305" i="4"/>
  <c r="O305" i="4"/>
  <c r="P305" i="4"/>
  <c r="L306" i="4"/>
  <c r="M306" i="4"/>
  <c r="N306" i="4"/>
  <c r="O306" i="4"/>
  <c r="P306" i="4"/>
  <c r="L307" i="4"/>
  <c r="M307" i="4"/>
  <c r="N307" i="4"/>
  <c r="O307" i="4"/>
  <c r="P307" i="4"/>
  <c r="L308" i="4"/>
  <c r="M308" i="4"/>
  <c r="N308" i="4"/>
  <c r="O308" i="4"/>
  <c r="P308" i="4"/>
  <c r="L309" i="4"/>
  <c r="M309" i="4"/>
  <c r="N309" i="4"/>
  <c r="O309" i="4"/>
  <c r="P309" i="4"/>
  <c r="L310" i="4"/>
  <c r="M310" i="4"/>
  <c r="N310" i="4"/>
  <c r="O310" i="4"/>
  <c r="P310" i="4"/>
  <c r="L311" i="4"/>
  <c r="M311" i="4"/>
  <c r="N311" i="4"/>
  <c r="O311" i="4"/>
  <c r="P311" i="4"/>
  <c r="L312" i="4"/>
  <c r="M312" i="4"/>
  <c r="N312" i="4"/>
  <c r="O312" i="4"/>
  <c r="P312" i="4"/>
  <c r="L313" i="4"/>
  <c r="M313" i="4"/>
  <c r="N313" i="4"/>
  <c r="O313" i="4"/>
  <c r="P313" i="4"/>
  <c r="L314" i="4"/>
  <c r="M314" i="4"/>
  <c r="N314" i="4"/>
  <c r="O314" i="4"/>
  <c r="P314" i="4"/>
  <c r="L315" i="4"/>
  <c r="M315" i="4"/>
  <c r="N315" i="4"/>
  <c r="O315" i="4"/>
  <c r="P315" i="4"/>
  <c r="L316" i="4"/>
  <c r="M316" i="4"/>
  <c r="N316" i="4"/>
  <c r="O316" i="4"/>
  <c r="P316" i="4"/>
  <c r="L317" i="4"/>
  <c r="M317" i="4"/>
  <c r="N317" i="4"/>
  <c r="O317" i="4"/>
  <c r="P317" i="4"/>
  <c r="L318" i="4"/>
  <c r="M318" i="4"/>
  <c r="N318" i="4"/>
  <c r="O318" i="4"/>
  <c r="P318" i="4"/>
  <c r="L319" i="4"/>
  <c r="M319" i="4"/>
  <c r="N319" i="4"/>
  <c r="O319" i="4"/>
  <c r="P319" i="4"/>
  <c r="L320" i="4"/>
  <c r="M320" i="4"/>
  <c r="N320" i="4"/>
  <c r="O320" i="4"/>
  <c r="P320" i="4"/>
  <c r="L321" i="4"/>
  <c r="M321" i="4"/>
  <c r="N321" i="4"/>
  <c r="O321" i="4"/>
  <c r="P321" i="4"/>
  <c r="L322" i="4"/>
  <c r="M322" i="4"/>
  <c r="N322" i="4"/>
  <c r="O322" i="4"/>
  <c r="P322" i="4"/>
  <c r="L323" i="4"/>
  <c r="M323" i="4"/>
  <c r="N323" i="4"/>
  <c r="O323" i="4"/>
  <c r="P323" i="4"/>
  <c r="L324" i="4"/>
  <c r="M324" i="4"/>
  <c r="N324" i="4"/>
  <c r="O324" i="4"/>
  <c r="P324" i="4"/>
  <c r="L325" i="4"/>
  <c r="M325" i="4"/>
  <c r="N325" i="4"/>
  <c r="O325" i="4"/>
  <c r="P325" i="4"/>
  <c r="L326" i="4"/>
  <c r="M326" i="4"/>
  <c r="N326" i="4"/>
  <c r="O326" i="4"/>
  <c r="P326" i="4"/>
  <c r="L327" i="4"/>
  <c r="M327" i="4"/>
  <c r="N327" i="4"/>
  <c r="O327" i="4"/>
  <c r="P327" i="4"/>
  <c r="L328" i="4"/>
  <c r="M328" i="4"/>
  <c r="N328" i="4"/>
  <c r="O328" i="4"/>
  <c r="P328" i="4"/>
  <c r="L329" i="4"/>
  <c r="M329" i="4"/>
  <c r="N329" i="4"/>
  <c r="O329" i="4"/>
  <c r="P329" i="4"/>
  <c r="L330" i="4"/>
  <c r="M330" i="4"/>
  <c r="N330" i="4"/>
  <c r="O330" i="4"/>
  <c r="P330" i="4"/>
  <c r="L331" i="4"/>
  <c r="M331" i="4"/>
  <c r="N331" i="4"/>
  <c r="O331" i="4"/>
  <c r="P331" i="4"/>
  <c r="L332" i="4"/>
  <c r="M332" i="4"/>
  <c r="N332" i="4"/>
  <c r="O332" i="4"/>
  <c r="P332" i="4"/>
  <c r="L333" i="4"/>
  <c r="M333" i="4"/>
  <c r="N333" i="4"/>
  <c r="O333" i="4"/>
  <c r="P333" i="4"/>
  <c r="L334" i="4"/>
  <c r="M334" i="4"/>
  <c r="N334" i="4"/>
  <c r="O334" i="4"/>
  <c r="P334" i="4"/>
  <c r="L335" i="4"/>
  <c r="M335" i="4"/>
  <c r="N335" i="4"/>
  <c r="O335" i="4"/>
  <c r="P335" i="4"/>
  <c r="L336" i="4"/>
  <c r="M336" i="4"/>
  <c r="N336" i="4"/>
  <c r="O336" i="4"/>
  <c r="P336" i="4"/>
  <c r="L337" i="4"/>
  <c r="M337" i="4"/>
  <c r="N337" i="4"/>
  <c r="O337" i="4"/>
  <c r="P337" i="4"/>
  <c r="L338" i="4"/>
  <c r="M338" i="4"/>
  <c r="N338" i="4"/>
  <c r="O338" i="4"/>
  <c r="P338" i="4"/>
  <c r="L339" i="4"/>
  <c r="M339" i="4"/>
  <c r="N339" i="4"/>
  <c r="O339" i="4"/>
  <c r="P339" i="4"/>
  <c r="L340" i="4"/>
  <c r="M340" i="4"/>
  <c r="N340" i="4"/>
  <c r="O340" i="4"/>
  <c r="P340" i="4"/>
  <c r="L341" i="4"/>
  <c r="M341" i="4"/>
  <c r="N341" i="4"/>
  <c r="O341" i="4"/>
  <c r="P341" i="4"/>
  <c r="L342" i="4"/>
  <c r="M342" i="4"/>
  <c r="N342" i="4"/>
  <c r="O342" i="4"/>
  <c r="P342" i="4"/>
  <c r="L343" i="4"/>
  <c r="M343" i="4"/>
  <c r="N343" i="4"/>
  <c r="O343" i="4"/>
  <c r="P343" i="4"/>
  <c r="L344" i="4"/>
  <c r="M344" i="4"/>
  <c r="N344" i="4"/>
  <c r="O344" i="4"/>
  <c r="P344" i="4"/>
  <c r="L345" i="4"/>
  <c r="M345" i="4"/>
  <c r="N345" i="4"/>
  <c r="O345" i="4"/>
  <c r="P345" i="4"/>
  <c r="L346" i="4"/>
  <c r="M346" i="4"/>
  <c r="N346" i="4"/>
  <c r="O346" i="4"/>
  <c r="P346" i="4"/>
  <c r="L347" i="4"/>
  <c r="M347" i="4"/>
  <c r="N347" i="4"/>
  <c r="O347" i="4"/>
  <c r="P347" i="4"/>
  <c r="L348" i="4"/>
  <c r="M348" i="4"/>
  <c r="N348" i="4"/>
  <c r="O348" i="4"/>
  <c r="P348" i="4"/>
  <c r="L349" i="4"/>
  <c r="M349" i="4"/>
  <c r="N349" i="4"/>
  <c r="O349" i="4"/>
  <c r="P349" i="4"/>
  <c r="L350" i="4"/>
  <c r="M350" i="4"/>
  <c r="N350" i="4"/>
  <c r="O350" i="4"/>
  <c r="P350" i="4"/>
  <c r="L351" i="4"/>
  <c r="M351" i="4"/>
  <c r="N351" i="4"/>
  <c r="O351" i="4"/>
  <c r="P351" i="4"/>
  <c r="L352" i="4"/>
  <c r="M352" i="4"/>
  <c r="N352" i="4"/>
  <c r="O352" i="4"/>
  <c r="P352" i="4"/>
  <c r="L353" i="4"/>
  <c r="M353" i="4"/>
  <c r="N353" i="4"/>
  <c r="O353" i="4"/>
  <c r="P353" i="4"/>
  <c r="L354" i="4"/>
  <c r="M354" i="4"/>
  <c r="N354" i="4"/>
  <c r="O354" i="4"/>
  <c r="P354" i="4"/>
  <c r="L355" i="4"/>
  <c r="M355" i="4"/>
  <c r="N355" i="4"/>
  <c r="O355" i="4"/>
  <c r="P355" i="4"/>
  <c r="L356" i="4"/>
  <c r="M356" i="4"/>
  <c r="N356" i="4"/>
  <c r="O356" i="4"/>
  <c r="P356" i="4"/>
  <c r="L357" i="4"/>
  <c r="M357" i="4"/>
  <c r="N357" i="4"/>
  <c r="O357" i="4"/>
  <c r="P357" i="4"/>
  <c r="L358" i="4"/>
  <c r="M358" i="4"/>
  <c r="N358" i="4"/>
  <c r="O358" i="4"/>
  <c r="P358" i="4"/>
  <c r="L359" i="4"/>
  <c r="M359" i="4"/>
  <c r="N359" i="4"/>
  <c r="O359" i="4"/>
  <c r="P359" i="4"/>
  <c r="L360" i="4"/>
  <c r="M360" i="4"/>
  <c r="N360" i="4"/>
  <c r="O360" i="4"/>
  <c r="P360" i="4"/>
  <c r="L361" i="4"/>
  <c r="M361" i="4"/>
  <c r="N361" i="4"/>
  <c r="O361" i="4"/>
  <c r="P361" i="4"/>
  <c r="L362" i="4"/>
  <c r="M362" i="4"/>
  <c r="N362" i="4"/>
  <c r="O362" i="4"/>
  <c r="P362" i="4"/>
  <c r="L363" i="4"/>
  <c r="M363" i="4"/>
  <c r="N363" i="4"/>
  <c r="O363" i="4"/>
  <c r="P363" i="4"/>
  <c r="L364" i="4"/>
  <c r="M364" i="4"/>
  <c r="N364" i="4"/>
  <c r="O364" i="4"/>
  <c r="P364" i="4"/>
  <c r="L365" i="4"/>
  <c r="M365" i="4"/>
  <c r="N365" i="4"/>
  <c r="O365" i="4"/>
  <c r="P365" i="4"/>
  <c r="L366" i="4"/>
  <c r="M366" i="4"/>
  <c r="N366" i="4"/>
  <c r="O366" i="4"/>
  <c r="P366" i="4"/>
  <c r="L367" i="4"/>
  <c r="M367" i="4"/>
  <c r="N367" i="4"/>
  <c r="O367" i="4"/>
  <c r="P367" i="4"/>
  <c r="L368" i="4"/>
  <c r="M368" i="4"/>
  <c r="N368" i="4"/>
  <c r="O368" i="4"/>
  <c r="P368" i="4"/>
  <c r="L369" i="4"/>
  <c r="M369" i="4"/>
  <c r="N369" i="4"/>
  <c r="O369" i="4"/>
  <c r="P369" i="4"/>
  <c r="L370" i="4"/>
  <c r="M370" i="4"/>
  <c r="N370" i="4"/>
  <c r="O370" i="4"/>
  <c r="P370" i="4"/>
  <c r="L371" i="4"/>
  <c r="M371" i="4"/>
  <c r="N371" i="4"/>
  <c r="O371" i="4"/>
  <c r="P371" i="4"/>
  <c r="L372" i="4"/>
  <c r="M372" i="4"/>
  <c r="N372" i="4"/>
  <c r="O372" i="4"/>
  <c r="P372" i="4"/>
  <c r="L373" i="4"/>
  <c r="M373" i="4"/>
  <c r="N373" i="4"/>
  <c r="O373" i="4"/>
  <c r="P373" i="4"/>
  <c r="L374" i="4"/>
  <c r="M374" i="4"/>
  <c r="N374" i="4"/>
  <c r="O374" i="4"/>
  <c r="P374" i="4"/>
  <c r="L375" i="4"/>
  <c r="M375" i="4"/>
  <c r="N375" i="4"/>
  <c r="O375" i="4"/>
  <c r="P375" i="4"/>
  <c r="L376" i="4"/>
  <c r="M376" i="4"/>
  <c r="N376" i="4"/>
  <c r="O376" i="4"/>
  <c r="P376" i="4"/>
  <c r="L377" i="4"/>
  <c r="M377" i="4"/>
  <c r="N377" i="4"/>
  <c r="O377" i="4"/>
  <c r="P377" i="4"/>
  <c r="L378" i="4"/>
  <c r="M378" i="4"/>
  <c r="N378" i="4"/>
  <c r="O378" i="4"/>
  <c r="P378" i="4"/>
  <c r="L379" i="4"/>
  <c r="M379" i="4"/>
  <c r="N379" i="4"/>
  <c r="O379" i="4"/>
  <c r="P379" i="4"/>
  <c r="L380" i="4"/>
  <c r="M380" i="4"/>
  <c r="N380" i="4"/>
  <c r="O380" i="4"/>
  <c r="P380" i="4"/>
  <c r="L381" i="4"/>
  <c r="M381" i="4"/>
  <c r="N381" i="4"/>
  <c r="O381" i="4"/>
  <c r="P381" i="4"/>
  <c r="L382" i="4"/>
  <c r="M382" i="4"/>
  <c r="N382" i="4"/>
  <c r="O382" i="4"/>
  <c r="P382" i="4"/>
  <c r="L383" i="4"/>
  <c r="M383" i="4"/>
  <c r="N383" i="4"/>
  <c r="O383" i="4"/>
  <c r="P383" i="4"/>
  <c r="L384" i="4"/>
  <c r="M384" i="4"/>
  <c r="N384" i="4"/>
  <c r="O384" i="4"/>
  <c r="P384" i="4"/>
  <c r="L385" i="4"/>
  <c r="M385" i="4"/>
  <c r="N385" i="4"/>
  <c r="O385" i="4"/>
  <c r="P385" i="4"/>
  <c r="L386" i="4"/>
  <c r="M386" i="4"/>
  <c r="N386" i="4"/>
  <c r="O386" i="4"/>
  <c r="P386" i="4"/>
  <c r="L387" i="4"/>
  <c r="M387" i="4"/>
  <c r="N387" i="4"/>
  <c r="O387" i="4"/>
  <c r="P387" i="4"/>
  <c r="L388" i="4"/>
  <c r="M388" i="4"/>
  <c r="N388" i="4"/>
  <c r="O388" i="4"/>
  <c r="P388" i="4"/>
  <c r="L389" i="4"/>
  <c r="M389" i="4"/>
  <c r="N389" i="4"/>
  <c r="O389" i="4"/>
  <c r="P389" i="4"/>
  <c r="L390" i="4"/>
  <c r="M390" i="4"/>
  <c r="N390" i="4"/>
  <c r="O390" i="4"/>
  <c r="P390" i="4"/>
  <c r="L391" i="4"/>
  <c r="M391" i="4"/>
  <c r="N391" i="4"/>
  <c r="O391" i="4"/>
  <c r="P391" i="4"/>
  <c r="L392" i="4"/>
  <c r="M392" i="4"/>
  <c r="N392" i="4"/>
  <c r="O392" i="4"/>
  <c r="P392" i="4"/>
  <c r="L393" i="4"/>
  <c r="M393" i="4"/>
  <c r="N393" i="4"/>
  <c r="O393" i="4"/>
  <c r="P393" i="4"/>
  <c r="L394" i="4"/>
  <c r="M394" i="4"/>
  <c r="N394" i="4"/>
  <c r="O394" i="4"/>
  <c r="P394" i="4"/>
  <c r="L395" i="4"/>
  <c r="M395" i="4"/>
  <c r="N395" i="4"/>
  <c r="O395" i="4"/>
  <c r="P395" i="4"/>
  <c r="L396" i="4"/>
  <c r="M396" i="4"/>
  <c r="N396" i="4"/>
  <c r="O396" i="4"/>
  <c r="P396" i="4"/>
  <c r="L397" i="4"/>
  <c r="M397" i="4"/>
  <c r="N397" i="4"/>
  <c r="O397" i="4"/>
  <c r="P397" i="4"/>
  <c r="L398" i="4"/>
  <c r="M398" i="4"/>
  <c r="N398" i="4"/>
  <c r="O398" i="4"/>
  <c r="P398" i="4"/>
  <c r="L399" i="4"/>
  <c r="M399" i="4"/>
  <c r="N399" i="4"/>
  <c r="O399" i="4"/>
  <c r="P399" i="4"/>
  <c r="L400" i="4"/>
  <c r="M400" i="4"/>
  <c r="N400" i="4"/>
  <c r="O400" i="4"/>
  <c r="P400" i="4"/>
  <c r="L401" i="4"/>
  <c r="M401" i="4"/>
  <c r="N401" i="4"/>
  <c r="O401" i="4"/>
  <c r="P401" i="4"/>
  <c r="L402" i="4"/>
  <c r="M402" i="4"/>
  <c r="N402" i="4"/>
  <c r="O402" i="4"/>
  <c r="P402" i="4"/>
  <c r="L403" i="4"/>
  <c r="M403" i="4"/>
  <c r="N403" i="4"/>
  <c r="O403" i="4"/>
  <c r="P403" i="4"/>
  <c r="L404" i="4"/>
  <c r="M404" i="4"/>
  <c r="N404" i="4"/>
  <c r="O404" i="4"/>
  <c r="P404" i="4"/>
  <c r="L405" i="4"/>
  <c r="M405" i="4"/>
  <c r="N405" i="4"/>
  <c r="O405" i="4"/>
  <c r="P405" i="4"/>
  <c r="L406" i="4"/>
  <c r="M406" i="4"/>
  <c r="N406" i="4"/>
  <c r="O406" i="4"/>
  <c r="P406" i="4"/>
  <c r="L407" i="4"/>
  <c r="M407" i="4"/>
  <c r="N407" i="4"/>
  <c r="O407" i="4"/>
  <c r="P407" i="4"/>
  <c r="L408" i="4"/>
  <c r="M408" i="4"/>
  <c r="N408" i="4"/>
  <c r="O408" i="4"/>
  <c r="P408" i="4"/>
  <c r="L409" i="4"/>
  <c r="M409" i="4"/>
  <c r="N409" i="4"/>
  <c r="O409" i="4"/>
  <c r="P409" i="4"/>
  <c r="L410" i="4"/>
  <c r="M410" i="4"/>
  <c r="N410" i="4"/>
  <c r="O410" i="4"/>
  <c r="P410" i="4"/>
  <c r="L411" i="4"/>
  <c r="M411" i="4"/>
  <c r="N411" i="4"/>
  <c r="O411" i="4"/>
  <c r="P411" i="4"/>
  <c r="L412" i="4"/>
  <c r="M412" i="4"/>
  <c r="N412" i="4"/>
  <c r="O412" i="4"/>
  <c r="P412" i="4"/>
  <c r="L413" i="4"/>
  <c r="M413" i="4"/>
  <c r="N413" i="4"/>
  <c r="O413" i="4"/>
  <c r="P413" i="4"/>
  <c r="L414" i="4"/>
  <c r="M414" i="4"/>
  <c r="N414" i="4"/>
  <c r="O414" i="4"/>
  <c r="P414" i="4"/>
  <c r="L415" i="4"/>
  <c r="M415" i="4"/>
  <c r="N415" i="4"/>
  <c r="O415" i="4"/>
  <c r="P415" i="4"/>
  <c r="L416" i="4"/>
  <c r="M416" i="4"/>
  <c r="N416" i="4"/>
  <c r="O416" i="4"/>
  <c r="P416" i="4"/>
  <c r="L417" i="4"/>
  <c r="M417" i="4"/>
  <c r="N417" i="4"/>
  <c r="O417" i="4"/>
  <c r="P417" i="4"/>
  <c r="L418" i="4"/>
  <c r="M418" i="4"/>
  <c r="N418" i="4"/>
  <c r="O418" i="4"/>
  <c r="P418" i="4"/>
  <c r="L419" i="4"/>
  <c r="M419" i="4"/>
  <c r="N419" i="4"/>
  <c r="O419" i="4"/>
  <c r="P419" i="4"/>
  <c r="L420" i="4"/>
  <c r="M420" i="4"/>
  <c r="N420" i="4"/>
  <c r="O420" i="4"/>
  <c r="P420" i="4"/>
  <c r="L421" i="4"/>
  <c r="M421" i="4"/>
  <c r="N421" i="4"/>
  <c r="O421" i="4"/>
  <c r="P421" i="4"/>
  <c r="L422" i="4"/>
  <c r="M422" i="4"/>
  <c r="N422" i="4"/>
  <c r="O422" i="4"/>
  <c r="P422" i="4"/>
  <c r="L423" i="4"/>
  <c r="M423" i="4"/>
  <c r="N423" i="4"/>
  <c r="O423" i="4"/>
  <c r="P423" i="4"/>
  <c r="L424" i="4"/>
  <c r="M424" i="4"/>
  <c r="N424" i="4"/>
  <c r="O424" i="4"/>
  <c r="P424" i="4"/>
  <c r="L425" i="4"/>
  <c r="M425" i="4"/>
  <c r="N425" i="4"/>
  <c r="O425" i="4"/>
  <c r="P425" i="4"/>
  <c r="L426" i="4"/>
  <c r="M426" i="4"/>
  <c r="N426" i="4"/>
  <c r="O426" i="4"/>
  <c r="P426" i="4"/>
  <c r="L427" i="4"/>
  <c r="M427" i="4"/>
  <c r="N427" i="4"/>
  <c r="O427" i="4"/>
  <c r="P427" i="4"/>
  <c r="L428" i="4"/>
  <c r="M428" i="4"/>
  <c r="N428" i="4"/>
  <c r="O428" i="4"/>
  <c r="P428" i="4"/>
  <c r="L429" i="4"/>
  <c r="M429" i="4"/>
  <c r="N429" i="4"/>
  <c r="O429" i="4"/>
  <c r="P429" i="4"/>
  <c r="L430" i="4"/>
  <c r="M430" i="4"/>
  <c r="N430" i="4"/>
  <c r="O430" i="4"/>
  <c r="P430" i="4"/>
  <c r="L431" i="4"/>
  <c r="M431" i="4"/>
  <c r="N431" i="4"/>
  <c r="O431" i="4"/>
  <c r="P431" i="4"/>
  <c r="L432" i="4"/>
  <c r="M432" i="4"/>
  <c r="N432" i="4"/>
  <c r="O432" i="4"/>
  <c r="P432" i="4"/>
  <c r="L433" i="4"/>
  <c r="M433" i="4"/>
  <c r="N433" i="4"/>
  <c r="O433" i="4"/>
  <c r="P433" i="4"/>
  <c r="L434" i="4"/>
  <c r="M434" i="4"/>
  <c r="N434" i="4"/>
  <c r="O434" i="4"/>
  <c r="P434" i="4"/>
  <c r="L435" i="4"/>
  <c r="M435" i="4"/>
  <c r="N435" i="4"/>
  <c r="O435" i="4"/>
  <c r="P435" i="4"/>
  <c r="L436" i="4"/>
  <c r="M436" i="4"/>
  <c r="N436" i="4"/>
  <c r="O436" i="4"/>
  <c r="P436" i="4"/>
  <c r="L437" i="4"/>
  <c r="M437" i="4"/>
  <c r="N437" i="4"/>
  <c r="O437" i="4"/>
  <c r="P437" i="4"/>
  <c r="L438" i="4"/>
  <c r="M438" i="4"/>
  <c r="N438" i="4"/>
  <c r="O438" i="4"/>
  <c r="P438" i="4"/>
  <c r="L439" i="4"/>
  <c r="M439" i="4"/>
  <c r="N439" i="4"/>
  <c r="O439" i="4"/>
  <c r="P439" i="4"/>
  <c r="L440" i="4"/>
  <c r="M440" i="4"/>
  <c r="N440" i="4"/>
  <c r="O440" i="4"/>
  <c r="P440" i="4"/>
  <c r="L441" i="4"/>
  <c r="M441" i="4"/>
  <c r="N441" i="4"/>
  <c r="O441" i="4"/>
  <c r="P441" i="4"/>
  <c r="L442" i="4"/>
  <c r="M442" i="4"/>
  <c r="N442" i="4"/>
  <c r="O442" i="4"/>
  <c r="P442" i="4"/>
  <c r="L443" i="4"/>
  <c r="M443" i="4"/>
  <c r="N443" i="4"/>
  <c r="O443" i="4"/>
  <c r="P443" i="4"/>
  <c r="L444" i="4"/>
  <c r="M444" i="4"/>
  <c r="N444" i="4"/>
  <c r="O444" i="4"/>
  <c r="P444" i="4"/>
  <c r="L445" i="4"/>
  <c r="M445" i="4"/>
  <c r="N445" i="4"/>
  <c r="O445" i="4"/>
  <c r="P445" i="4"/>
  <c r="L446" i="4"/>
  <c r="M446" i="4"/>
  <c r="N446" i="4"/>
  <c r="O446" i="4"/>
  <c r="P446" i="4"/>
  <c r="L447" i="4"/>
  <c r="M447" i="4"/>
  <c r="N447" i="4"/>
  <c r="O447" i="4"/>
  <c r="P447" i="4"/>
  <c r="L448" i="4"/>
  <c r="M448" i="4"/>
  <c r="N448" i="4"/>
  <c r="O448" i="4"/>
  <c r="P448" i="4"/>
  <c r="L449" i="4"/>
  <c r="M449" i="4"/>
  <c r="N449" i="4"/>
  <c r="O449" i="4"/>
  <c r="P449" i="4"/>
  <c r="L450" i="4"/>
  <c r="M450" i="4"/>
  <c r="N450" i="4"/>
  <c r="O450" i="4"/>
  <c r="P450" i="4"/>
  <c r="L451" i="4"/>
  <c r="M451" i="4"/>
  <c r="N451" i="4"/>
  <c r="O451" i="4"/>
  <c r="P451" i="4"/>
  <c r="L452" i="4"/>
  <c r="M452" i="4"/>
  <c r="N452" i="4"/>
  <c r="O452" i="4"/>
  <c r="P452" i="4"/>
  <c r="L453" i="4"/>
  <c r="M453" i="4"/>
  <c r="N453" i="4"/>
  <c r="O453" i="4"/>
  <c r="P453" i="4"/>
  <c r="L454" i="4"/>
  <c r="M454" i="4"/>
  <c r="N454" i="4"/>
  <c r="O454" i="4"/>
  <c r="P454" i="4"/>
  <c r="L455" i="4"/>
  <c r="M455" i="4"/>
  <c r="N455" i="4"/>
  <c r="O455" i="4"/>
  <c r="P455" i="4"/>
  <c r="L456" i="4"/>
  <c r="M456" i="4"/>
  <c r="N456" i="4"/>
  <c r="O456" i="4"/>
  <c r="P456" i="4"/>
  <c r="L457" i="4"/>
  <c r="M457" i="4"/>
  <c r="N457" i="4"/>
  <c r="O457" i="4"/>
  <c r="P457" i="4"/>
  <c r="L458" i="4"/>
  <c r="M458" i="4"/>
  <c r="N458" i="4"/>
  <c r="O458" i="4"/>
  <c r="P458" i="4"/>
  <c r="L459" i="4"/>
  <c r="M459" i="4"/>
  <c r="N459" i="4"/>
  <c r="O459" i="4"/>
  <c r="P459" i="4"/>
  <c r="L460" i="4"/>
  <c r="M460" i="4"/>
  <c r="N460" i="4"/>
  <c r="O460" i="4"/>
  <c r="P460" i="4"/>
  <c r="L461" i="4"/>
  <c r="M461" i="4"/>
  <c r="N461" i="4"/>
  <c r="O461" i="4"/>
  <c r="P461" i="4"/>
  <c r="L462" i="4"/>
  <c r="M462" i="4"/>
  <c r="N462" i="4"/>
  <c r="O462" i="4"/>
  <c r="P462" i="4"/>
  <c r="L463" i="4"/>
  <c r="M463" i="4"/>
  <c r="N463" i="4"/>
  <c r="O463" i="4"/>
  <c r="P463" i="4"/>
  <c r="L464" i="4"/>
  <c r="M464" i="4"/>
  <c r="N464" i="4"/>
  <c r="O464" i="4"/>
  <c r="P464" i="4"/>
  <c r="L465" i="4"/>
  <c r="M465" i="4"/>
  <c r="N465" i="4"/>
  <c r="O465" i="4"/>
  <c r="P465" i="4"/>
  <c r="L466" i="4"/>
  <c r="M466" i="4"/>
  <c r="N466" i="4"/>
  <c r="O466" i="4"/>
  <c r="P466" i="4"/>
  <c r="L467" i="4"/>
  <c r="M467" i="4"/>
  <c r="N467" i="4"/>
  <c r="O467" i="4"/>
  <c r="P467" i="4"/>
  <c r="L468" i="4"/>
  <c r="M468" i="4"/>
  <c r="N468" i="4"/>
  <c r="O468" i="4"/>
  <c r="P468" i="4"/>
  <c r="L469" i="4"/>
  <c r="M469" i="4"/>
  <c r="N469" i="4"/>
  <c r="O469" i="4"/>
  <c r="P469" i="4"/>
  <c r="L470" i="4"/>
  <c r="M470" i="4"/>
  <c r="N470" i="4"/>
  <c r="O470" i="4"/>
  <c r="P470" i="4"/>
  <c r="L471" i="4"/>
  <c r="M471" i="4"/>
  <c r="N471" i="4"/>
  <c r="O471" i="4"/>
  <c r="P471" i="4"/>
  <c r="L472" i="4"/>
  <c r="M472" i="4"/>
  <c r="N472" i="4"/>
  <c r="O472" i="4"/>
  <c r="P472" i="4"/>
  <c r="L473" i="4"/>
  <c r="M473" i="4"/>
  <c r="N473" i="4"/>
  <c r="O473" i="4"/>
  <c r="P473" i="4"/>
  <c r="L474" i="4"/>
  <c r="M474" i="4"/>
  <c r="N474" i="4"/>
  <c r="O474" i="4"/>
  <c r="P474" i="4"/>
  <c r="L475" i="4"/>
  <c r="M475" i="4"/>
  <c r="N475" i="4"/>
  <c r="O475" i="4"/>
  <c r="P475" i="4"/>
  <c r="L476" i="4"/>
  <c r="M476" i="4"/>
  <c r="N476" i="4"/>
  <c r="O476" i="4"/>
  <c r="P476" i="4"/>
  <c r="L477" i="4"/>
  <c r="M477" i="4"/>
  <c r="N477" i="4"/>
  <c r="O477" i="4"/>
  <c r="P477" i="4"/>
  <c r="L478" i="4"/>
  <c r="M478" i="4"/>
  <c r="N478" i="4"/>
  <c r="O478" i="4"/>
  <c r="P478" i="4"/>
  <c r="L479" i="4"/>
  <c r="M479" i="4"/>
  <c r="N479" i="4"/>
  <c r="O479" i="4"/>
  <c r="P479" i="4"/>
  <c r="L480" i="4"/>
  <c r="M480" i="4"/>
  <c r="N480" i="4"/>
  <c r="O480" i="4"/>
  <c r="P480" i="4"/>
  <c r="L481" i="4"/>
  <c r="M481" i="4"/>
  <c r="N481" i="4"/>
  <c r="O481" i="4"/>
  <c r="P481" i="4"/>
  <c r="L482" i="4"/>
  <c r="M482" i="4"/>
  <c r="N482" i="4"/>
  <c r="O482" i="4"/>
  <c r="P482" i="4"/>
  <c r="L483" i="4"/>
  <c r="M483" i="4"/>
  <c r="N483" i="4"/>
  <c r="O483" i="4"/>
  <c r="P483" i="4"/>
  <c r="L484" i="4"/>
  <c r="M484" i="4"/>
  <c r="N484" i="4"/>
  <c r="O484" i="4"/>
  <c r="P484" i="4"/>
  <c r="L485" i="4"/>
  <c r="M485" i="4"/>
  <c r="N485" i="4"/>
  <c r="O485" i="4"/>
  <c r="P485" i="4"/>
  <c r="L486" i="4"/>
  <c r="M486" i="4"/>
  <c r="N486" i="4"/>
  <c r="O486" i="4"/>
  <c r="P486" i="4"/>
  <c r="L487" i="4"/>
  <c r="M487" i="4"/>
  <c r="N487" i="4"/>
  <c r="O487" i="4"/>
  <c r="P487" i="4"/>
  <c r="L488" i="4"/>
  <c r="M488" i="4"/>
  <c r="N488" i="4"/>
  <c r="O488" i="4"/>
  <c r="P488" i="4"/>
  <c r="L489" i="4"/>
  <c r="M489" i="4"/>
  <c r="N489" i="4"/>
  <c r="O489" i="4"/>
  <c r="P489" i="4"/>
  <c r="L490" i="4"/>
  <c r="M490" i="4"/>
  <c r="N490" i="4"/>
  <c r="O490" i="4"/>
  <c r="P490" i="4"/>
  <c r="L491" i="4"/>
  <c r="M491" i="4"/>
  <c r="N491" i="4"/>
  <c r="O491" i="4"/>
  <c r="P491" i="4"/>
  <c r="L492" i="4"/>
  <c r="M492" i="4"/>
  <c r="N492" i="4"/>
  <c r="O492" i="4"/>
  <c r="P492" i="4"/>
  <c r="L493" i="4"/>
  <c r="M493" i="4"/>
  <c r="N493" i="4"/>
  <c r="O493" i="4"/>
  <c r="P493" i="4"/>
  <c r="L494" i="4"/>
  <c r="M494" i="4"/>
  <c r="N494" i="4"/>
  <c r="O494" i="4"/>
  <c r="P494" i="4"/>
  <c r="L495" i="4"/>
  <c r="M495" i="4"/>
  <c r="N495" i="4"/>
  <c r="O495" i="4"/>
  <c r="P495" i="4"/>
  <c r="L496" i="4"/>
  <c r="M496" i="4"/>
  <c r="N496" i="4"/>
  <c r="O496" i="4"/>
  <c r="P496" i="4"/>
  <c r="L497" i="4"/>
  <c r="M497" i="4"/>
  <c r="N497" i="4"/>
  <c r="O497" i="4"/>
  <c r="P497" i="4"/>
  <c r="L498" i="4"/>
  <c r="M498" i="4"/>
  <c r="N498" i="4"/>
  <c r="O498" i="4"/>
  <c r="P498" i="4"/>
  <c r="L499" i="4"/>
  <c r="M499" i="4"/>
  <c r="N499" i="4"/>
  <c r="O499" i="4"/>
  <c r="P499" i="4"/>
  <c r="L500" i="4"/>
  <c r="M500" i="4"/>
  <c r="N500" i="4"/>
  <c r="O500" i="4"/>
  <c r="P500" i="4"/>
  <c r="L501" i="4"/>
  <c r="M501" i="4"/>
  <c r="N501" i="4"/>
  <c r="O501" i="4"/>
  <c r="P501" i="4"/>
  <c r="L502" i="4"/>
  <c r="M502" i="4"/>
  <c r="N502" i="4"/>
  <c r="O502" i="4"/>
  <c r="P502" i="4"/>
  <c r="L503" i="4"/>
  <c r="M503" i="4"/>
  <c r="N503" i="4"/>
  <c r="O503" i="4"/>
  <c r="P503" i="4"/>
  <c r="L504" i="4"/>
  <c r="M504" i="4"/>
  <c r="N504" i="4"/>
  <c r="O504" i="4"/>
  <c r="P504" i="4"/>
  <c r="L505" i="4"/>
  <c r="M505" i="4"/>
  <c r="N505" i="4"/>
  <c r="O505" i="4"/>
  <c r="P505" i="4"/>
  <c r="D6" i="2"/>
  <c r="E6" i="2"/>
  <c r="P6" i="2"/>
  <c r="Q6" i="2"/>
  <c r="D7" i="2"/>
  <c r="E7" i="2"/>
  <c r="P7" i="2"/>
  <c r="Q7" i="2"/>
  <c r="D8" i="2"/>
  <c r="E8" i="2"/>
  <c r="P8" i="2"/>
  <c r="Q8" i="2"/>
  <c r="D9" i="2"/>
  <c r="E9" i="2"/>
  <c r="P9" i="2"/>
  <c r="Q9" i="2"/>
  <c r="D10" i="2"/>
  <c r="E10" i="2"/>
  <c r="P10" i="2"/>
  <c r="Q10" i="2"/>
  <c r="D11" i="2"/>
  <c r="E11" i="2"/>
  <c r="P11" i="2"/>
  <c r="Q11" i="2"/>
  <c r="D12" i="2"/>
  <c r="E12" i="2"/>
  <c r="P12" i="2"/>
  <c r="Q12" i="2"/>
  <c r="D13" i="2"/>
  <c r="E13" i="2"/>
  <c r="P13" i="2"/>
  <c r="Q13" i="2"/>
  <c r="D14" i="2"/>
  <c r="E14" i="2"/>
  <c r="P14" i="2"/>
  <c r="Q14" i="2"/>
  <c r="D15" i="2"/>
  <c r="E15" i="2"/>
  <c r="P15" i="2"/>
  <c r="Q15" i="2"/>
  <c r="D16" i="2"/>
  <c r="E16" i="2"/>
  <c r="P16" i="2"/>
  <c r="Q16" i="2"/>
  <c r="D17" i="2"/>
  <c r="E17" i="2"/>
  <c r="P17" i="2"/>
  <c r="Q17" i="2"/>
  <c r="G2" i="1"/>
  <c r="H2" i="1"/>
  <c r="I2" i="1"/>
  <c r="AD2" i="1"/>
  <c r="AE2" i="1"/>
  <c r="AF2" i="1"/>
  <c r="G3" i="1"/>
  <c r="H3" i="1"/>
  <c r="I3" i="1"/>
  <c r="L3" i="1"/>
  <c r="M3" i="1"/>
  <c r="N3" i="1"/>
  <c r="O3" i="1"/>
  <c r="P3" i="1"/>
  <c r="S3" i="1"/>
  <c r="T3" i="1"/>
  <c r="U3" i="1"/>
  <c r="V3" i="1"/>
  <c r="W3" i="1"/>
  <c r="AD3" i="1"/>
  <c r="AE3" i="1"/>
  <c r="AF3" i="1"/>
  <c r="G4" i="1"/>
  <c r="H4" i="1"/>
  <c r="I4" i="1"/>
  <c r="L4" i="1"/>
  <c r="M4" i="1"/>
  <c r="N4" i="1"/>
  <c r="O4" i="1"/>
  <c r="P4" i="1"/>
  <c r="S4" i="1"/>
  <c r="T4" i="1"/>
  <c r="U4" i="1"/>
  <c r="V4" i="1"/>
  <c r="W4" i="1"/>
  <c r="Z4" i="1"/>
  <c r="AD4" i="1"/>
  <c r="AE4" i="1"/>
  <c r="AF4" i="1"/>
  <c r="G5" i="1"/>
  <c r="H5" i="1"/>
  <c r="I5" i="1"/>
  <c r="L5" i="1"/>
  <c r="M5" i="1"/>
  <c r="N5" i="1"/>
  <c r="O5" i="1"/>
  <c r="P5" i="1"/>
  <c r="S5" i="1"/>
  <c r="T5" i="1"/>
  <c r="U5" i="1"/>
  <c r="V5" i="1"/>
  <c r="W5" i="1"/>
  <c r="Z5" i="1"/>
  <c r="G6" i="1"/>
  <c r="H6" i="1"/>
  <c r="I6" i="1"/>
  <c r="L6" i="1"/>
  <c r="M6" i="1"/>
  <c r="N6" i="1"/>
  <c r="O6" i="1"/>
  <c r="P6" i="1"/>
  <c r="S6" i="1"/>
  <c r="T6" i="1"/>
  <c r="U6" i="1"/>
  <c r="V6" i="1"/>
  <c r="W6" i="1"/>
  <c r="AD6" i="1"/>
  <c r="AE6" i="1"/>
  <c r="AF6" i="1"/>
  <c r="G7" i="1"/>
  <c r="H7" i="1"/>
  <c r="I7" i="1"/>
  <c r="L7" i="1"/>
  <c r="M7" i="1"/>
  <c r="N7" i="1"/>
  <c r="O7" i="1"/>
  <c r="P7" i="1"/>
  <c r="S7" i="1"/>
  <c r="T7" i="1"/>
  <c r="U7" i="1"/>
  <c r="V7" i="1"/>
  <c r="W7" i="1"/>
  <c r="Z7" i="1"/>
  <c r="AD7" i="1"/>
  <c r="AE7" i="1"/>
  <c r="AF7" i="1"/>
  <c r="G8" i="1"/>
  <c r="H8" i="1"/>
  <c r="I8" i="1"/>
  <c r="L8" i="1"/>
  <c r="M8" i="1"/>
  <c r="N8" i="1"/>
  <c r="O8" i="1"/>
  <c r="P8" i="1"/>
  <c r="S8" i="1"/>
  <c r="T8" i="1"/>
  <c r="U8" i="1"/>
  <c r="V8" i="1"/>
  <c r="W8" i="1"/>
  <c r="Z8" i="1"/>
  <c r="AD8" i="1"/>
  <c r="AE8" i="1"/>
  <c r="AF8" i="1"/>
  <c r="G9" i="1"/>
  <c r="H9" i="1"/>
  <c r="I9" i="1"/>
  <c r="L9" i="1"/>
  <c r="M9" i="1"/>
  <c r="N9" i="1"/>
  <c r="O9" i="1"/>
  <c r="P9" i="1"/>
  <c r="S9" i="1"/>
  <c r="T9" i="1"/>
  <c r="U9" i="1"/>
  <c r="V9" i="1"/>
  <c r="W9" i="1"/>
  <c r="G10" i="1"/>
  <c r="H10" i="1"/>
  <c r="I10" i="1"/>
  <c r="L10" i="1"/>
  <c r="M10" i="1"/>
  <c r="N10" i="1"/>
  <c r="O10" i="1"/>
  <c r="P10" i="1"/>
  <c r="S10" i="1"/>
  <c r="T10" i="1"/>
  <c r="U10" i="1"/>
  <c r="V10" i="1"/>
  <c r="W10" i="1"/>
  <c r="Z10" i="1"/>
  <c r="G11" i="1"/>
  <c r="H11" i="1"/>
  <c r="I11" i="1"/>
  <c r="L11" i="1"/>
  <c r="M11" i="1"/>
  <c r="N11" i="1"/>
  <c r="O11" i="1"/>
  <c r="P11" i="1"/>
  <c r="S11" i="1"/>
  <c r="T11" i="1"/>
  <c r="U11" i="1"/>
  <c r="V11" i="1"/>
  <c r="W11" i="1"/>
  <c r="Z11" i="1"/>
  <c r="G12" i="1"/>
  <c r="H12" i="1"/>
  <c r="I12" i="1"/>
  <c r="L12" i="1"/>
  <c r="M12" i="1"/>
  <c r="N12" i="1"/>
  <c r="O12" i="1"/>
  <c r="P12" i="1"/>
  <c r="S12" i="1"/>
  <c r="T12" i="1"/>
  <c r="U12" i="1"/>
  <c r="V12" i="1"/>
  <c r="W12" i="1"/>
  <c r="AD12" i="1"/>
  <c r="AE12" i="1"/>
  <c r="G13" i="1"/>
  <c r="H13" i="1"/>
  <c r="I13" i="1"/>
  <c r="L13" i="1"/>
  <c r="M13" i="1"/>
  <c r="N13" i="1"/>
  <c r="O13" i="1"/>
  <c r="P13" i="1"/>
  <c r="S13" i="1"/>
  <c r="T13" i="1"/>
  <c r="U13" i="1"/>
  <c r="V13" i="1"/>
  <c r="W13" i="1"/>
  <c r="Z13" i="1"/>
  <c r="AD13" i="1"/>
  <c r="AE13" i="1"/>
  <c r="G14" i="1"/>
  <c r="H14" i="1"/>
  <c r="I14" i="1"/>
  <c r="L14" i="1"/>
  <c r="M14" i="1"/>
  <c r="N14" i="1"/>
  <c r="O14" i="1"/>
  <c r="P14" i="1"/>
  <c r="S14" i="1"/>
  <c r="T14" i="1"/>
  <c r="U14" i="1"/>
  <c r="V14" i="1"/>
  <c r="W14" i="1"/>
  <c r="Z14" i="1"/>
  <c r="G15" i="1"/>
  <c r="H15" i="1"/>
  <c r="I15" i="1"/>
  <c r="L15" i="1"/>
  <c r="M15" i="1"/>
  <c r="N15" i="1"/>
  <c r="O15" i="1"/>
  <c r="P15" i="1"/>
  <c r="S15" i="1"/>
  <c r="T15" i="1"/>
  <c r="U15" i="1"/>
  <c r="V15" i="1"/>
  <c r="W15" i="1"/>
  <c r="G16" i="1"/>
  <c r="H16" i="1"/>
  <c r="I16" i="1"/>
  <c r="L16" i="1"/>
  <c r="M16" i="1"/>
  <c r="N16" i="1"/>
  <c r="O16" i="1"/>
  <c r="P16" i="1"/>
  <c r="S16" i="1"/>
  <c r="T16" i="1"/>
  <c r="U16" i="1"/>
  <c r="V16" i="1"/>
  <c r="W16" i="1"/>
  <c r="Z16" i="1"/>
  <c r="G17" i="1"/>
  <c r="H17" i="1"/>
  <c r="I17" i="1"/>
  <c r="L17" i="1"/>
  <c r="M17" i="1"/>
  <c r="N17" i="1"/>
  <c r="O17" i="1"/>
  <c r="P17" i="1"/>
  <c r="S17" i="1"/>
  <c r="T17" i="1"/>
  <c r="U17" i="1"/>
  <c r="V17" i="1"/>
  <c r="W17" i="1"/>
  <c r="Z17" i="1"/>
  <c r="G18" i="1"/>
  <c r="H18" i="1"/>
  <c r="I18" i="1"/>
  <c r="L18" i="1"/>
  <c r="M18" i="1"/>
  <c r="N18" i="1"/>
  <c r="O18" i="1"/>
  <c r="P18" i="1"/>
  <c r="S18" i="1"/>
  <c r="T18" i="1"/>
  <c r="U18" i="1"/>
  <c r="V18" i="1"/>
  <c r="W18" i="1"/>
  <c r="G19" i="1"/>
  <c r="H19" i="1"/>
  <c r="I19" i="1"/>
  <c r="L19" i="1"/>
  <c r="M19" i="1"/>
  <c r="N19" i="1"/>
  <c r="O19" i="1"/>
  <c r="P19" i="1"/>
  <c r="S19" i="1"/>
  <c r="T19" i="1"/>
  <c r="U19" i="1"/>
  <c r="V19" i="1"/>
  <c r="W19" i="1"/>
  <c r="Z19" i="1"/>
  <c r="G20" i="1"/>
  <c r="H20" i="1"/>
  <c r="I20" i="1"/>
  <c r="L20" i="1"/>
  <c r="M20" i="1"/>
  <c r="N20" i="1"/>
  <c r="O20" i="1"/>
  <c r="P20" i="1"/>
  <c r="S20" i="1"/>
  <c r="T20" i="1"/>
  <c r="U20" i="1"/>
  <c r="V20" i="1"/>
  <c r="W20" i="1"/>
  <c r="Z20" i="1"/>
  <c r="G21" i="1"/>
  <c r="H21" i="1"/>
  <c r="I21" i="1"/>
  <c r="L21" i="1"/>
  <c r="M21" i="1"/>
  <c r="N21" i="1"/>
  <c r="O21" i="1"/>
  <c r="P21" i="1"/>
  <c r="S21" i="1"/>
  <c r="T21" i="1"/>
  <c r="U21" i="1"/>
  <c r="V21" i="1"/>
  <c r="W21" i="1"/>
  <c r="G22" i="1"/>
  <c r="H22" i="1"/>
  <c r="I22" i="1"/>
  <c r="L22" i="1"/>
  <c r="M22" i="1"/>
  <c r="N22" i="1"/>
  <c r="O22" i="1"/>
  <c r="P22" i="1"/>
  <c r="S22" i="1"/>
  <c r="T22" i="1"/>
  <c r="U22" i="1"/>
  <c r="V22" i="1"/>
  <c r="W22" i="1"/>
  <c r="G23" i="1"/>
  <c r="H23" i="1"/>
  <c r="I23" i="1"/>
  <c r="L23" i="1"/>
  <c r="M23" i="1"/>
  <c r="N23" i="1"/>
  <c r="O23" i="1"/>
  <c r="P23" i="1"/>
  <c r="S23" i="1"/>
  <c r="T23" i="1"/>
  <c r="U23" i="1"/>
  <c r="V23" i="1"/>
  <c r="W23" i="1"/>
  <c r="G24" i="1"/>
  <c r="H24" i="1"/>
  <c r="I24" i="1"/>
  <c r="L24" i="1"/>
  <c r="M24" i="1"/>
  <c r="N24" i="1"/>
  <c r="O24" i="1"/>
  <c r="P24" i="1"/>
  <c r="S24" i="1"/>
  <c r="T24" i="1"/>
  <c r="U24" i="1"/>
  <c r="V24" i="1"/>
  <c r="W24" i="1"/>
  <c r="Z24" i="1"/>
  <c r="AM24" i="1"/>
  <c r="BC24" i="1"/>
  <c r="BU24" i="1"/>
  <c r="CK24" i="1"/>
  <c r="DC24" i="1"/>
  <c r="DS24" i="1"/>
  <c r="G25" i="1"/>
  <c r="H25" i="1"/>
  <c r="I25" i="1"/>
  <c r="L25" i="1"/>
  <c r="M25" i="1"/>
  <c r="N25" i="1"/>
  <c r="O25" i="1"/>
  <c r="P25" i="1"/>
  <c r="S25" i="1"/>
  <c r="T25" i="1"/>
  <c r="U25" i="1"/>
  <c r="V25" i="1"/>
  <c r="W25" i="1"/>
  <c r="Z25" i="1"/>
  <c r="AM25" i="1"/>
  <c r="BC25" i="1"/>
  <c r="BU25" i="1"/>
  <c r="CK25" i="1"/>
  <c r="DC25" i="1"/>
  <c r="DS25" i="1"/>
  <c r="G26" i="1"/>
  <c r="H26" i="1"/>
  <c r="I26" i="1"/>
  <c r="L26" i="1"/>
  <c r="M26" i="1"/>
  <c r="N26" i="1"/>
  <c r="O26" i="1"/>
  <c r="P26" i="1"/>
  <c r="S26" i="1"/>
  <c r="T26" i="1"/>
  <c r="U26" i="1"/>
  <c r="V26" i="1"/>
  <c r="W26" i="1"/>
  <c r="G27" i="1"/>
  <c r="H27" i="1"/>
  <c r="I27" i="1"/>
  <c r="L27" i="1"/>
  <c r="M27" i="1"/>
  <c r="N27" i="1"/>
  <c r="O27" i="1"/>
  <c r="P27" i="1"/>
  <c r="S27" i="1"/>
  <c r="T27" i="1"/>
  <c r="U27" i="1"/>
  <c r="V27" i="1"/>
  <c r="W27" i="1"/>
  <c r="Z27" i="1"/>
  <c r="G28" i="1"/>
  <c r="H28" i="1"/>
  <c r="I28" i="1"/>
  <c r="L28" i="1"/>
  <c r="M28" i="1"/>
  <c r="N28" i="1"/>
  <c r="O28" i="1"/>
  <c r="P28" i="1"/>
  <c r="S28" i="1"/>
  <c r="T28" i="1"/>
  <c r="U28" i="1"/>
  <c r="V28" i="1"/>
  <c r="W28" i="1"/>
  <c r="Z28" i="1"/>
  <c r="G29" i="1"/>
  <c r="H29" i="1"/>
  <c r="I29" i="1"/>
  <c r="L29" i="1"/>
  <c r="M29" i="1"/>
  <c r="N29" i="1"/>
  <c r="O29" i="1"/>
  <c r="P29" i="1"/>
  <c r="S29" i="1"/>
  <c r="T29" i="1"/>
  <c r="U29" i="1"/>
  <c r="V29" i="1"/>
  <c r="W29" i="1"/>
  <c r="G30" i="1"/>
  <c r="H30" i="1"/>
  <c r="I30" i="1"/>
  <c r="L30" i="1"/>
  <c r="M30" i="1"/>
  <c r="N30" i="1"/>
  <c r="O30" i="1"/>
  <c r="P30" i="1"/>
  <c r="S30" i="1"/>
  <c r="T30" i="1"/>
  <c r="U30" i="1"/>
  <c r="V30" i="1"/>
  <c r="W30" i="1"/>
  <c r="Z30" i="1"/>
  <c r="G31" i="1"/>
  <c r="H31" i="1"/>
  <c r="I31" i="1"/>
  <c r="L31" i="1"/>
  <c r="M31" i="1"/>
  <c r="N31" i="1"/>
  <c r="O31" i="1"/>
  <c r="P31" i="1"/>
  <c r="S31" i="1"/>
  <c r="T31" i="1"/>
  <c r="U31" i="1"/>
  <c r="V31" i="1"/>
  <c r="W31" i="1"/>
  <c r="Z31" i="1"/>
  <c r="G32" i="1"/>
  <c r="H32" i="1"/>
  <c r="I32" i="1"/>
  <c r="L32" i="1"/>
  <c r="M32" i="1"/>
  <c r="N32" i="1"/>
  <c r="O32" i="1"/>
  <c r="P32" i="1"/>
  <c r="S32" i="1"/>
  <c r="T32" i="1"/>
  <c r="U32" i="1"/>
  <c r="V32" i="1"/>
  <c r="W32" i="1"/>
  <c r="G33" i="1"/>
  <c r="H33" i="1"/>
  <c r="I33" i="1"/>
  <c r="L33" i="1"/>
  <c r="M33" i="1"/>
  <c r="N33" i="1"/>
  <c r="O33" i="1"/>
  <c r="P33" i="1"/>
  <c r="S33" i="1"/>
  <c r="T33" i="1"/>
  <c r="U33" i="1"/>
  <c r="V33" i="1"/>
  <c r="W33" i="1"/>
  <c r="Z33" i="1"/>
  <c r="G34" i="1"/>
  <c r="H34" i="1"/>
  <c r="I34" i="1"/>
  <c r="L34" i="1"/>
  <c r="M34" i="1"/>
  <c r="N34" i="1"/>
  <c r="O34" i="1"/>
  <c r="P34" i="1"/>
  <c r="S34" i="1"/>
  <c r="T34" i="1"/>
  <c r="U34" i="1"/>
  <c r="V34" i="1"/>
  <c r="W34" i="1"/>
  <c r="Z34" i="1"/>
  <c r="G35" i="1"/>
  <c r="H35" i="1"/>
  <c r="I35" i="1"/>
  <c r="L35" i="1"/>
  <c r="M35" i="1"/>
  <c r="N35" i="1"/>
  <c r="O35" i="1"/>
  <c r="P35" i="1"/>
  <c r="S35" i="1"/>
  <c r="T35" i="1"/>
  <c r="U35" i="1"/>
  <c r="V35" i="1"/>
  <c r="W35" i="1"/>
  <c r="G36" i="1"/>
  <c r="H36" i="1"/>
  <c r="I36" i="1"/>
  <c r="L36" i="1"/>
  <c r="M36" i="1"/>
  <c r="N36" i="1"/>
  <c r="O36" i="1"/>
  <c r="P36" i="1"/>
  <c r="S36" i="1"/>
  <c r="T36" i="1"/>
  <c r="U36" i="1"/>
  <c r="V36" i="1"/>
  <c r="W36" i="1"/>
  <c r="Z36" i="1"/>
  <c r="G37" i="1"/>
  <c r="H37" i="1"/>
  <c r="I37" i="1"/>
  <c r="L37" i="1"/>
  <c r="M37" i="1"/>
  <c r="N37" i="1"/>
  <c r="O37" i="1"/>
  <c r="P37" i="1"/>
  <c r="S37" i="1"/>
  <c r="T37" i="1"/>
  <c r="U37" i="1"/>
  <c r="V37" i="1"/>
  <c r="W37" i="1"/>
  <c r="Z37" i="1"/>
  <c r="G38" i="1"/>
  <c r="H38" i="1"/>
  <c r="I38" i="1"/>
  <c r="L38" i="1"/>
  <c r="M38" i="1"/>
  <c r="N38" i="1"/>
  <c r="O38" i="1"/>
  <c r="P38" i="1"/>
  <c r="S38" i="1"/>
  <c r="T38" i="1"/>
  <c r="U38" i="1"/>
  <c r="V38" i="1"/>
  <c r="W38" i="1"/>
  <c r="G39" i="1"/>
  <c r="H39" i="1"/>
  <c r="I39" i="1"/>
  <c r="L39" i="1"/>
  <c r="M39" i="1"/>
  <c r="N39" i="1"/>
  <c r="O39" i="1"/>
  <c r="P39" i="1"/>
  <c r="S39" i="1"/>
  <c r="T39" i="1"/>
  <c r="U39" i="1"/>
  <c r="V39" i="1"/>
  <c r="W39" i="1"/>
  <c r="Z39" i="1"/>
  <c r="G40" i="1"/>
  <c r="H40" i="1"/>
  <c r="I40" i="1"/>
  <c r="L40" i="1"/>
  <c r="M40" i="1"/>
  <c r="N40" i="1"/>
  <c r="O40" i="1"/>
  <c r="P40" i="1"/>
  <c r="S40" i="1"/>
  <c r="T40" i="1"/>
  <c r="U40" i="1"/>
  <c r="V40" i="1"/>
  <c r="W40" i="1"/>
  <c r="Z40" i="1"/>
  <c r="G41" i="1"/>
  <c r="H41" i="1"/>
  <c r="I41" i="1"/>
  <c r="L41" i="1"/>
  <c r="M41" i="1"/>
  <c r="N41" i="1"/>
  <c r="O41" i="1"/>
  <c r="P41" i="1"/>
  <c r="S41" i="1"/>
  <c r="T41" i="1"/>
  <c r="U41" i="1"/>
  <c r="V41" i="1"/>
  <c r="W41" i="1"/>
  <c r="G42" i="1"/>
  <c r="H42" i="1"/>
  <c r="I42" i="1"/>
  <c r="L42" i="1"/>
  <c r="M42" i="1"/>
  <c r="N42" i="1"/>
  <c r="O42" i="1"/>
  <c r="P42" i="1"/>
  <c r="S42" i="1"/>
  <c r="T42" i="1"/>
  <c r="U42" i="1"/>
  <c r="V42" i="1"/>
  <c r="W42" i="1"/>
  <c r="G43" i="1"/>
  <c r="H43" i="1"/>
  <c r="I43" i="1"/>
  <c r="L43" i="1"/>
  <c r="M43" i="1"/>
  <c r="N43" i="1"/>
  <c r="O43" i="1"/>
  <c r="P43" i="1"/>
  <c r="S43" i="1"/>
  <c r="T43" i="1"/>
  <c r="U43" i="1"/>
  <c r="V43" i="1"/>
  <c r="W43" i="1"/>
  <c r="G44" i="1"/>
  <c r="H44" i="1"/>
  <c r="I44" i="1"/>
  <c r="L44" i="1"/>
  <c r="M44" i="1"/>
  <c r="N44" i="1"/>
  <c r="O44" i="1"/>
  <c r="P44" i="1"/>
  <c r="S44" i="1"/>
  <c r="T44" i="1"/>
  <c r="U44" i="1"/>
  <c r="V44" i="1"/>
  <c r="W44" i="1"/>
  <c r="G45" i="1"/>
  <c r="H45" i="1"/>
  <c r="I45" i="1"/>
  <c r="L45" i="1"/>
  <c r="M45" i="1"/>
  <c r="N45" i="1"/>
  <c r="O45" i="1"/>
  <c r="P45" i="1"/>
  <c r="S45" i="1"/>
  <c r="T45" i="1"/>
  <c r="U45" i="1"/>
  <c r="V45" i="1"/>
  <c r="W45" i="1"/>
  <c r="G46" i="1"/>
  <c r="H46" i="1"/>
  <c r="I46" i="1"/>
  <c r="L46" i="1"/>
  <c r="M46" i="1"/>
  <c r="N46" i="1"/>
  <c r="O46" i="1"/>
  <c r="P46" i="1"/>
  <c r="S46" i="1"/>
  <c r="T46" i="1"/>
  <c r="U46" i="1"/>
  <c r="V46" i="1"/>
  <c r="W46" i="1"/>
  <c r="G47" i="1"/>
  <c r="H47" i="1"/>
  <c r="I47" i="1"/>
  <c r="L47" i="1"/>
  <c r="M47" i="1"/>
  <c r="N47" i="1"/>
  <c r="O47" i="1"/>
  <c r="P47" i="1"/>
  <c r="S47" i="1"/>
  <c r="T47" i="1"/>
  <c r="U47" i="1"/>
  <c r="V47" i="1"/>
  <c r="W47" i="1"/>
  <c r="G48" i="1"/>
  <c r="H48" i="1"/>
  <c r="I48" i="1"/>
  <c r="L48" i="1"/>
  <c r="M48" i="1"/>
  <c r="N48" i="1"/>
  <c r="O48" i="1"/>
  <c r="P48" i="1"/>
  <c r="S48" i="1"/>
  <c r="T48" i="1"/>
  <c r="U48" i="1"/>
  <c r="V48" i="1"/>
  <c r="W48" i="1"/>
  <c r="G49" i="1"/>
  <c r="H49" i="1"/>
  <c r="I49" i="1"/>
  <c r="L49" i="1"/>
  <c r="M49" i="1"/>
  <c r="N49" i="1"/>
  <c r="O49" i="1"/>
  <c r="P49" i="1"/>
  <c r="S49" i="1"/>
  <c r="T49" i="1"/>
  <c r="U49" i="1"/>
  <c r="V49" i="1"/>
  <c r="W49" i="1"/>
  <c r="G50" i="1"/>
  <c r="H50" i="1"/>
  <c r="I50" i="1"/>
  <c r="L50" i="1"/>
  <c r="M50" i="1"/>
  <c r="N50" i="1"/>
  <c r="O50" i="1"/>
  <c r="P50" i="1"/>
  <c r="S50" i="1"/>
  <c r="T50" i="1"/>
  <c r="U50" i="1"/>
  <c r="V50" i="1"/>
  <c r="W50" i="1"/>
  <c r="G51" i="1"/>
  <c r="H51" i="1"/>
  <c r="I51" i="1"/>
  <c r="L51" i="1"/>
  <c r="M51" i="1"/>
  <c r="N51" i="1"/>
  <c r="O51" i="1"/>
  <c r="P51" i="1"/>
  <c r="S51" i="1"/>
  <c r="T51" i="1"/>
  <c r="U51" i="1"/>
  <c r="V51" i="1"/>
  <c r="W51" i="1"/>
  <c r="G52" i="1"/>
  <c r="H52" i="1"/>
  <c r="I52" i="1"/>
  <c r="L52" i="1"/>
  <c r="M52" i="1"/>
  <c r="N52" i="1"/>
  <c r="O52" i="1"/>
  <c r="P52" i="1"/>
  <c r="S52" i="1"/>
  <c r="T52" i="1"/>
  <c r="U52" i="1"/>
  <c r="V52" i="1"/>
  <c r="W52" i="1"/>
  <c r="G53" i="1"/>
  <c r="H53" i="1"/>
  <c r="I53" i="1"/>
  <c r="L53" i="1"/>
  <c r="M53" i="1"/>
  <c r="N53" i="1"/>
  <c r="O53" i="1"/>
  <c r="P53" i="1"/>
  <c r="S53" i="1"/>
  <c r="T53" i="1"/>
  <c r="U53" i="1"/>
  <c r="V53" i="1"/>
  <c r="W53" i="1"/>
  <c r="G54" i="1"/>
  <c r="H54" i="1"/>
  <c r="I54" i="1"/>
  <c r="L54" i="1"/>
  <c r="M54" i="1"/>
  <c r="N54" i="1"/>
  <c r="O54" i="1"/>
  <c r="P54" i="1"/>
  <c r="S54" i="1"/>
  <c r="T54" i="1"/>
  <c r="U54" i="1"/>
  <c r="V54" i="1"/>
  <c r="W54" i="1"/>
  <c r="G55" i="1"/>
  <c r="H55" i="1"/>
  <c r="I55" i="1"/>
  <c r="L55" i="1"/>
  <c r="M55" i="1"/>
  <c r="N55" i="1"/>
  <c r="O55" i="1"/>
  <c r="P55" i="1"/>
  <c r="S55" i="1"/>
  <c r="T55" i="1"/>
  <c r="U55" i="1"/>
  <c r="V55" i="1"/>
  <c r="W55" i="1"/>
  <c r="G56" i="1"/>
  <c r="H56" i="1"/>
  <c r="I56" i="1"/>
  <c r="L56" i="1"/>
  <c r="M56" i="1"/>
  <c r="N56" i="1"/>
  <c r="O56" i="1"/>
  <c r="P56" i="1"/>
  <c r="S56" i="1"/>
  <c r="T56" i="1"/>
  <c r="U56" i="1"/>
  <c r="V56" i="1"/>
  <c r="W56" i="1"/>
  <c r="G57" i="1"/>
  <c r="H57" i="1"/>
  <c r="I57" i="1"/>
  <c r="L57" i="1"/>
  <c r="M57" i="1"/>
  <c r="N57" i="1"/>
  <c r="O57" i="1"/>
  <c r="P57" i="1"/>
  <c r="S57" i="1"/>
  <c r="T57" i="1"/>
  <c r="U57" i="1"/>
  <c r="V57" i="1"/>
  <c r="W57" i="1"/>
  <c r="G58" i="1"/>
  <c r="H58" i="1"/>
  <c r="I58" i="1"/>
  <c r="L58" i="1"/>
  <c r="M58" i="1"/>
  <c r="N58" i="1"/>
  <c r="O58" i="1"/>
  <c r="P58" i="1"/>
  <c r="S58" i="1"/>
  <c r="T58" i="1"/>
  <c r="U58" i="1"/>
  <c r="V58" i="1"/>
  <c r="W58" i="1"/>
  <c r="G59" i="1"/>
  <c r="H59" i="1"/>
  <c r="I59" i="1"/>
  <c r="L59" i="1"/>
  <c r="M59" i="1"/>
  <c r="N59" i="1"/>
  <c r="O59" i="1"/>
  <c r="P59" i="1"/>
  <c r="S59" i="1"/>
  <c r="T59" i="1"/>
  <c r="U59" i="1"/>
  <c r="V59" i="1"/>
  <c r="W59" i="1"/>
  <c r="G60" i="1"/>
  <c r="H60" i="1"/>
  <c r="I60" i="1"/>
  <c r="L60" i="1"/>
  <c r="M60" i="1"/>
  <c r="N60" i="1"/>
  <c r="O60" i="1"/>
  <c r="P60" i="1"/>
  <c r="S60" i="1"/>
  <c r="T60" i="1"/>
  <c r="U60" i="1"/>
  <c r="V60" i="1"/>
  <c r="W60" i="1"/>
  <c r="G61" i="1"/>
  <c r="H61" i="1"/>
  <c r="I61" i="1"/>
  <c r="L61" i="1"/>
  <c r="M61" i="1"/>
  <c r="N61" i="1"/>
  <c r="O61" i="1"/>
  <c r="P61" i="1"/>
  <c r="S61" i="1"/>
  <c r="T61" i="1"/>
  <c r="U61" i="1"/>
  <c r="V61" i="1"/>
  <c r="W61" i="1"/>
  <c r="G62" i="1"/>
  <c r="H62" i="1"/>
  <c r="I62" i="1"/>
  <c r="L62" i="1"/>
  <c r="M62" i="1"/>
  <c r="N62" i="1"/>
  <c r="O62" i="1"/>
  <c r="P62" i="1"/>
  <c r="S62" i="1"/>
  <c r="T62" i="1"/>
  <c r="U62" i="1"/>
  <c r="V62" i="1"/>
  <c r="W62" i="1"/>
  <c r="G63" i="1"/>
  <c r="H63" i="1"/>
  <c r="I63" i="1"/>
  <c r="L63" i="1"/>
  <c r="M63" i="1"/>
  <c r="N63" i="1"/>
  <c r="O63" i="1"/>
  <c r="P63" i="1"/>
  <c r="S63" i="1"/>
  <c r="T63" i="1"/>
  <c r="U63" i="1"/>
  <c r="V63" i="1"/>
  <c r="W63" i="1"/>
  <c r="G64" i="1"/>
  <c r="H64" i="1"/>
  <c r="I64" i="1"/>
  <c r="L64" i="1"/>
  <c r="M64" i="1"/>
  <c r="N64" i="1"/>
  <c r="O64" i="1"/>
  <c r="P64" i="1"/>
  <c r="S64" i="1"/>
  <c r="T64" i="1"/>
  <c r="U64" i="1"/>
  <c r="V64" i="1"/>
  <c r="W64" i="1"/>
  <c r="G65" i="1"/>
  <c r="H65" i="1"/>
  <c r="I65" i="1"/>
  <c r="L65" i="1"/>
  <c r="M65" i="1"/>
  <c r="N65" i="1"/>
  <c r="O65" i="1"/>
  <c r="P65" i="1"/>
  <c r="S65" i="1"/>
  <c r="T65" i="1"/>
  <c r="U65" i="1"/>
  <c r="V65" i="1"/>
  <c r="W65" i="1"/>
  <c r="G66" i="1"/>
  <c r="H66" i="1"/>
  <c r="I66" i="1"/>
  <c r="L66" i="1"/>
  <c r="M66" i="1"/>
  <c r="N66" i="1"/>
  <c r="O66" i="1"/>
  <c r="P66" i="1"/>
  <c r="S66" i="1"/>
  <c r="T66" i="1"/>
  <c r="U66" i="1"/>
  <c r="V66" i="1"/>
  <c r="W66" i="1"/>
  <c r="G67" i="1"/>
  <c r="H67" i="1"/>
  <c r="I67" i="1"/>
  <c r="L67" i="1"/>
  <c r="M67" i="1"/>
  <c r="N67" i="1"/>
  <c r="O67" i="1"/>
  <c r="P67" i="1"/>
  <c r="S67" i="1"/>
  <c r="T67" i="1"/>
  <c r="U67" i="1"/>
  <c r="V67" i="1"/>
  <c r="W67" i="1"/>
  <c r="G68" i="1"/>
  <c r="H68" i="1"/>
  <c r="I68" i="1"/>
  <c r="L68" i="1"/>
  <c r="M68" i="1"/>
  <c r="N68" i="1"/>
  <c r="O68" i="1"/>
  <c r="P68" i="1"/>
  <c r="S68" i="1"/>
  <c r="T68" i="1"/>
  <c r="U68" i="1"/>
  <c r="V68" i="1"/>
  <c r="W68" i="1"/>
  <c r="G69" i="1"/>
  <c r="H69" i="1"/>
  <c r="I69" i="1"/>
  <c r="L69" i="1"/>
  <c r="M69" i="1"/>
  <c r="N69" i="1"/>
  <c r="O69" i="1"/>
  <c r="P69" i="1"/>
  <c r="S69" i="1"/>
  <c r="T69" i="1"/>
  <c r="U69" i="1"/>
  <c r="V69" i="1"/>
  <c r="W69" i="1"/>
  <c r="G70" i="1"/>
  <c r="H70" i="1"/>
  <c r="I70" i="1"/>
  <c r="L70" i="1"/>
  <c r="M70" i="1"/>
  <c r="N70" i="1"/>
  <c r="O70" i="1"/>
  <c r="P70" i="1"/>
  <c r="S70" i="1"/>
  <c r="T70" i="1"/>
  <c r="U70" i="1"/>
  <c r="V70" i="1"/>
  <c r="W70" i="1"/>
  <c r="G71" i="1"/>
  <c r="H71" i="1"/>
  <c r="I71" i="1"/>
  <c r="L71" i="1"/>
  <c r="M71" i="1"/>
  <c r="N71" i="1"/>
  <c r="O71" i="1"/>
  <c r="P71" i="1"/>
  <c r="S71" i="1"/>
  <c r="T71" i="1"/>
  <c r="U71" i="1"/>
  <c r="V71" i="1"/>
  <c r="W71" i="1"/>
  <c r="G72" i="1"/>
  <c r="H72" i="1"/>
  <c r="I72" i="1"/>
  <c r="L72" i="1"/>
  <c r="M72" i="1"/>
  <c r="N72" i="1"/>
  <c r="O72" i="1"/>
  <c r="P72" i="1"/>
  <c r="S72" i="1"/>
  <c r="T72" i="1"/>
  <c r="U72" i="1"/>
  <c r="V72" i="1"/>
  <c r="W72" i="1"/>
  <c r="G73" i="1"/>
  <c r="H73" i="1"/>
  <c r="I73" i="1"/>
  <c r="L73" i="1"/>
  <c r="M73" i="1"/>
  <c r="N73" i="1"/>
  <c r="O73" i="1"/>
  <c r="P73" i="1"/>
  <c r="S73" i="1"/>
  <c r="T73" i="1"/>
  <c r="U73" i="1"/>
  <c r="V73" i="1"/>
  <c r="W73" i="1"/>
  <c r="G74" i="1"/>
  <c r="H74" i="1"/>
  <c r="I74" i="1"/>
  <c r="L74" i="1"/>
  <c r="M74" i="1"/>
  <c r="N74" i="1"/>
  <c r="O74" i="1"/>
  <c r="P74" i="1"/>
  <c r="S74" i="1"/>
  <c r="T74" i="1"/>
  <c r="U74" i="1"/>
  <c r="V74" i="1"/>
  <c r="W74" i="1"/>
  <c r="G75" i="1"/>
  <c r="H75" i="1"/>
  <c r="I75" i="1"/>
  <c r="L75" i="1"/>
  <c r="M75" i="1"/>
  <c r="N75" i="1"/>
  <c r="O75" i="1"/>
  <c r="P75" i="1"/>
  <c r="S75" i="1"/>
  <c r="T75" i="1"/>
  <c r="U75" i="1"/>
  <c r="V75" i="1"/>
  <c r="W75" i="1"/>
  <c r="G76" i="1"/>
  <c r="H76" i="1"/>
  <c r="I76" i="1"/>
  <c r="L76" i="1"/>
  <c r="M76" i="1"/>
  <c r="N76" i="1"/>
  <c r="O76" i="1"/>
  <c r="P76" i="1"/>
  <c r="S76" i="1"/>
  <c r="T76" i="1"/>
  <c r="U76" i="1"/>
  <c r="V76" i="1"/>
  <c r="W76" i="1"/>
  <c r="G77" i="1"/>
  <c r="H77" i="1"/>
  <c r="I77" i="1"/>
  <c r="L77" i="1"/>
  <c r="M77" i="1"/>
  <c r="N77" i="1"/>
  <c r="O77" i="1"/>
  <c r="P77" i="1"/>
  <c r="S77" i="1"/>
  <c r="T77" i="1"/>
  <c r="U77" i="1"/>
  <c r="V77" i="1"/>
  <c r="W77" i="1"/>
  <c r="G78" i="1"/>
  <c r="H78" i="1"/>
  <c r="I78" i="1"/>
  <c r="L78" i="1"/>
  <c r="M78" i="1"/>
  <c r="N78" i="1"/>
  <c r="O78" i="1"/>
  <c r="P78" i="1"/>
  <c r="S78" i="1"/>
  <c r="T78" i="1"/>
  <c r="U78" i="1"/>
  <c r="V78" i="1"/>
  <c r="W78" i="1"/>
  <c r="G79" i="1"/>
  <c r="H79" i="1"/>
  <c r="I79" i="1"/>
  <c r="L79" i="1"/>
  <c r="M79" i="1"/>
  <c r="N79" i="1"/>
  <c r="O79" i="1"/>
  <c r="P79" i="1"/>
  <c r="S79" i="1"/>
  <c r="T79" i="1"/>
  <c r="U79" i="1"/>
  <c r="V79" i="1"/>
  <c r="W79" i="1"/>
  <c r="G80" i="1"/>
  <c r="H80" i="1"/>
  <c r="I80" i="1"/>
  <c r="L80" i="1"/>
  <c r="M80" i="1"/>
  <c r="N80" i="1"/>
  <c r="O80" i="1"/>
  <c r="P80" i="1"/>
  <c r="S80" i="1"/>
  <c r="T80" i="1"/>
  <c r="U80" i="1"/>
  <c r="V80" i="1"/>
  <c r="W80" i="1"/>
  <c r="G81" i="1"/>
  <c r="H81" i="1"/>
  <c r="I81" i="1"/>
  <c r="L81" i="1"/>
  <c r="M81" i="1"/>
  <c r="N81" i="1"/>
  <c r="O81" i="1"/>
  <c r="P81" i="1"/>
  <c r="S81" i="1"/>
  <c r="T81" i="1"/>
  <c r="U81" i="1"/>
  <c r="V81" i="1"/>
  <c r="W81" i="1"/>
  <c r="G82" i="1"/>
  <c r="H82" i="1"/>
  <c r="I82" i="1"/>
  <c r="L82" i="1"/>
  <c r="M82" i="1"/>
  <c r="N82" i="1"/>
  <c r="O82" i="1"/>
  <c r="P82" i="1"/>
  <c r="S82" i="1"/>
  <c r="T82" i="1"/>
  <c r="U82" i="1"/>
  <c r="V82" i="1"/>
  <c r="W82" i="1"/>
  <c r="G83" i="1"/>
  <c r="H83" i="1"/>
  <c r="I83" i="1"/>
  <c r="L83" i="1"/>
  <c r="M83" i="1"/>
  <c r="N83" i="1"/>
  <c r="O83" i="1"/>
  <c r="P83" i="1"/>
  <c r="S83" i="1"/>
  <c r="T83" i="1"/>
  <c r="U83" i="1"/>
  <c r="V83" i="1"/>
  <c r="W83" i="1"/>
  <c r="G84" i="1"/>
  <c r="H84" i="1"/>
  <c r="I84" i="1"/>
  <c r="L84" i="1"/>
  <c r="M84" i="1"/>
  <c r="N84" i="1"/>
  <c r="O84" i="1"/>
  <c r="P84" i="1"/>
  <c r="S84" i="1"/>
  <c r="T84" i="1"/>
  <c r="U84" i="1"/>
  <c r="V84" i="1"/>
  <c r="W84" i="1"/>
  <c r="G85" i="1"/>
  <c r="H85" i="1"/>
  <c r="I85" i="1"/>
  <c r="L85" i="1"/>
  <c r="M85" i="1"/>
  <c r="N85" i="1"/>
  <c r="O85" i="1"/>
  <c r="P85" i="1"/>
  <c r="S85" i="1"/>
  <c r="T85" i="1"/>
  <c r="U85" i="1"/>
  <c r="V85" i="1"/>
  <c r="W85" i="1"/>
  <c r="G86" i="1"/>
  <c r="H86" i="1"/>
  <c r="I86" i="1"/>
  <c r="L86" i="1"/>
  <c r="M86" i="1"/>
  <c r="N86" i="1"/>
  <c r="O86" i="1"/>
  <c r="P86" i="1"/>
  <c r="S86" i="1"/>
  <c r="T86" i="1"/>
  <c r="U86" i="1"/>
  <c r="V86" i="1"/>
  <c r="W86" i="1"/>
  <c r="G87" i="1"/>
  <c r="H87" i="1"/>
  <c r="I87" i="1"/>
  <c r="L87" i="1"/>
  <c r="M87" i="1"/>
  <c r="N87" i="1"/>
  <c r="O87" i="1"/>
  <c r="P87" i="1"/>
  <c r="S87" i="1"/>
  <c r="T87" i="1"/>
  <c r="U87" i="1"/>
  <c r="V87" i="1"/>
  <c r="W87" i="1"/>
  <c r="G88" i="1"/>
  <c r="H88" i="1"/>
  <c r="I88" i="1"/>
  <c r="L88" i="1"/>
  <c r="M88" i="1"/>
  <c r="N88" i="1"/>
  <c r="O88" i="1"/>
  <c r="P88" i="1"/>
  <c r="S88" i="1"/>
  <c r="T88" i="1"/>
  <c r="U88" i="1"/>
  <c r="V88" i="1"/>
  <c r="W88" i="1"/>
  <c r="G89" i="1"/>
  <c r="H89" i="1"/>
  <c r="I89" i="1"/>
  <c r="L89" i="1"/>
  <c r="M89" i="1"/>
  <c r="N89" i="1"/>
  <c r="O89" i="1"/>
  <c r="P89" i="1"/>
  <c r="S89" i="1"/>
  <c r="T89" i="1"/>
  <c r="U89" i="1"/>
  <c r="V89" i="1"/>
  <c r="W89" i="1"/>
  <c r="G90" i="1"/>
  <c r="H90" i="1"/>
  <c r="I90" i="1"/>
  <c r="L90" i="1"/>
  <c r="M90" i="1"/>
  <c r="N90" i="1"/>
  <c r="O90" i="1"/>
  <c r="P90" i="1"/>
  <c r="S90" i="1"/>
  <c r="T90" i="1"/>
  <c r="U90" i="1"/>
  <c r="V90" i="1"/>
  <c r="W90" i="1"/>
  <c r="G91" i="1"/>
  <c r="H91" i="1"/>
  <c r="I91" i="1"/>
  <c r="L91" i="1"/>
  <c r="M91" i="1"/>
  <c r="N91" i="1"/>
  <c r="O91" i="1"/>
  <c r="P91" i="1"/>
  <c r="S91" i="1"/>
  <c r="T91" i="1"/>
  <c r="U91" i="1"/>
  <c r="V91" i="1"/>
  <c r="W91" i="1"/>
  <c r="G92" i="1"/>
  <c r="H92" i="1"/>
  <c r="I92" i="1"/>
  <c r="L92" i="1"/>
  <c r="M92" i="1"/>
  <c r="N92" i="1"/>
  <c r="O92" i="1"/>
  <c r="P92" i="1"/>
  <c r="S92" i="1"/>
  <c r="T92" i="1"/>
  <c r="U92" i="1"/>
  <c r="V92" i="1"/>
  <c r="W92" i="1"/>
  <c r="G93" i="1"/>
  <c r="H93" i="1"/>
  <c r="I93" i="1"/>
  <c r="L93" i="1"/>
  <c r="M93" i="1"/>
  <c r="N93" i="1"/>
  <c r="O93" i="1"/>
  <c r="P93" i="1"/>
  <c r="S93" i="1"/>
  <c r="T93" i="1"/>
  <c r="U93" i="1"/>
  <c r="V93" i="1"/>
  <c r="W93" i="1"/>
  <c r="G94" i="1"/>
  <c r="H94" i="1"/>
  <c r="I94" i="1"/>
  <c r="L94" i="1"/>
  <c r="M94" i="1"/>
  <c r="N94" i="1"/>
  <c r="O94" i="1"/>
  <c r="P94" i="1"/>
  <c r="S94" i="1"/>
  <c r="T94" i="1"/>
  <c r="U94" i="1"/>
  <c r="V94" i="1"/>
  <c r="W94" i="1"/>
  <c r="G95" i="1"/>
  <c r="H95" i="1"/>
  <c r="I95" i="1"/>
  <c r="L95" i="1"/>
  <c r="M95" i="1"/>
  <c r="N95" i="1"/>
  <c r="O95" i="1"/>
  <c r="P95" i="1"/>
  <c r="S95" i="1"/>
  <c r="T95" i="1"/>
  <c r="U95" i="1"/>
  <c r="V95" i="1"/>
  <c r="W95" i="1"/>
  <c r="G96" i="1"/>
  <c r="H96" i="1"/>
  <c r="I96" i="1"/>
  <c r="L96" i="1"/>
  <c r="M96" i="1"/>
  <c r="N96" i="1"/>
  <c r="O96" i="1"/>
  <c r="P96" i="1"/>
  <c r="S96" i="1"/>
  <c r="T96" i="1"/>
  <c r="U96" i="1"/>
  <c r="V96" i="1"/>
  <c r="W96" i="1"/>
  <c r="G97" i="1"/>
  <c r="H97" i="1"/>
  <c r="I97" i="1"/>
  <c r="L97" i="1"/>
  <c r="M97" i="1"/>
  <c r="N97" i="1"/>
  <c r="O97" i="1"/>
  <c r="P97" i="1"/>
  <c r="S97" i="1"/>
  <c r="T97" i="1"/>
  <c r="U97" i="1"/>
  <c r="V97" i="1"/>
  <c r="W97" i="1"/>
  <c r="G98" i="1"/>
  <c r="H98" i="1"/>
  <c r="I98" i="1"/>
  <c r="L98" i="1"/>
  <c r="M98" i="1"/>
  <c r="N98" i="1"/>
  <c r="O98" i="1"/>
  <c r="P98" i="1"/>
  <c r="S98" i="1"/>
  <c r="T98" i="1"/>
  <c r="U98" i="1"/>
  <c r="V98" i="1"/>
  <c r="W98" i="1"/>
  <c r="G99" i="1"/>
  <c r="H99" i="1"/>
  <c r="I99" i="1"/>
  <c r="L99" i="1"/>
  <c r="M99" i="1"/>
  <c r="N99" i="1"/>
  <c r="O99" i="1"/>
  <c r="P99" i="1"/>
  <c r="S99" i="1"/>
  <c r="T99" i="1"/>
  <c r="U99" i="1"/>
  <c r="V99" i="1"/>
  <c r="W99" i="1"/>
  <c r="G100" i="1"/>
  <c r="H100" i="1"/>
  <c r="I100" i="1"/>
  <c r="L100" i="1"/>
  <c r="M100" i="1"/>
  <c r="N100" i="1"/>
  <c r="O100" i="1"/>
  <c r="P100" i="1"/>
  <c r="S100" i="1"/>
  <c r="T100" i="1"/>
  <c r="U100" i="1"/>
  <c r="V100" i="1"/>
  <c r="W100" i="1"/>
  <c r="G101" i="1"/>
  <c r="H101" i="1"/>
  <c r="I101" i="1"/>
  <c r="L101" i="1"/>
  <c r="M101" i="1"/>
  <c r="N101" i="1"/>
  <c r="O101" i="1"/>
  <c r="P101" i="1"/>
  <c r="S101" i="1"/>
  <c r="T101" i="1"/>
  <c r="U101" i="1"/>
  <c r="V101" i="1"/>
  <c r="W101" i="1"/>
  <c r="G102" i="1"/>
  <c r="H102" i="1"/>
  <c r="I102" i="1"/>
  <c r="L102" i="1"/>
  <c r="M102" i="1"/>
  <c r="N102" i="1"/>
  <c r="O102" i="1"/>
  <c r="P102" i="1"/>
  <c r="S102" i="1"/>
  <c r="T102" i="1"/>
  <c r="U102" i="1"/>
  <c r="V102" i="1"/>
  <c r="W102" i="1"/>
  <c r="G103" i="1"/>
  <c r="H103" i="1"/>
  <c r="I103" i="1"/>
  <c r="L103" i="1"/>
  <c r="M103" i="1"/>
  <c r="N103" i="1"/>
  <c r="O103" i="1"/>
  <c r="P103" i="1"/>
  <c r="S103" i="1"/>
  <c r="T103" i="1"/>
  <c r="U103" i="1"/>
  <c r="V103" i="1"/>
  <c r="W103" i="1"/>
  <c r="G104" i="1"/>
  <c r="H104" i="1"/>
  <c r="I104" i="1"/>
  <c r="L104" i="1"/>
  <c r="M104" i="1"/>
  <c r="N104" i="1"/>
  <c r="O104" i="1"/>
  <c r="P104" i="1"/>
  <c r="S104" i="1"/>
  <c r="T104" i="1"/>
  <c r="U104" i="1"/>
  <c r="V104" i="1"/>
  <c r="W104" i="1"/>
  <c r="G105" i="1"/>
  <c r="H105" i="1"/>
  <c r="I105" i="1"/>
  <c r="L105" i="1"/>
  <c r="M105" i="1"/>
  <c r="N105" i="1"/>
  <c r="O105" i="1"/>
  <c r="P105" i="1"/>
  <c r="S105" i="1"/>
  <c r="T105" i="1"/>
  <c r="U105" i="1"/>
  <c r="V105" i="1"/>
  <c r="W105" i="1"/>
  <c r="L106" i="1"/>
  <c r="M106" i="1"/>
  <c r="N106" i="1"/>
  <c r="O106" i="1"/>
  <c r="P106" i="1"/>
  <c r="L107" i="1"/>
  <c r="M107" i="1"/>
  <c r="N107" i="1"/>
  <c r="O107" i="1"/>
  <c r="P107" i="1"/>
  <c r="S107" i="1"/>
  <c r="T107" i="1"/>
  <c r="U107" i="1"/>
  <c r="V107" i="1"/>
  <c r="W107" i="1"/>
  <c r="L108" i="1"/>
  <c r="M108" i="1"/>
  <c r="N108" i="1"/>
  <c r="O108" i="1"/>
  <c r="P108" i="1"/>
  <c r="L109" i="1"/>
  <c r="M109" i="1"/>
  <c r="N109" i="1"/>
  <c r="O109" i="1"/>
  <c r="P109" i="1"/>
  <c r="L110" i="1"/>
  <c r="M110" i="1"/>
  <c r="N110" i="1"/>
  <c r="O110" i="1"/>
  <c r="P110" i="1"/>
  <c r="L111" i="1"/>
  <c r="M111" i="1"/>
  <c r="N111" i="1"/>
  <c r="O111" i="1"/>
  <c r="P111" i="1"/>
  <c r="L112" i="1"/>
  <c r="M112" i="1"/>
  <c r="N112" i="1"/>
  <c r="O112" i="1"/>
  <c r="P112" i="1"/>
  <c r="L113" i="1"/>
  <c r="M113" i="1"/>
  <c r="N113" i="1"/>
  <c r="O113" i="1"/>
  <c r="P113" i="1"/>
  <c r="L114" i="1"/>
  <c r="M114" i="1"/>
  <c r="N114" i="1"/>
  <c r="O114" i="1"/>
  <c r="P114" i="1"/>
  <c r="L115" i="1"/>
  <c r="M115" i="1"/>
  <c r="N115" i="1"/>
  <c r="O115" i="1"/>
  <c r="P115" i="1"/>
  <c r="L116" i="1"/>
  <c r="M116" i="1"/>
  <c r="N116" i="1"/>
  <c r="O116" i="1"/>
  <c r="P116" i="1"/>
  <c r="L117" i="1"/>
  <c r="M117" i="1"/>
  <c r="N117" i="1"/>
  <c r="O117" i="1"/>
  <c r="P117" i="1"/>
  <c r="L118" i="1"/>
  <c r="M118" i="1"/>
  <c r="N118" i="1"/>
  <c r="O118" i="1"/>
  <c r="P118" i="1"/>
  <c r="L119" i="1"/>
  <c r="M119" i="1"/>
  <c r="N119" i="1"/>
  <c r="O119" i="1"/>
  <c r="P119" i="1"/>
  <c r="L120" i="1"/>
  <c r="M120" i="1"/>
  <c r="N120" i="1"/>
  <c r="O120" i="1"/>
  <c r="P120" i="1"/>
  <c r="L121" i="1"/>
  <c r="M121" i="1"/>
  <c r="N121" i="1"/>
  <c r="O121" i="1"/>
  <c r="P121" i="1"/>
  <c r="L122" i="1"/>
  <c r="M122" i="1"/>
  <c r="N122" i="1"/>
  <c r="O122" i="1"/>
  <c r="P122" i="1"/>
  <c r="L123" i="1"/>
  <c r="M123" i="1"/>
  <c r="N123" i="1"/>
  <c r="O123" i="1"/>
  <c r="P123" i="1"/>
  <c r="L124" i="1"/>
  <c r="M124" i="1"/>
  <c r="N124" i="1"/>
  <c r="O124" i="1"/>
  <c r="P124" i="1"/>
  <c r="L125" i="1"/>
  <c r="M125" i="1"/>
  <c r="N125" i="1"/>
  <c r="O125" i="1"/>
  <c r="P125" i="1"/>
  <c r="L126" i="1"/>
  <c r="M126" i="1"/>
  <c r="N126" i="1"/>
  <c r="O126" i="1"/>
  <c r="P126" i="1"/>
  <c r="L127" i="1"/>
  <c r="M127" i="1"/>
  <c r="N127" i="1"/>
  <c r="O127" i="1"/>
  <c r="P127" i="1"/>
  <c r="L128" i="1"/>
  <c r="M128" i="1"/>
  <c r="N128" i="1"/>
  <c r="O128" i="1"/>
  <c r="P128" i="1"/>
  <c r="L129" i="1"/>
  <c r="M129" i="1"/>
  <c r="N129" i="1"/>
  <c r="O129" i="1"/>
  <c r="P129" i="1"/>
  <c r="L130" i="1"/>
  <c r="M130" i="1"/>
  <c r="N130" i="1"/>
  <c r="O130" i="1"/>
  <c r="P130" i="1"/>
  <c r="L131" i="1"/>
  <c r="M131" i="1"/>
  <c r="N131" i="1"/>
  <c r="O131" i="1"/>
  <c r="P131" i="1"/>
  <c r="L132" i="1"/>
  <c r="M132" i="1"/>
  <c r="N132" i="1"/>
  <c r="O132" i="1"/>
  <c r="P132" i="1"/>
  <c r="L133" i="1"/>
  <c r="M133" i="1"/>
  <c r="N133" i="1"/>
  <c r="O133" i="1"/>
  <c r="P133" i="1"/>
  <c r="L134" i="1"/>
  <c r="M134" i="1"/>
  <c r="N134" i="1"/>
  <c r="O134" i="1"/>
  <c r="P134" i="1"/>
  <c r="L135" i="1"/>
  <c r="M135" i="1"/>
  <c r="N135" i="1"/>
  <c r="O135" i="1"/>
  <c r="P135" i="1"/>
  <c r="L136" i="1"/>
  <c r="M136" i="1"/>
  <c r="N136" i="1"/>
  <c r="O136" i="1"/>
  <c r="P136" i="1"/>
  <c r="L137" i="1"/>
  <c r="M137" i="1"/>
  <c r="N137" i="1"/>
  <c r="O137" i="1"/>
  <c r="P137" i="1"/>
  <c r="L138" i="1"/>
  <c r="M138" i="1"/>
  <c r="N138" i="1"/>
  <c r="O138" i="1"/>
  <c r="P138" i="1"/>
  <c r="L139" i="1"/>
  <c r="M139" i="1"/>
  <c r="N139" i="1"/>
  <c r="O139" i="1"/>
  <c r="P139" i="1"/>
  <c r="L140" i="1"/>
  <c r="M140" i="1"/>
  <c r="N140" i="1"/>
  <c r="O140" i="1"/>
  <c r="P140" i="1"/>
  <c r="L141" i="1"/>
  <c r="M141" i="1"/>
  <c r="N141" i="1"/>
  <c r="O141" i="1"/>
  <c r="P141" i="1"/>
  <c r="L142" i="1"/>
  <c r="M142" i="1"/>
  <c r="N142" i="1"/>
  <c r="O142" i="1"/>
  <c r="P142" i="1"/>
  <c r="L143" i="1"/>
  <c r="M143" i="1"/>
  <c r="N143" i="1"/>
  <c r="O143" i="1"/>
  <c r="P143" i="1"/>
  <c r="L144" i="1"/>
  <c r="M144" i="1"/>
  <c r="N144" i="1"/>
  <c r="O144" i="1"/>
  <c r="P144" i="1"/>
  <c r="L145" i="1"/>
  <c r="M145" i="1"/>
  <c r="N145" i="1"/>
  <c r="O145" i="1"/>
  <c r="P145" i="1"/>
  <c r="L146" i="1"/>
  <c r="M146" i="1"/>
  <c r="N146" i="1"/>
  <c r="O146" i="1"/>
  <c r="P146" i="1"/>
  <c r="L147" i="1"/>
  <c r="M147" i="1"/>
  <c r="N147" i="1"/>
  <c r="O147" i="1"/>
  <c r="P147" i="1"/>
  <c r="L148" i="1"/>
  <c r="M148" i="1"/>
  <c r="N148" i="1"/>
  <c r="O148" i="1"/>
  <c r="P148" i="1"/>
  <c r="L149" i="1"/>
  <c r="M149" i="1"/>
  <c r="N149" i="1"/>
  <c r="O149" i="1"/>
  <c r="P149" i="1"/>
  <c r="L150" i="1"/>
  <c r="M150" i="1"/>
  <c r="N150" i="1"/>
  <c r="O150" i="1"/>
  <c r="P150" i="1"/>
  <c r="L151" i="1"/>
  <c r="M151" i="1"/>
  <c r="N151" i="1"/>
  <c r="O151" i="1"/>
  <c r="P151" i="1"/>
  <c r="L152" i="1"/>
  <c r="M152" i="1"/>
  <c r="N152" i="1"/>
  <c r="O152" i="1"/>
  <c r="P152" i="1"/>
  <c r="L153" i="1"/>
  <c r="M153" i="1"/>
  <c r="N153" i="1"/>
  <c r="O153" i="1"/>
  <c r="P153" i="1"/>
  <c r="L154" i="1"/>
  <c r="M154" i="1"/>
  <c r="N154" i="1"/>
  <c r="O154" i="1"/>
  <c r="P154" i="1"/>
  <c r="L155" i="1"/>
  <c r="M155" i="1"/>
  <c r="N155" i="1"/>
  <c r="O155" i="1"/>
  <c r="P155" i="1"/>
  <c r="L156" i="1"/>
  <c r="M156" i="1"/>
  <c r="N156" i="1"/>
  <c r="O156" i="1"/>
  <c r="P156" i="1"/>
  <c r="L157" i="1"/>
  <c r="M157" i="1"/>
  <c r="N157" i="1"/>
  <c r="O157" i="1"/>
  <c r="P157" i="1"/>
  <c r="L158" i="1"/>
  <c r="M158" i="1"/>
  <c r="N158" i="1"/>
  <c r="O158" i="1"/>
  <c r="P158" i="1"/>
  <c r="L159" i="1"/>
  <c r="M159" i="1"/>
  <c r="N159" i="1"/>
  <c r="O159" i="1"/>
  <c r="P159" i="1"/>
  <c r="L160" i="1"/>
  <c r="M160" i="1"/>
  <c r="N160" i="1"/>
  <c r="O160" i="1"/>
  <c r="P160" i="1"/>
  <c r="L161" i="1"/>
  <c r="M161" i="1"/>
  <c r="N161" i="1"/>
  <c r="O161" i="1"/>
  <c r="P161" i="1"/>
  <c r="L162" i="1"/>
  <c r="M162" i="1"/>
  <c r="N162" i="1"/>
  <c r="O162" i="1"/>
  <c r="P162" i="1"/>
  <c r="L163" i="1"/>
  <c r="M163" i="1"/>
  <c r="N163" i="1"/>
  <c r="O163" i="1"/>
  <c r="P163" i="1"/>
  <c r="L164" i="1"/>
  <c r="M164" i="1"/>
  <c r="N164" i="1"/>
  <c r="O164" i="1"/>
  <c r="P164" i="1"/>
  <c r="L165" i="1"/>
  <c r="M165" i="1"/>
  <c r="N165" i="1"/>
  <c r="O165" i="1"/>
  <c r="P165" i="1"/>
  <c r="L166" i="1"/>
  <c r="M166" i="1"/>
  <c r="N166" i="1"/>
  <c r="O166" i="1"/>
  <c r="P166" i="1"/>
  <c r="L167" i="1"/>
  <c r="M167" i="1"/>
  <c r="N167" i="1"/>
  <c r="O167" i="1"/>
  <c r="P167" i="1"/>
  <c r="L168" i="1"/>
  <c r="M168" i="1"/>
  <c r="N168" i="1"/>
  <c r="O168" i="1"/>
  <c r="P168" i="1"/>
  <c r="L169" i="1"/>
  <c r="M169" i="1"/>
  <c r="N169" i="1"/>
  <c r="O169" i="1"/>
  <c r="P169" i="1"/>
  <c r="L170" i="1"/>
  <c r="M170" i="1"/>
  <c r="N170" i="1"/>
  <c r="O170" i="1"/>
  <c r="P170" i="1"/>
  <c r="L171" i="1"/>
  <c r="M171" i="1"/>
  <c r="N171" i="1"/>
  <c r="O171" i="1"/>
  <c r="P171" i="1"/>
  <c r="L172" i="1"/>
  <c r="M172" i="1"/>
  <c r="N172" i="1"/>
  <c r="O172" i="1"/>
  <c r="P172" i="1"/>
  <c r="L173" i="1"/>
  <c r="M173" i="1"/>
  <c r="N173" i="1"/>
  <c r="O173" i="1"/>
  <c r="P173" i="1"/>
  <c r="L174" i="1"/>
  <c r="M174" i="1"/>
  <c r="N174" i="1"/>
  <c r="O174" i="1"/>
  <c r="P174" i="1"/>
  <c r="L175" i="1"/>
  <c r="M175" i="1"/>
  <c r="N175" i="1"/>
  <c r="O175" i="1"/>
  <c r="P175" i="1"/>
  <c r="L176" i="1"/>
  <c r="M176" i="1"/>
  <c r="N176" i="1"/>
  <c r="O176" i="1"/>
  <c r="P176" i="1"/>
  <c r="L177" i="1"/>
  <c r="M177" i="1"/>
  <c r="N177" i="1"/>
  <c r="O177" i="1"/>
  <c r="P177" i="1"/>
  <c r="L178" i="1"/>
  <c r="M178" i="1"/>
  <c r="N178" i="1"/>
  <c r="O178" i="1"/>
  <c r="P178" i="1"/>
  <c r="L179" i="1"/>
  <c r="M179" i="1"/>
  <c r="N179" i="1"/>
  <c r="O179" i="1"/>
  <c r="P179" i="1"/>
  <c r="L180" i="1"/>
  <c r="M180" i="1"/>
  <c r="N180" i="1"/>
  <c r="O180" i="1"/>
  <c r="P180" i="1"/>
  <c r="L181" i="1"/>
  <c r="M181" i="1"/>
  <c r="N181" i="1"/>
  <c r="O181" i="1"/>
  <c r="P181" i="1"/>
  <c r="L182" i="1"/>
  <c r="M182" i="1"/>
  <c r="N182" i="1"/>
  <c r="O182" i="1"/>
  <c r="P182" i="1"/>
  <c r="L183" i="1"/>
  <c r="M183" i="1"/>
  <c r="N183" i="1"/>
  <c r="O183" i="1"/>
  <c r="P183" i="1"/>
  <c r="L184" i="1"/>
  <c r="M184" i="1"/>
  <c r="N184" i="1"/>
  <c r="O184" i="1"/>
  <c r="P184" i="1"/>
  <c r="L185" i="1"/>
  <c r="M185" i="1"/>
  <c r="N185" i="1"/>
  <c r="O185" i="1"/>
  <c r="P185" i="1"/>
  <c r="L186" i="1"/>
  <c r="M186" i="1"/>
  <c r="N186" i="1"/>
  <c r="O186" i="1"/>
  <c r="P186" i="1"/>
  <c r="L187" i="1"/>
  <c r="M187" i="1"/>
  <c r="N187" i="1"/>
  <c r="O187" i="1"/>
  <c r="P187" i="1"/>
  <c r="L188" i="1"/>
  <c r="M188" i="1"/>
  <c r="N188" i="1"/>
  <c r="O188" i="1"/>
  <c r="P188" i="1"/>
  <c r="L189" i="1"/>
  <c r="M189" i="1"/>
  <c r="N189" i="1"/>
  <c r="O189" i="1"/>
  <c r="P189" i="1"/>
  <c r="L190" i="1"/>
  <c r="M190" i="1"/>
  <c r="N190" i="1"/>
  <c r="O190" i="1"/>
  <c r="P190" i="1"/>
  <c r="L191" i="1"/>
  <c r="M191" i="1"/>
  <c r="N191" i="1"/>
  <c r="O191" i="1"/>
  <c r="P191" i="1"/>
  <c r="L192" i="1"/>
  <c r="M192" i="1"/>
  <c r="N192" i="1"/>
  <c r="O192" i="1"/>
  <c r="P192" i="1"/>
  <c r="L193" i="1"/>
  <c r="M193" i="1"/>
  <c r="N193" i="1"/>
  <c r="O193" i="1"/>
  <c r="P193" i="1"/>
  <c r="L194" i="1"/>
  <c r="M194" i="1"/>
  <c r="N194" i="1"/>
  <c r="O194" i="1"/>
  <c r="P194" i="1"/>
  <c r="L195" i="1"/>
  <c r="M195" i="1"/>
  <c r="N195" i="1"/>
  <c r="O195" i="1"/>
  <c r="P195" i="1"/>
  <c r="L196" i="1"/>
  <c r="M196" i="1"/>
  <c r="N196" i="1"/>
  <c r="O196" i="1"/>
  <c r="P196" i="1"/>
  <c r="L197" i="1"/>
  <c r="M197" i="1"/>
  <c r="N197" i="1"/>
  <c r="O197" i="1"/>
  <c r="P197" i="1"/>
  <c r="L198" i="1"/>
  <c r="M198" i="1"/>
  <c r="N198" i="1"/>
  <c r="O198" i="1"/>
  <c r="P198" i="1"/>
  <c r="L199" i="1"/>
  <c r="M199" i="1"/>
  <c r="N199" i="1"/>
  <c r="O199" i="1"/>
  <c r="P199" i="1"/>
  <c r="L200" i="1"/>
  <c r="M200" i="1"/>
  <c r="N200" i="1"/>
  <c r="O200" i="1"/>
  <c r="P200" i="1"/>
  <c r="L201" i="1"/>
  <c r="M201" i="1"/>
  <c r="N201" i="1"/>
  <c r="O201" i="1"/>
  <c r="P201" i="1"/>
  <c r="L202" i="1"/>
  <c r="M202" i="1"/>
  <c r="N202" i="1"/>
  <c r="O202" i="1"/>
  <c r="P202" i="1"/>
  <c r="L203" i="1"/>
  <c r="M203" i="1"/>
  <c r="N203" i="1"/>
  <c r="O203" i="1"/>
  <c r="P203" i="1"/>
  <c r="L204" i="1"/>
  <c r="M204" i="1"/>
  <c r="N204" i="1"/>
  <c r="O204" i="1"/>
  <c r="P204" i="1"/>
  <c r="L205" i="1"/>
  <c r="M205" i="1"/>
  <c r="N205" i="1"/>
  <c r="O205" i="1"/>
  <c r="P205" i="1"/>
  <c r="L206" i="1"/>
  <c r="M206" i="1"/>
  <c r="N206" i="1"/>
  <c r="O206" i="1"/>
  <c r="P206" i="1"/>
  <c r="L207" i="1"/>
  <c r="M207" i="1"/>
  <c r="N207" i="1"/>
  <c r="O207" i="1"/>
  <c r="P207" i="1"/>
  <c r="L208" i="1"/>
  <c r="M208" i="1"/>
  <c r="N208" i="1"/>
  <c r="O208" i="1"/>
  <c r="P208" i="1"/>
  <c r="L209" i="1"/>
  <c r="M209" i="1"/>
  <c r="N209" i="1"/>
  <c r="O209" i="1"/>
  <c r="P209" i="1"/>
  <c r="L210" i="1"/>
  <c r="M210" i="1"/>
  <c r="N210" i="1"/>
  <c r="O210" i="1"/>
  <c r="P210" i="1"/>
  <c r="L211" i="1"/>
  <c r="M211" i="1"/>
  <c r="N211" i="1"/>
  <c r="O211" i="1"/>
  <c r="P211" i="1"/>
  <c r="L212" i="1"/>
  <c r="M212" i="1"/>
  <c r="N212" i="1"/>
  <c r="O212" i="1"/>
  <c r="P212" i="1"/>
  <c r="L213" i="1"/>
  <c r="M213" i="1"/>
  <c r="N213" i="1"/>
  <c r="O213" i="1"/>
  <c r="P213" i="1"/>
  <c r="L214" i="1"/>
  <c r="M214" i="1"/>
  <c r="N214" i="1"/>
  <c r="O214" i="1"/>
  <c r="P214" i="1"/>
  <c r="L215" i="1"/>
  <c r="M215" i="1"/>
  <c r="N215" i="1"/>
  <c r="O215" i="1"/>
  <c r="P215" i="1"/>
  <c r="L216" i="1"/>
  <c r="M216" i="1"/>
  <c r="N216" i="1"/>
  <c r="O216" i="1"/>
  <c r="P216" i="1"/>
  <c r="L217" i="1"/>
  <c r="M217" i="1"/>
  <c r="N217" i="1"/>
  <c r="O217" i="1"/>
  <c r="P217" i="1"/>
  <c r="L218" i="1"/>
  <c r="M218" i="1"/>
  <c r="N218" i="1"/>
  <c r="O218" i="1"/>
  <c r="P218" i="1"/>
  <c r="L219" i="1"/>
  <c r="M219" i="1"/>
  <c r="N219" i="1"/>
  <c r="O219" i="1"/>
  <c r="P219" i="1"/>
  <c r="L220" i="1"/>
  <c r="M220" i="1"/>
  <c r="N220" i="1"/>
  <c r="O220" i="1"/>
  <c r="P220" i="1"/>
  <c r="L221" i="1"/>
  <c r="M221" i="1"/>
  <c r="N221" i="1"/>
  <c r="O221" i="1"/>
  <c r="P221" i="1"/>
  <c r="L222" i="1"/>
  <c r="M222" i="1"/>
  <c r="N222" i="1"/>
  <c r="O222" i="1"/>
  <c r="P222" i="1"/>
  <c r="L223" i="1"/>
  <c r="M223" i="1"/>
  <c r="N223" i="1"/>
  <c r="O223" i="1"/>
  <c r="P223" i="1"/>
  <c r="L224" i="1"/>
  <c r="M224" i="1"/>
  <c r="N224" i="1"/>
  <c r="O224" i="1"/>
  <c r="P224" i="1"/>
  <c r="L225" i="1"/>
  <c r="M225" i="1"/>
  <c r="N225" i="1"/>
  <c r="O225" i="1"/>
  <c r="P225" i="1"/>
  <c r="L226" i="1"/>
  <c r="M226" i="1"/>
  <c r="N226" i="1"/>
  <c r="O226" i="1"/>
  <c r="P226" i="1"/>
  <c r="L227" i="1"/>
  <c r="M227" i="1"/>
  <c r="N227" i="1"/>
  <c r="O227" i="1"/>
  <c r="P227" i="1"/>
  <c r="L228" i="1"/>
  <c r="M228" i="1"/>
  <c r="N228" i="1"/>
  <c r="O228" i="1"/>
  <c r="P228" i="1"/>
  <c r="L229" i="1"/>
  <c r="M229" i="1"/>
  <c r="N229" i="1"/>
  <c r="O229" i="1"/>
  <c r="P229" i="1"/>
  <c r="L230" i="1"/>
  <c r="M230" i="1"/>
  <c r="N230" i="1"/>
  <c r="O230" i="1"/>
  <c r="P230" i="1"/>
  <c r="L231" i="1"/>
  <c r="M231" i="1"/>
  <c r="N231" i="1"/>
  <c r="O231" i="1"/>
  <c r="P231" i="1"/>
  <c r="L232" i="1"/>
  <c r="M232" i="1"/>
  <c r="N232" i="1"/>
  <c r="O232" i="1"/>
  <c r="P232" i="1"/>
  <c r="L233" i="1"/>
  <c r="M233" i="1"/>
  <c r="N233" i="1"/>
  <c r="O233" i="1"/>
  <c r="P233" i="1"/>
  <c r="L234" i="1"/>
  <c r="M234" i="1"/>
  <c r="N234" i="1"/>
  <c r="O234" i="1"/>
  <c r="P234" i="1"/>
  <c r="L235" i="1"/>
  <c r="M235" i="1"/>
  <c r="N235" i="1"/>
  <c r="O235" i="1"/>
  <c r="P235" i="1"/>
  <c r="L236" i="1"/>
  <c r="M236" i="1"/>
  <c r="N236" i="1"/>
  <c r="O236" i="1"/>
  <c r="P236" i="1"/>
  <c r="L237" i="1"/>
  <c r="M237" i="1"/>
  <c r="N237" i="1"/>
  <c r="O237" i="1"/>
  <c r="P237" i="1"/>
  <c r="L238" i="1"/>
  <c r="M238" i="1"/>
  <c r="N238" i="1"/>
  <c r="O238" i="1"/>
  <c r="P238" i="1"/>
  <c r="L239" i="1"/>
  <c r="M239" i="1"/>
  <c r="N239" i="1"/>
  <c r="O239" i="1"/>
  <c r="P239" i="1"/>
  <c r="L240" i="1"/>
  <c r="M240" i="1"/>
  <c r="N240" i="1"/>
  <c r="O240" i="1"/>
  <c r="P240" i="1"/>
  <c r="L241" i="1"/>
  <c r="M241" i="1"/>
  <c r="N241" i="1"/>
  <c r="O241" i="1"/>
  <c r="P241" i="1"/>
  <c r="L242" i="1"/>
  <c r="M242" i="1"/>
  <c r="N242" i="1"/>
  <c r="O242" i="1"/>
  <c r="P242" i="1"/>
  <c r="L243" i="1"/>
  <c r="M243" i="1"/>
  <c r="N243" i="1"/>
  <c r="O243" i="1"/>
  <c r="P243" i="1"/>
  <c r="L244" i="1"/>
  <c r="M244" i="1"/>
  <c r="N244" i="1"/>
  <c r="O244" i="1"/>
  <c r="P244" i="1"/>
  <c r="L245" i="1"/>
  <c r="M245" i="1"/>
  <c r="N245" i="1"/>
  <c r="O245" i="1"/>
  <c r="P245" i="1"/>
  <c r="L246" i="1"/>
  <c r="M246" i="1"/>
  <c r="N246" i="1"/>
  <c r="O246" i="1"/>
  <c r="P246" i="1"/>
  <c r="L247" i="1"/>
  <c r="M247" i="1"/>
  <c r="N247" i="1"/>
  <c r="O247" i="1"/>
  <c r="P247" i="1"/>
  <c r="L248" i="1"/>
  <c r="M248" i="1"/>
  <c r="N248" i="1"/>
  <c r="O248" i="1"/>
  <c r="P248" i="1"/>
  <c r="L249" i="1"/>
  <c r="M249" i="1"/>
  <c r="N249" i="1"/>
  <c r="O249" i="1"/>
  <c r="P249" i="1"/>
  <c r="L250" i="1"/>
  <c r="M250" i="1"/>
  <c r="N250" i="1"/>
  <c r="O250" i="1"/>
  <c r="P250" i="1"/>
  <c r="L251" i="1"/>
  <c r="M251" i="1"/>
  <c r="N251" i="1"/>
  <c r="O251" i="1"/>
  <c r="P251" i="1"/>
  <c r="L252" i="1"/>
  <c r="M252" i="1"/>
  <c r="N252" i="1"/>
  <c r="O252" i="1"/>
  <c r="P252" i="1"/>
  <c r="L253" i="1"/>
  <c r="M253" i="1"/>
  <c r="N253" i="1"/>
  <c r="O253" i="1"/>
  <c r="P253" i="1"/>
  <c r="L254" i="1"/>
  <c r="M254" i="1"/>
  <c r="N254" i="1"/>
  <c r="O254" i="1"/>
  <c r="P254" i="1"/>
  <c r="L255" i="1"/>
  <c r="M255" i="1"/>
  <c r="N255" i="1"/>
  <c r="O255" i="1"/>
  <c r="P255" i="1"/>
  <c r="L256" i="1"/>
  <c r="M256" i="1"/>
  <c r="N256" i="1"/>
  <c r="O256" i="1"/>
  <c r="P256" i="1"/>
  <c r="L257" i="1"/>
  <c r="M257" i="1"/>
  <c r="N257" i="1"/>
  <c r="O257" i="1"/>
  <c r="P257" i="1"/>
  <c r="L258" i="1"/>
  <c r="M258" i="1"/>
  <c r="N258" i="1"/>
  <c r="O258" i="1"/>
  <c r="P258" i="1"/>
  <c r="L259" i="1"/>
  <c r="M259" i="1"/>
  <c r="N259" i="1"/>
  <c r="O259" i="1"/>
  <c r="P259" i="1"/>
  <c r="L260" i="1"/>
  <c r="M260" i="1"/>
  <c r="N260" i="1"/>
  <c r="O260" i="1"/>
  <c r="P260" i="1"/>
  <c r="L261" i="1"/>
  <c r="M261" i="1"/>
  <c r="N261" i="1"/>
  <c r="O261" i="1"/>
  <c r="P261" i="1"/>
  <c r="L262" i="1"/>
  <c r="M262" i="1"/>
  <c r="N262" i="1"/>
  <c r="O262" i="1"/>
  <c r="P262" i="1"/>
  <c r="L263" i="1"/>
  <c r="M263" i="1"/>
  <c r="N263" i="1"/>
  <c r="O263" i="1"/>
  <c r="P263" i="1"/>
  <c r="L264" i="1"/>
  <c r="M264" i="1"/>
  <c r="N264" i="1"/>
  <c r="O264" i="1"/>
  <c r="P264" i="1"/>
  <c r="L265" i="1"/>
  <c r="M265" i="1"/>
  <c r="N265" i="1"/>
  <c r="O265" i="1"/>
  <c r="P265" i="1"/>
  <c r="L266" i="1"/>
  <c r="M266" i="1"/>
  <c r="N266" i="1"/>
  <c r="O266" i="1"/>
  <c r="P266" i="1"/>
  <c r="L267" i="1"/>
  <c r="M267" i="1"/>
  <c r="N267" i="1"/>
  <c r="O267" i="1"/>
  <c r="P267" i="1"/>
  <c r="L268" i="1"/>
  <c r="M268" i="1"/>
  <c r="N268" i="1"/>
  <c r="O268" i="1"/>
  <c r="P268" i="1"/>
  <c r="L269" i="1"/>
  <c r="M269" i="1"/>
  <c r="N269" i="1"/>
  <c r="O269" i="1"/>
  <c r="P269" i="1"/>
  <c r="L270" i="1"/>
  <c r="M270" i="1"/>
  <c r="N270" i="1"/>
  <c r="O270" i="1"/>
  <c r="P270" i="1"/>
  <c r="L271" i="1"/>
  <c r="M271" i="1"/>
  <c r="N271" i="1"/>
  <c r="O271" i="1"/>
  <c r="P271" i="1"/>
  <c r="L272" i="1"/>
  <c r="M272" i="1"/>
  <c r="N272" i="1"/>
  <c r="O272" i="1"/>
  <c r="P272" i="1"/>
  <c r="L273" i="1"/>
  <c r="M273" i="1"/>
  <c r="N273" i="1"/>
  <c r="O273" i="1"/>
  <c r="P273" i="1"/>
  <c r="L274" i="1"/>
  <c r="M274" i="1"/>
  <c r="N274" i="1"/>
  <c r="O274" i="1"/>
  <c r="P274" i="1"/>
  <c r="L275" i="1"/>
  <c r="M275" i="1"/>
  <c r="N275" i="1"/>
  <c r="O275" i="1"/>
  <c r="P275" i="1"/>
  <c r="L276" i="1"/>
  <c r="M276" i="1"/>
  <c r="N276" i="1"/>
  <c r="O276" i="1"/>
  <c r="P276" i="1"/>
  <c r="L277" i="1"/>
  <c r="M277" i="1"/>
  <c r="N277" i="1"/>
  <c r="O277" i="1"/>
  <c r="P277" i="1"/>
  <c r="L278" i="1"/>
  <c r="M278" i="1"/>
  <c r="N278" i="1"/>
  <c r="O278" i="1"/>
  <c r="P278" i="1"/>
  <c r="L279" i="1"/>
  <c r="M279" i="1"/>
  <c r="N279" i="1"/>
  <c r="O279" i="1"/>
  <c r="P279" i="1"/>
  <c r="L280" i="1"/>
  <c r="M280" i="1"/>
  <c r="N280" i="1"/>
  <c r="O280" i="1"/>
  <c r="P280" i="1"/>
  <c r="L281" i="1"/>
  <c r="M281" i="1"/>
  <c r="N281" i="1"/>
  <c r="O281" i="1"/>
  <c r="P281" i="1"/>
  <c r="L282" i="1"/>
  <c r="M282" i="1"/>
  <c r="N282" i="1"/>
  <c r="O282" i="1"/>
  <c r="P282" i="1"/>
  <c r="L283" i="1"/>
  <c r="M283" i="1"/>
  <c r="N283" i="1"/>
  <c r="O283" i="1"/>
  <c r="P283" i="1"/>
  <c r="L284" i="1"/>
  <c r="M284" i="1"/>
  <c r="N284" i="1"/>
  <c r="O284" i="1"/>
  <c r="P284" i="1"/>
  <c r="L285" i="1"/>
  <c r="M285" i="1"/>
  <c r="N285" i="1"/>
  <c r="O285" i="1"/>
  <c r="P285" i="1"/>
  <c r="L286" i="1"/>
  <c r="M286" i="1"/>
  <c r="N286" i="1"/>
  <c r="O286" i="1"/>
  <c r="P286" i="1"/>
  <c r="L287" i="1"/>
  <c r="M287" i="1"/>
  <c r="N287" i="1"/>
  <c r="O287" i="1"/>
  <c r="P287" i="1"/>
  <c r="L288" i="1"/>
  <c r="M288" i="1"/>
  <c r="N288" i="1"/>
  <c r="O288" i="1"/>
  <c r="P288" i="1"/>
  <c r="L289" i="1"/>
  <c r="M289" i="1"/>
  <c r="N289" i="1"/>
  <c r="O289" i="1"/>
  <c r="P289" i="1"/>
  <c r="L290" i="1"/>
  <c r="M290" i="1"/>
  <c r="N290" i="1"/>
  <c r="O290" i="1"/>
  <c r="P290" i="1"/>
  <c r="L291" i="1"/>
  <c r="M291" i="1"/>
  <c r="N291" i="1"/>
  <c r="O291" i="1"/>
  <c r="P291" i="1"/>
  <c r="L292" i="1"/>
  <c r="M292" i="1"/>
  <c r="N292" i="1"/>
  <c r="O292" i="1"/>
  <c r="P292" i="1"/>
  <c r="L293" i="1"/>
  <c r="M293" i="1"/>
  <c r="N293" i="1"/>
  <c r="O293" i="1"/>
  <c r="P293" i="1"/>
  <c r="L294" i="1"/>
  <c r="M294" i="1"/>
  <c r="N294" i="1"/>
  <c r="O294" i="1"/>
  <c r="P294" i="1"/>
  <c r="L295" i="1"/>
  <c r="M295" i="1"/>
  <c r="N295" i="1"/>
  <c r="O295" i="1"/>
  <c r="P295" i="1"/>
  <c r="L296" i="1"/>
  <c r="M296" i="1"/>
  <c r="N296" i="1"/>
  <c r="O296" i="1"/>
  <c r="P296" i="1"/>
  <c r="L297" i="1"/>
  <c r="M297" i="1"/>
  <c r="N297" i="1"/>
  <c r="O297" i="1"/>
  <c r="P297" i="1"/>
  <c r="L298" i="1"/>
  <c r="M298" i="1"/>
  <c r="N298" i="1"/>
  <c r="O298" i="1"/>
  <c r="P298" i="1"/>
  <c r="L299" i="1"/>
  <c r="M299" i="1"/>
  <c r="N299" i="1"/>
  <c r="O299" i="1"/>
  <c r="P299" i="1"/>
  <c r="L300" i="1"/>
  <c r="M300" i="1"/>
  <c r="N300" i="1"/>
  <c r="O300" i="1"/>
  <c r="P300" i="1"/>
  <c r="L301" i="1"/>
  <c r="M301" i="1"/>
  <c r="N301" i="1"/>
  <c r="O301" i="1"/>
  <c r="P301" i="1"/>
  <c r="L302" i="1"/>
  <c r="M302" i="1"/>
  <c r="N302" i="1"/>
  <c r="O302" i="1"/>
  <c r="P302" i="1"/>
  <c r="L303" i="1"/>
  <c r="M303" i="1"/>
  <c r="N303" i="1"/>
  <c r="O303" i="1"/>
  <c r="P303" i="1"/>
  <c r="L304" i="1"/>
  <c r="M304" i="1"/>
  <c r="N304" i="1"/>
  <c r="O304" i="1"/>
  <c r="P304" i="1"/>
  <c r="L305" i="1"/>
  <c r="M305" i="1"/>
  <c r="N305" i="1"/>
  <c r="O305" i="1"/>
  <c r="P305" i="1"/>
  <c r="L306" i="1"/>
  <c r="M306" i="1"/>
  <c r="N306" i="1"/>
  <c r="O306" i="1"/>
  <c r="P306" i="1"/>
  <c r="L307" i="1"/>
  <c r="M307" i="1"/>
  <c r="N307" i="1"/>
  <c r="O307" i="1"/>
  <c r="P307" i="1"/>
  <c r="L308" i="1"/>
  <c r="M308" i="1"/>
  <c r="N308" i="1"/>
  <c r="O308" i="1"/>
  <c r="P308" i="1"/>
  <c r="L309" i="1"/>
  <c r="M309" i="1"/>
  <c r="N309" i="1"/>
  <c r="O309" i="1"/>
  <c r="P309" i="1"/>
  <c r="L310" i="1"/>
  <c r="M310" i="1"/>
  <c r="N310" i="1"/>
  <c r="O310" i="1"/>
  <c r="P310" i="1"/>
  <c r="L311" i="1"/>
  <c r="M311" i="1"/>
  <c r="N311" i="1"/>
  <c r="O311" i="1"/>
  <c r="P311" i="1"/>
  <c r="L312" i="1"/>
  <c r="M312" i="1"/>
  <c r="N312" i="1"/>
  <c r="O312" i="1"/>
  <c r="P312" i="1"/>
  <c r="L313" i="1"/>
  <c r="M313" i="1"/>
  <c r="N313" i="1"/>
  <c r="O313" i="1"/>
  <c r="P313" i="1"/>
  <c r="L314" i="1"/>
  <c r="M314" i="1"/>
  <c r="N314" i="1"/>
  <c r="O314" i="1"/>
  <c r="P314" i="1"/>
  <c r="L315" i="1"/>
  <c r="M315" i="1"/>
  <c r="N315" i="1"/>
  <c r="O315" i="1"/>
  <c r="P315" i="1"/>
  <c r="L316" i="1"/>
  <c r="M316" i="1"/>
  <c r="N316" i="1"/>
  <c r="O316" i="1"/>
  <c r="P316" i="1"/>
  <c r="L317" i="1"/>
  <c r="M317" i="1"/>
  <c r="N317" i="1"/>
  <c r="O317" i="1"/>
  <c r="P317" i="1"/>
  <c r="L318" i="1"/>
  <c r="M318" i="1"/>
  <c r="N318" i="1"/>
  <c r="O318" i="1"/>
  <c r="P318" i="1"/>
  <c r="L319" i="1"/>
  <c r="M319" i="1"/>
  <c r="N319" i="1"/>
  <c r="O319" i="1"/>
  <c r="P319" i="1"/>
  <c r="L320" i="1"/>
  <c r="M320" i="1"/>
  <c r="N320" i="1"/>
  <c r="O320" i="1"/>
  <c r="P320" i="1"/>
  <c r="L321" i="1"/>
  <c r="M321" i="1"/>
  <c r="N321" i="1"/>
  <c r="O321" i="1"/>
  <c r="P321" i="1"/>
  <c r="L322" i="1"/>
  <c r="M322" i="1"/>
  <c r="N322" i="1"/>
  <c r="O322" i="1"/>
  <c r="P322" i="1"/>
  <c r="L323" i="1"/>
  <c r="M323" i="1"/>
  <c r="N323" i="1"/>
  <c r="O323" i="1"/>
  <c r="P323" i="1"/>
  <c r="L324" i="1"/>
  <c r="M324" i="1"/>
  <c r="N324" i="1"/>
  <c r="O324" i="1"/>
  <c r="P324" i="1"/>
  <c r="L325" i="1"/>
  <c r="M325" i="1"/>
  <c r="N325" i="1"/>
  <c r="O325" i="1"/>
  <c r="P325" i="1"/>
  <c r="L326" i="1"/>
  <c r="M326" i="1"/>
  <c r="N326" i="1"/>
  <c r="O326" i="1"/>
  <c r="P326" i="1"/>
  <c r="L327" i="1"/>
  <c r="M327" i="1"/>
  <c r="N327" i="1"/>
  <c r="O327" i="1"/>
  <c r="P327" i="1"/>
  <c r="L328" i="1"/>
  <c r="M328" i="1"/>
  <c r="N328" i="1"/>
  <c r="O328" i="1"/>
  <c r="P328" i="1"/>
  <c r="L329" i="1"/>
  <c r="M329" i="1"/>
  <c r="N329" i="1"/>
  <c r="O329" i="1"/>
  <c r="P329" i="1"/>
  <c r="L330" i="1"/>
  <c r="M330" i="1"/>
  <c r="N330" i="1"/>
  <c r="O330" i="1"/>
  <c r="P330" i="1"/>
  <c r="L331" i="1"/>
  <c r="M331" i="1"/>
  <c r="N331" i="1"/>
  <c r="O331" i="1"/>
  <c r="P331" i="1"/>
  <c r="L332" i="1"/>
  <c r="M332" i="1"/>
  <c r="N332" i="1"/>
  <c r="O332" i="1"/>
  <c r="P332" i="1"/>
  <c r="L333" i="1"/>
  <c r="M333" i="1"/>
  <c r="N333" i="1"/>
  <c r="O333" i="1"/>
  <c r="P333" i="1"/>
  <c r="L334" i="1"/>
  <c r="M334" i="1"/>
  <c r="N334" i="1"/>
  <c r="O334" i="1"/>
  <c r="P334" i="1"/>
  <c r="L335" i="1"/>
  <c r="M335" i="1"/>
  <c r="N335" i="1"/>
  <c r="O335" i="1"/>
  <c r="P335" i="1"/>
  <c r="L336" i="1"/>
  <c r="M336" i="1"/>
  <c r="N336" i="1"/>
  <c r="O336" i="1"/>
  <c r="P336" i="1"/>
  <c r="L337" i="1"/>
  <c r="M337" i="1"/>
  <c r="N337" i="1"/>
  <c r="O337" i="1"/>
  <c r="P337" i="1"/>
  <c r="L338" i="1"/>
  <c r="M338" i="1"/>
  <c r="N338" i="1"/>
  <c r="O338" i="1"/>
  <c r="P338" i="1"/>
  <c r="L339" i="1"/>
  <c r="M339" i="1"/>
  <c r="N339" i="1"/>
  <c r="O339" i="1"/>
  <c r="P339" i="1"/>
  <c r="L340" i="1"/>
  <c r="M340" i="1"/>
  <c r="N340" i="1"/>
  <c r="O340" i="1"/>
  <c r="P340" i="1"/>
  <c r="L341" i="1"/>
  <c r="M341" i="1"/>
  <c r="N341" i="1"/>
  <c r="O341" i="1"/>
  <c r="P341" i="1"/>
  <c r="L342" i="1"/>
  <c r="M342" i="1"/>
  <c r="N342" i="1"/>
  <c r="O342" i="1"/>
  <c r="P342" i="1"/>
  <c r="L343" i="1"/>
  <c r="M343" i="1"/>
  <c r="N343" i="1"/>
  <c r="O343" i="1"/>
  <c r="P343" i="1"/>
  <c r="L344" i="1"/>
  <c r="M344" i="1"/>
  <c r="N344" i="1"/>
  <c r="O344" i="1"/>
  <c r="P344" i="1"/>
  <c r="L345" i="1"/>
  <c r="M345" i="1"/>
  <c r="N345" i="1"/>
  <c r="O345" i="1"/>
  <c r="P345" i="1"/>
  <c r="L346" i="1"/>
  <c r="M346" i="1"/>
  <c r="N346" i="1"/>
  <c r="O346" i="1"/>
  <c r="P346" i="1"/>
  <c r="L347" i="1"/>
  <c r="M347" i="1"/>
  <c r="N347" i="1"/>
  <c r="O347" i="1"/>
  <c r="P347" i="1"/>
  <c r="L348" i="1"/>
  <c r="M348" i="1"/>
  <c r="N348" i="1"/>
  <c r="O348" i="1"/>
  <c r="P348" i="1"/>
  <c r="L349" i="1"/>
  <c r="M349" i="1"/>
  <c r="N349" i="1"/>
  <c r="O349" i="1"/>
  <c r="P349" i="1"/>
  <c r="L350" i="1"/>
  <c r="M350" i="1"/>
  <c r="N350" i="1"/>
  <c r="O350" i="1"/>
  <c r="P350" i="1"/>
  <c r="L351" i="1"/>
  <c r="M351" i="1"/>
  <c r="N351" i="1"/>
  <c r="O351" i="1"/>
  <c r="P351" i="1"/>
  <c r="L352" i="1"/>
  <c r="M352" i="1"/>
  <c r="N352" i="1"/>
  <c r="O352" i="1"/>
  <c r="P352" i="1"/>
  <c r="L353" i="1"/>
  <c r="M353" i="1"/>
  <c r="N353" i="1"/>
  <c r="O353" i="1"/>
  <c r="P353" i="1"/>
  <c r="L354" i="1"/>
  <c r="M354" i="1"/>
  <c r="N354" i="1"/>
  <c r="O354" i="1"/>
  <c r="P354" i="1"/>
  <c r="L355" i="1"/>
  <c r="M355" i="1"/>
  <c r="N355" i="1"/>
  <c r="O355" i="1"/>
  <c r="P355" i="1"/>
  <c r="L356" i="1"/>
  <c r="M356" i="1"/>
  <c r="N356" i="1"/>
  <c r="O356" i="1"/>
  <c r="P356" i="1"/>
  <c r="L357" i="1"/>
  <c r="M357" i="1"/>
  <c r="N357" i="1"/>
  <c r="O357" i="1"/>
  <c r="P357" i="1"/>
  <c r="L358" i="1"/>
  <c r="M358" i="1"/>
  <c r="N358" i="1"/>
  <c r="O358" i="1"/>
  <c r="P358" i="1"/>
  <c r="L359" i="1"/>
  <c r="M359" i="1"/>
  <c r="N359" i="1"/>
  <c r="O359" i="1"/>
  <c r="P359" i="1"/>
  <c r="L360" i="1"/>
  <c r="M360" i="1"/>
  <c r="N360" i="1"/>
  <c r="O360" i="1"/>
  <c r="P360" i="1"/>
  <c r="L361" i="1"/>
  <c r="M361" i="1"/>
  <c r="N361" i="1"/>
  <c r="O361" i="1"/>
  <c r="P361" i="1"/>
  <c r="L362" i="1"/>
  <c r="M362" i="1"/>
  <c r="N362" i="1"/>
  <c r="O362" i="1"/>
  <c r="P362" i="1"/>
  <c r="L363" i="1"/>
  <c r="M363" i="1"/>
  <c r="N363" i="1"/>
  <c r="O363" i="1"/>
  <c r="P363" i="1"/>
  <c r="L364" i="1"/>
  <c r="M364" i="1"/>
  <c r="N364" i="1"/>
  <c r="O364" i="1"/>
  <c r="P364" i="1"/>
  <c r="L365" i="1"/>
  <c r="M365" i="1"/>
  <c r="N365" i="1"/>
  <c r="O365" i="1"/>
  <c r="P365" i="1"/>
  <c r="L366" i="1"/>
  <c r="M366" i="1"/>
  <c r="N366" i="1"/>
  <c r="O366" i="1"/>
  <c r="P366" i="1"/>
  <c r="L367" i="1"/>
  <c r="M367" i="1"/>
  <c r="N367" i="1"/>
  <c r="O367" i="1"/>
  <c r="P367" i="1"/>
  <c r="L368" i="1"/>
  <c r="M368" i="1"/>
  <c r="N368" i="1"/>
  <c r="O368" i="1"/>
  <c r="P368" i="1"/>
  <c r="L369" i="1"/>
  <c r="M369" i="1"/>
  <c r="N369" i="1"/>
  <c r="O369" i="1"/>
  <c r="P369" i="1"/>
  <c r="L370" i="1"/>
  <c r="M370" i="1"/>
  <c r="N370" i="1"/>
  <c r="O370" i="1"/>
  <c r="P370" i="1"/>
  <c r="L371" i="1"/>
  <c r="M371" i="1"/>
  <c r="N371" i="1"/>
  <c r="O371" i="1"/>
  <c r="P371" i="1"/>
  <c r="L372" i="1"/>
  <c r="M372" i="1"/>
  <c r="N372" i="1"/>
  <c r="O372" i="1"/>
  <c r="P372" i="1"/>
  <c r="L373" i="1"/>
  <c r="M373" i="1"/>
  <c r="N373" i="1"/>
  <c r="O373" i="1"/>
  <c r="P373" i="1"/>
  <c r="L374" i="1"/>
  <c r="M374" i="1"/>
  <c r="N374" i="1"/>
  <c r="O374" i="1"/>
  <c r="P374" i="1"/>
  <c r="L375" i="1"/>
  <c r="M375" i="1"/>
  <c r="N375" i="1"/>
  <c r="O375" i="1"/>
  <c r="P375" i="1"/>
  <c r="L376" i="1"/>
  <c r="M376" i="1"/>
  <c r="N376" i="1"/>
  <c r="O376" i="1"/>
  <c r="P376" i="1"/>
  <c r="L377" i="1"/>
  <c r="M377" i="1"/>
  <c r="N377" i="1"/>
  <c r="O377" i="1"/>
  <c r="P377" i="1"/>
  <c r="L378" i="1"/>
  <c r="M378" i="1"/>
  <c r="N378" i="1"/>
  <c r="O378" i="1"/>
  <c r="P378" i="1"/>
  <c r="L379" i="1"/>
  <c r="M379" i="1"/>
  <c r="N379" i="1"/>
  <c r="O379" i="1"/>
  <c r="P379" i="1"/>
  <c r="L380" i="1"/>
  <c r="M380" i="1"/>
  <c r="N380" i="1"/>
  <c r="O380" i="1"/>
  <c r="P380" i="1"/>
  <c r="L381" i="1"/>
  <c r="M381" i="1"/>
  <c r="N381" i="1"/>
  <c r="O381" i="1"/>
  <c r="P381" i="1"/>
  <c r="L382" i="1"/>
  <c r="M382" i="1"/>
  <c r="N382" i="1"/>
  <c r="O382" i="1"/>
  <c r="P382" i="1"/>
  <c r="L383" i="1"/>
  <c r="M383" i="1"/>
  <c r="N383" i="1"/>
  <c r="O383" i="1"/>
  <c r="P383" i="1"/>
  <c r="L384" i="1"/>
  <c r="M384" i="1"/>
  <c r="N384" i="1"/>
  <c r="O384" i="1"/>
  <c r="P384" i="1"/>
  <c r="L385" i="1"/>
  <c r="M385" i="1"/>
  <c r="N385" i="1"/>
  <c r="O385" i="1"/>
  <c r="P385" i="1"/>
  <c r="L386" i="1"/>
  <c r="M386" i="1"/>
  <c r="N386" i="1"/>
  <c r="O386" i="1"/>
  <c r="P386" i="1"/>
  <c r="L387" i="1"/>
  <c r="M387" i="1"/>
  <c r="N387" i="1"/>
  <c r="O387" i="1"/>
  <c r="P387" i="1"/>
  <c r="L388" i="1"/>
  <c r="M388" i="1"/>
  <c r="N388" i="1"/>
  <c r="O388" i="1"/>
  <c r="P388" i="1"/>
  <c r="L389" i="1"/>
  <c r="M389" i="1"/>
  <c r="N389" i="1"/>
  <c r="O389" i="1"/>
  <c r="P389" i="1"/>
  <c r="L390" i="1"/>
  <c r="M390" i="1"/>
  <c r="N390" i="1"/>
  <c r="O390" i="1"/>
  <c r="P390" i="1"/>
  <c r="L391" i="1"/>
  <c r="M391" i="1"/>
  <c r="N391" i="1"/>
  <c r="O391" i="1"/>
  <c r="P391" i="1"/>
  <c r="L392" i="1"/>
  <c r="M392" i="1"/>
  <c r="N392" i="1"/>
  <c r="O392" i="1"/>
  <c r="P392" i="1"/>
  <c r="L393" i="1"/>
  <c r="M393" i="1"/>
  <c r="N393" i="1"/>
  <c r="O393" i="1"/>
  <c r="P393" i="1"/>
  <c r="L394" i="1"/>
  <c r="M394" i="1"/>
  <c r="N394" i="1"/>
  <c r="O394" i="1"/>
  <c r="P394" i="1"/>
  <c r="L395" i="1"/>
  <c r="M395" i="1"/>
  <c r="N395" i="1"/>
  <c r="O395" i="1"/>
  <c r="P395" i="1"/>
  <c r="L396" i="1"/>
  <c r="M396" i="1"/>
  <c r="N396" i="1"/>
  <c r="O396" i="1"/>
  <c r="P396" i="1"/>
  <c r="L397" i="1"/>
  <c r="M397" i="1"/>
  <c r="N397" i="1"/>
  <c r="O397" i="1"/>
  <c r="P397" i="1"/>
  <c r="L398" i="1"/>
  <c r="M398" i="1"/>
  <c r="N398" i="1"/>
  <c r="O398" i="1"/>
  <c r="P398" i="1"/>
  <c r="L399" i="1"/>
  <c r="M399" i="1"/>
  <c r="N399" i="1"/>
  <c r="O399" i="1"/>
  <c r="P399" i="1"/>
  <c r="L400" i="1"/>
  <c r="M400" i="1"/>
  <c r="N400" i="1"/>
  <c r="O400" i="1"/>
  <c r="P400" i="1"/>
  <c r="L401" i="1"/>
  <c r="M401" i="1"/>
  <c r="N401" i="1"/>
  <c r="O401" i="1"/>
  <c r="P401" i="1"/>
  <c r="L402" i="1"/>
  <c r="M402" i="1"/>
  <c r="N402" i="1"/>
  <c r="O402" i="1"/>
  <c r="P402" i="1"/>
  <c r="L403" i="1"/>
  <c r="M403" i="1"/>
  <c r="N403" i="1"/>
  <c r="O403" i="1"/>
  <c r="P403" i="1"/>
  <c r="L404" i="1"/>
  <c r="M404" i="1"/>
  <c r="N404" i="1"/>
  <c r="O404" i="1"/>
  <c r="P404" i="1"/>
  <c r="L405" i="1"/>
  <c r="M405" i="1"/>
  <c r="N405" i="1"/>
  <c r="O405" i="1"/>
  <c r="P405" i="1"/>
  <c r="L406" i="1"/>
  <c r="M406" i="1"/>
  <c r="N406" i="1"/>
  <c r="O406" i="1"/>
  <c r="P406" i="1"/>
  <c r="L407" i="1"/>
  <c r="M407" i="1"/>
  <c r="N407" i="1"/>
  <c r="O407" i="1"/>
  <c r="P407" i="1"/>
  <c r="L408" i="1"/>
  <c r="M408" i="1"/>
  <c r="N408" i="1"/>
  <c r="O408" i="1"/>
  <c r="P408" i="1"/>
  <c r="L409" i="1"/>
  <c r="M409" i="1"/>
  <c r="N409" i="1"/>
  <c r="O409" i="1"/>
  <c r="P409" i="1"/>
  <c r="L410" i="1"/>
  <c r="M410" i="1"/>
  <c r="N410" i="1"/>
  <c r="O410" i="1"/>
  <c r="P410" i="1"/>
  <c r="L411" i="1"/>
  <c r="M411" i="1"/>
  <c r="N411" i="1"/>
  <c r="O411" i="1"/>
  <c r="P411" i="1"/>
  <c r="L412" i="1"/>
  <c r="M412" i="1"/>
  <c r="N412" i="1"/>
  <c r="O412" i="1"/>
  <c r="P412" i="1"/>
  <c r="L413" i="1"/>
  <c r="M413" i="1"/>
  <c r="N413" i="1"/>
  <c r="O413" i="1"/>
  <c r="P413" i="1"/>
  <c r="L414" i="1"/>
  <c r="M414" i="1"/>
  <c r="N414" i="1"/>
  <c r="O414" i="1"/>
  <c r="P414" i="1"/>
  <c r="L415" i="1"/>
  <c r="M415" i="1"/>
  <c r="N415" i="1"/>
  <c r="O415" i="1"/>
  <c r="P415" i="1"/>
  <c r="L416" i="1"/>
  <c r="M416" i="1"/>
  <c r="N416" i="1"/>
  <c r="O416" i="1"/>
  <c r="P416" i="1"/>
  <c r="L417" i="1"/>
  <c r="M417" i="1"/>
  <c r="N417" i="1"/>
  <c r="O417" i="1"/>
  <c r="P417" i="1"/>
  <c r="L418" i="1"/>
  <c r="M418" i="1"/>
  <c r="N418" i="1"/>
  <c r="O418" i="1"/>
  <c r="P418" i="1"/>
  <c r="L419" i="1"/>
  <c r="M419" i="1"/>
  <c r="N419" i="1"/>
  <c r="O419" i="1"/>
  <c r="P419" i="1"/>
  <c r="L420" i="1"/>
  <c r="M420" i="1"/>
  <c r="N420" i="1"/>
  <c r="O420" i="1"/>
  <c r="P420" i="1"/>
  <c r="L421" i="1"/>
  <c r="M421" i="1"/>
  <c r="N421" i="1"/>
  <c r="O421" i="1"/>
  <c r="P421" i="1"/>
  <c r="L422" i="1"/>
  <c r="M422" i="1"/>
  <c r="N422" i="1"/>
  <c r="O422" i="1"/>
  <c r="P422" i="1"/>
  <c r="L423" i="1"/>
  <c r="M423" i="1"/>
  <c r="N423" i="1"/>
  <c r="O423" i="1"/>
  <c r="P423" i="1"/>
  <c r="L424" i="1"/>
  <c r="M424" i="1"/>
  <c r="N424" i="1"/>
  <c r="O424" i="1"/>
  <c r="P424" i="1"/>
  <c r="L425" i="1"/>
  <c r="M425" i="1"/>
  <c r="N425" i="1"/>
  <c r="O425" i="1"/>
  <c r="P425" i="1"/>
  <c r="L426" i="1"/>
  <c r="M426" i="1"/>
  <c r="N426" i="1"/>
  <c r="O426" i="1"/>
  <c r="P426" i="1"/>
  <c r="L427" i="1"/>
  <c r="M427" i="1"/>
  <c r="N427" i="1"/>
  <c r="O427" i="1"/>
  <c r="P427" i="1"/>
  <c r="L428" i="1"/>
  <c r="M428" i="1"/>
  <c r="N428" i="1"/>
  <c r="O428" i="1"/>
  <c r="P428" i="1"/>
  <c r="L429" i="1"/>
  <c r="M429" i="1"/>
  <c r="N429" i="1"/>
  <c r="O429" i="1"/>
  <c r="P429" i="1"/>
  <c r="L430" i="1"/>
  <c r="M430" i="1"/>
  <c r="N430" i="1"/>
  <c r="O430" i="1"/>
  <c r="P430" i="1"/>
  <c r="L431" i="1"/>
  <c r="M431" i="1"/>
  <c r="N431" i="1"/>
  <c r="O431" i="1"/>
  <c r="P431" i="1"/>
  <c r="L432" i="1"/>
  <c r="M432" i="1"/>
  <c r="N432" i="1"/>
  <c r="O432" i="1"/>
  <c r="P432" i="1"/>
  <c r="L433" i="1"/>
  <c r="M433" i="1"/>
  <c r="N433" i="1"/>
  <c r="O433" i="1"/>
  <c r="P433" i="1"/>
  <c r="L434" i="1"/>
  <c r="M434" i="1"/>
  <c r="N434" i="1"/>
  <c r="O434" i="1"/>
  <c r="P434" i="1"/>
  <c r="L435" i="1"/>
  <c r="M435" i="1"/>
  <c r="N435" i="1"/>
  <c r="O435" i="1"/>
  <c r="P435" i="1"/>
  <c r="L436" i="1"/>
  <c r="M436" i="1"/>
  <c r="N436" i="1"/>
  <c r="O436" i="1"/>
  <c r="P436" i="1"/>
  <c r="L437" i="1"/>
  <c r="M437" i="1"/>
  <c r="N437" i="1"/>
  <c r="O437" i="1"/>
  <c r="P437" i="1"/>
  <c r="L438" i="1"/>
  <c r="M438" i="1"/>
  <c r="N438" i="1"/>
  <c r="O438" i="1"/>
  <c r="P438" i="1"/>
  <c r="L439" i="1"/>
  <c r="M439" i="1"/>
  <c r="N439" i="1"/>
  <c r="O439" i="1"/>
  <c r="P439" i="1"/>
  <c r="L440" i="1"/>
  <c r="M440" i="1"/>
  <c r="N440" i="1"/>
  <c r="O440" i="1"/>
  <c r="P440" i="1"/>
  <c r="L441" i="1"/>
  <c r="M441" i="1"/>
  <c r="N441" i="1"/>
  <c r="O441" i="1"/>
  <c r="P441" i="1"/>
  <c r="L442" i="1"/>
  <c r="M442" i="1"/>
  <c r="N442" i="1"/>
  <c r="O442" i="1"/>
  <c r="P442" i="1"/>
  <c r="L443" i="1"/>
  <c r="M443" i="1"/>
  <c r="N443" i="1"/>
  <c r="O443" i="1"/>
  <c r="P443" i="1"/>
  <c r="L444" i="1"/>
  <c r="M444" i="1"/>
  <c r="N444" i="1"/>
  <c r="O444" i="1"/>
  <c r="P444" i="1"/>
  <c r="L445" i="1"/>
  <c r="M445" i="1"/>
  <c r="N445" i="1"/>
  <c r="O445" i="1"/>
  <c r="P445" i="1"/>
  <c r="L446" i="1"/>
  <c r="M446" i="1"/>
  <c r="N446" i="1"/>
  <c r="O446" i="1"/>
  <c r="P446" i="1"/>
  <c r="L447" i="1"/>
  <c r="M447" i="1"/>
  <c r="N447" i="1"/>
  <c r="O447" i="1"/>
  <c r="P447" i="1"/>
  <c r="L448" i="1"/>
  <c r="M448" i="1"/>
  <c r="N448" i="1"/>
  <c r="O448" i="1"/>
  <c r="P448" i="1"/>
  <c r="L449" i="1"/>
  <c r="M449" i="1"/>
  <c r="N449" i="1"/>
  <c r="O449" i="1"/>
  <c r="P449" i="1"/>
  <c r="L450" i="1"/>
  <c r="M450" i="1"/>
  <c r="N450" i="1"/>
  <c r="O450" i="1"/>
  <c r="P450" i="1"/>
  <c r="L451" i="1"/>
  <c r="M451" i="1"/>
  <c r="N451" i="1"/>
  <c r="O451" i="1"/>
  <c r="P451" i="1"/>
  <c r="L452" i="1"/>
  <c r="M452" i="1"/>
  <c r="N452" i="1"/>
  <c r="O452" i="1"/>
  <c r="P452" i="1"/>
  <c r="L453" i="1"/>
  <c r="M453" i="1"/>
  <c r="N453" i="1"/>
  <c r="O453" i="1"/>
  <c r="P453" i="1"/>
  <c r="L454" i="1"/>
  <c r="M454" i="1"/>
  <c r="N454" i="1"/>
  <c r="O454" i="1"/>
  <c r="P454" i="1"/>
  <c r="L455" i="1"/>
  <c r="M455" i="1"/>
  <c r="N455" i="1"/>
  <c r="O455" i="1"/>
  <c r="P455" i="1"/>
  <c r="L456" i="1"/>
  <c r="M456" i="1"/>
  <c r="N456" i="1"/>
  <c r="O456" i="1"/>
  <c r="P456" i="1"/>
  <c r="L457" i="1"/>
  <c r="M457" i="1"/>
  <c r="N457" i="1"/>
  <c r="O457" i="1"/>
  <c r="P457" i="1"/>
  <c r="L458" i="1"/>
  <c r="M458" i="1"/>
  <c r="N458" i="1"/>
  <c r="O458" i="1"/>
  <c r="P458" i="1"/>
  <c r="L459" i="1"/>
  <c r="M459" i="1"/>
  <c r="N459" i="1"/>
  <c r="O459" i="1"/>
  <c r="P459" i="1"/>
  <c r="L460" i="1"/>
  <c r="M460" i="1"/>
  <c r="N460" i="1"/>
  <c r="O460" i="1"/>
  <c r="P460" i="1"/>
  <c r="L461" i="1"/>
  <c r="M461" i="1"/>
  <c r="N461" i="1"/>
  <c r="O461" i="1"/>
  <c r="P461" i="1"/>
  <c r="L462" i="1"/>
  <c r="M462" i="1"/>
  <c r="N462" i="1"/>
  <c r="O462" i="1"/>
  <c r="P462" i="1"/>
  <c r="L463" i="1"/>
  <c r="M463" i="1"/>
  <c r="N463" i="1"/>
  <c r="O463" i="1"/>
  <c r="P463" i="1"/>
  <c r="L464" i="1"/>
  <c r="M464" i="1"/>
  <c r="N464" i="1"/>
  <c r="O464" i="1"/>
  <c r="P464" i="1"/>
  <c r="L465" i="1"/>
  <c r="M465" i="1"/>
  <c r="N465" i="1"/>
  <c r="O465" i="1"/>
  <c r="P465" i="1"/>
  <c r="L466" i="1"/>
  <c r="M466" i="1"/>
  <c r="N466" i="1"/>
  <c r="O466" i="1"/>
  <c r="P466" i="1"/>
  <c r="L467" i="1"/>
  <c r="M467" i="1"/>
  <c r="N467" i="1"/>
  <c r="O467" i="1"/>
  <c r="P467" i="1"/>
  <c r="L468" i="1"/>
  <c r="M468" i="1"/>
  <c r="N468" i="1"/>
  <c r="O468" i="1"/>
  <c r="P468" i="1"/>
  <c r="L469" i="1"/>
  <c r="M469" i="1"/>
  <c r="N469" i="1"/>
  <c r="O469" i="1"/>
  <c r="P469" i="1"/>
  <c r="L470" i="1"/>
  <c r="M470" i="1"/>
  <c r="N470" i="1"/>
  <c r="O470" i="1"/>
  <c r="P470" i="1"/>
  <c r="L471" i="1"/>
  <c r="M471" i="1"/>
  <c r="N471" i="1"/>
  <c r="O471" i="1"/>
  <c r="P471" i="1"/>
  <c r="L472" i="1"/>
  <c r="M472" i="1"/>
  <c r="N472" i="1"/>
  <c r="O472" i="1"/>
  <c r="P472" i="1"/>
  <c r="L473" i="1"/>
  <c r="M473" i="1"/>
  <c r="N473" i="1"/>
  <c r="O473" i="1"/>
  <c r="P473" i="1"/>
  <c r="L474" i="1"/>
  <c r="M474" i="1"/>
  <c r="N474" i="1"/>
  <c r="O474" i="1"/>
  <c r="P474" i="1"/>
  <c r="L475" i="1"/>
  <c r="M475" i="1"/>
  <c r="N475" i="1"/>
  <c r="O475" i="1"/>
  <c r="P475" i="1"/>
  <c r="L476" i="1"/>
  <c r="M476" i="1"/>
  <c r="N476" i="1"/>
  <c r="O476" i="1"/>
  <c r="P476" i="1"/>
  <c r="L477" i="1"/>
  <c r="M477" i="1"/>
  <c r="N477" i="1"/>
  <c r="O477" i="1"/>
  <c r="P477" i="1"/>
  <c r="L478" i="1"/>
  <c r="M478" i="1"/>
  <c r="N478" i="1"/>
  <c r="O478" i="1"/>
  <c r="P478" i="1"/>
  <c r="L479" i="1"/>
  <c r="M479" i="1"/>
  <c r="N479" i="1"/>
  <c r="O479" i="1"/>
  <c r="P479" i="1"/>
  <c r="L480" i="1"/>
  <c r="M480" i="1"/>
  <c r="N480" i="1"/>
  <c r="O480" i="1"/>
  <c r="P480" i="1"/>
  <c r="L481" i="1"/>
  <c r="M481" i="1"/>
  <c r="N481" i="1"/>
  <c r="O481" i="1"/>
  <c r="P481" i="1"/>
  <c r="L482" i="1"/>
  <c r="M482" i="1"/>
  <c r="N482" i="1"/>
  <c r="O482" i="1"/>
  <c r="P482" i="1"/>
  <c r="L483" i="1"/>
  <c r="M483" i="1"/>
  <c r="N483" i="1"/>
  <c r="O483" i="1"/>
  <c r="P483" i="1"/>
  <c r="L484" i="1"/>
  <c r="M484" i="1"/>
  <c r="N484" i="1"/>
  <c r="O484" i="1"/>
  <c r="P484" i="1"/>
  <c r="L485" i="1"/>
  <c r="M485" i="1"/>
  <c r="N485" i="1"/>
  <c r="O485" i="1"/>
  <c r="P485" i="1"/>
  <c r="L486" i="1"/>
  <c r="M486" i="1"/>
  <c r="N486" i="1"/>
  <c r="O486" i="1"/>
  <c r="P486" i="1"/>
  <c r="L487" i="1"/>
  <c r="M487" i="1"/>
  <c r="N487" i="1"/>
  <c r="O487" i="1"/>
  <c r="P487" i="1"/>
  <c r="L488" i="1"/>
  <c r="M488" i="1"/>
  <c r="N488" i="1"/>
  <c r="O488" i="1"/>
  <c r="P488" i="1"/>
  <c r="L489" i="1"/>
  <c r="M489" i="1"/>
  <c r="N489" i="1"/>
  <c r="O489" i="1"/>
  <c r="P489" i="1"/>
  <c r="L490" i="1"/>
  <c r="M490" i="1"/>
  <c r="N490" i="1"/>
  <c r="O490" i="1"/>
  <c r="P490" i="1"/>
  <c r="L491" i="1"/>
  <c r="M491" i="1"/>
  <c r="N491" i="1"/>
  <c r="O491" i="1"/>
  <c r="P491" i="1"/>
  <c r="L492" i="1"/>
  <c r="M492" i="1"/>
  <c r="N492" i="1"/>
  <c r="O492" i="1"/>
  <c r="P492" i="1"/>
  <c r="L493" i="1"/>
  <c r="M493" i="1"/>
  <c r="N493" i="1"/>
  <c r="O493" i="1"/>
  <c r="P493" i="1"/>
  <c r="L494" i="1"/>
  <c r="M494" i="1"/>
  <c r="N494" i="1"/>
  <c r="O494" i="1"/>
  <c r="P494" i="1"/>
  <c r="L495" i="1"/>
  <c r="M495" i="1"/>
  <c r="N495" i="1"/>
  <c r="O495" i="1"/>
  <c r="P495" i="1"/>
  <c r="L496" i="1"/>
  <c r="M496" i="1"/>
  <c r="N496" i="1"/>
  <c r="O496" i="1"/>
  <c r="P496" i="1"/>
  <c r="L497" i="1"/>
  <c r="M497" i="1"/>
  <c r="N497" i="1"/>
  <c r="O497" i="1"/>
  <c r="P497" i="1"/>
  <c r="L498" i="1"/>
  <c r="M498" i="1"/>
  <c r="N498" i="1"/>
  <c r="O498" i="1"/>
  <c r="P498" i="1"/>
  <c r="L499" i="1"/>
  <c r="M499" i="1"/>
  <c r="N499" i="1"/>
  <c r="O499" i="1"/>
  <c r="P499" i="1"/>
  <c r="L500" i="1"/>
  <c r="M500" i="1"/>
  <c r="N500" i="1"/>
  <c r="O500" i="1"/>
  <c r="P500" i="1"/>
  <c r="L501" i="1"/>
  <c r="M501" i="1"/>
  <c r="N501" i="1"/>
  <c r="O501" i="1"/>
  <c r="P501" i="1"/>
  <c r="L502" i="1"/>
  <c r="M502" i="1"/>
  <c r="N502" i="1"/>
  <c r="O502" i="1"/>
  <c r="P502" i="1"/>
  <c r="L503" i="1"/>
  <c r="M503" i="1"/>
  <c r="N503" i="1"/>
  <c r="O503" i="1"/>
  <c r="P503" i="1"/>
  <c r="L504" i="1"/>
  <c r="M504" i="1"/>
  <c r="N504" i="1"/>
  <c r="O504" i="1"/>
  <c r="P504" i="1"/>
  <c r="L505" i="1"/>
  <c r="M505" i="1"/>
  <c r="N505" i="1"/>
  <c r="O505" i="1"/>
  <c r="P505" i="1"/>
  <c r="L507" i="1"/>
  <c r="M507" i="1"/>
  <c r="N507" i="1"/>
  <c r="O507" i="1"/>
  <c r="P507" i="1"/>
  <c r="G2" i="7"/>
  <c r="H2" i="7"/>
  <c r="I2" i="7"/>
  <c r="AD2" i="7"/>
  <c r="AE2" i="7"/>
  <c r="AF2" i="7"/>
  <c r="G3" i="7"/>
  <c r="H3" i="7"/>
  <c r="I3" i="7"/>
  <c r="L3" i="7"/>
  <c r="M3" i="7"/>
  <c r="N3" i="7"/>
  <c r="O3" i="7"/>
  <c r="P3" i="7"/>
  <c r="S3" i="7"/>
  <c r="T3" i="7"/>
  <c r="U3" i="7"/>
  <c r="V3" i="7"/>
  <c r="W3" i="7"/>
  <c r="AD3" i="7"/>
  <c r="AE3" i="7"/>
  <c r="AF3" i="7"/>
  <c r="G4" i="7"/>
  <c r="H4" i="7"/>
  <c r="I4" i="7"/>
  <c r="L4" i="7"/>
  <c r="M4" i="7"/>
  <c r="N4" i="7"/>
  <c r="O4" i="7"/>
  <c r="P4" i="7"/>
  <c r="S4" i="7"/>
  <c r="T4" i="7"/>
  <c r="U4" i="7"/>
  <c r="V4" i="7"/>
  <c r="W4" i="7"/>
  <c r="Z4" i="7"/>
  <c r="AD4" i="7"/>
  <c r="AE4" i="7"/>
  <c r="AF4" i="7"/>
  <c r="G5" i="7"/>
  <c r="H5" i="7"/>
  <c r="I5" i="7"/>
  <c r="L5" i="7"/>
  <c r="M5" i="7"/>
  <c r="N5" i="7"/>
  <c r="O5" i="7"/>
  <c r="P5" i="7"/>
  <c r="S5" i="7"/>
  <c r="T5" i="7"/>
  <c r="U5" i="7"/>
  <c r="V5" i="7"/>
  <c r="W5" i="7"/>
  <c r="Z5" i="7"/>
  <c r="G6" i="7"/>
  <c r="H6" i="7"/>
  <c r="I6" i="7"/>
  <c r="L6" i="7"/>
  <c r="M6" i="7"/>
  <c r="N6" i="7"/>
  <c r="O6" i="7"/>
  <c r="P6" i="7"/>
  <c r="S6" i="7"/>
  <c r="T6" i="7"/>
  <c r="U6" i="7"/>
  <c r="V6" i="7"/>
  <c r="W6" i="7"/>
  <c r="AD6" i="7"/>
  <c r="AE6" i="7"/>
  <c r="AF6" i="7"/>
  <c r="G7" i="7"/>
  <c r="H7" i="7"/>
  <c r="I7" i="7"/>
  <c r="L7" i="7"/>
  <c r="M7" i="7"/>
  <c r="N7" i="7"/>
  <c r="O7" i="7"/>
  <c r="P7" i="7"/>
  <c r="S7" i="7"/>
  <c r="T7" i="7"/>
  <c r="U7" i="7"/>
  <c r="V7" i="7"/>
  <c r="W7" i="7"/>
  <c r="Z7" i="7"/>
  <c r="AD7" i="7"/>
  <c r="AE7" i="7"/>
  <c r="AF7" i="7"/>
  <c r="G8" i="7"/>
  <c r="H8" i="7"/>
  <c r="I8" i="7"/>
  <c r="L8" i="7"/>
  <c r="M8" i="7"/>
  <c r="N8" i="7"/>
  <c r="O8" i="7"/>
  <c r="P8" i="7"/>
  <c r="S8" i="7"/>
  <c r="T8" i="7"/>
  <c r="U8" i="7"/>
  <c r="V8" i="7"/>
  <c r="W8" i="7"/>
  <c r="Z8" i="7"/>
  <c r="AD8" i="7"/>
  <c r="AE8" i="7"/>
  <c r="AF8" i="7"/>
  <c r="DP8" i="7"/>
  <c r="G9" i="7"/>
  <c r="H9" i="7"/>
  <c r="I9" i="7"/>
  <c r="L9" i="7"/>
  <c r="M9" i="7"/>
  <c r="N9" i="7"/>
  <c r="O9" i="7"/>
  <c r="P9" i="7"/>
  <c r="S9" i="7"/>
  <c r="T9" i="7"/>
  <c r="U9" i="7"/>
  <c r="V9" i="7"/>
  <c r="W9" i="7"/>
  <c r="DP9" i="7"/>
  <c r="G10" i="7"/>
  <c r="H10" i="7"/>
  <c r="I10" i="7"/>
  <c r="L10" i="7"/>
  <c r="M10" i="7"/>
  <c r="N10" i="7"/>
  <c r="O10" i="7"/>
  <c r="P10" i="7"/>
  <c r="S10" i="7"/>
  <c r="T10" i="7"/>
  <c r="U10" i="7"/>
  <c r="V10" i="7"/>
  <c r="W10" i="7"/>
  <c r="Z10" i="7"/>
  <c r="G11" i="7"/>
  <c r="H11" i="7"/>
  <c r="I11" i="7"/>
  <c r="L11" i="7"/>
  <c r="M11" i="7"/>
  <c r="N11" i="7"/>
  <c r="O11" i="7"/>
  <c r="P11" i="7"/>
  <c r="S11" i="7"/>
  <c r="T11" i="7"/>
  <c r="U11" i="7"/>
  <c r="V11" i="7"/>
  <c r="W11" i="7"/>
  <c r="Z11" i="7"/>
  <c r="G12" i="7"/>
  <c r="H12" i="7"/>
  <c r="I12" i="7"/>
  <c r="L12" i="7"/>
  <c r="M12" i="7"/>
  <c r="N12" i="7"/>
  <c r="O12" i="7"/>
  <c r="P12" i="7"/>
  <c r="S12" i="7"/>
  <c r="T12" i="7"/>
  <c r="U12" i="7"/>
  <c r="V12" i="7"/>
  <c r="W12" i="7"/>
  <c r="AD12" i="7"/>
  <c r="AE12" i="7"/>
  <c r="G13" i="7"/>
  <c r="H13" i="7"/>
  <c r="I13" i="7"/>
  <c r="L13" i="7"/>
  <c r="M13" i="7"/>
  <c r="N13" i="7"/>
  <c r="O13" i="7"/>
  <c r="P13" i="7"/>
  <c r="S13" i="7"/>
  <c r="T13" i="7"/>
  <c r="U13" i="7"/>
  <c r="V13" i="7"/>
  <c r="W13" i="7"/>
  <c r="Z13" i="7"/>
  <c r="AD13" i="7"/>
  <c r="AE13" i="7"/>
  <c r="G14" i="7"/>
  <c r="H14" i="7"/>
  <c r="I14" i="7"/>
  <c r="L14" i="7"/>
  <c r="M14" i="7"/>
  <c r="N14" i="7"/>
  <c r="O14" i="7"/>
  <c r="P14" i="7"/>
  <c r="S14" i="7"/>
  <c r="T14" i="7"/>
  <c r="U14" i="7"/>
  <c r="V14" i="7"/>
  <c r="W14" i="7"/>
  <c r="Z14" i="7"/>
  <c r="G15" i="7"/>
  <c r="H15" i="7"/>
  <c r="I15" i="7"/>
  <c r="L15" i="7"/>
  <c r="M15" i="7"/>
  <c r="N15" i="7"/>
  <c r="O15" i="7"/>
  <c r="P15" i="7"/>
  <c r="S15" i="7"/>
  <c r="T15" i="7"/>
  <c r="U15" i="7"/>
  <c r="V15" i="7"/>
  <c r="W15" i="7"/>
  <c r="AC15" i="7"/>
  <c r="AC15" i="7" a="1"/>
  <c r="AD15" i="7"/>
  <c r="G16" i="7"/>
  <c r="H16" i="7"/>
  <c r="I16" i="7"/>
  <c r="L16" i="7"/>
  <c r="M16" i="7"/>
  <c r="N16" i="7"/>
  <c r="O16" i="7"/>
  <c r="P16" i="7"/>
  <c r="S16" i="7"/>
  <c r="T16" i="7"/>
  <c r="U16" i="7"/>
  <c r="V16" i="7"/>
  <c r="W16" i="7"/>
  <c r="Z16" i="7"/>
  <c r="AC16" i="7"/>
  <c r="AD16" i="7"/>
  <c r="G17" i="7"/>
  <c r="H17" i="7"/>
  <c r="I17" i="7"/>
  <c r="L17" i="7"/>
  <c r="M17" i="7"/>
  <c r="N17" i="7"/>
  <c r="O17" i="7"/>
  <c r="P17" i="7"/>
  <c r="S17" i="7"/>
  <c r="T17" i="7"/>
  <c r="U17" i="7"/>
  <c r="V17" i="7"/>
  <c r="W17" i="7"/>
  <c r="Z17" i="7"/>
  <c r="AC17" i="7"/>
  <c r="AD17" i="7"/>
  <c r="G18" i="7"/>
  <c r="H18" i="7"/>
  <c r="I18" i="7"/>
  <c r="L18" i="7"/>
  <c r="M18" i="7"/>
  <c r="N18" i="7"/>
  <c r="O18" i="7"/>
  <c r="P18" i="7"/>
  <c r="S18" i="7"/>
  <c r="T18" i="7"/>
  <c r="U18" i="7"/>
  <c r="V18" i="7"/>
  <c r="W18" i="7"/>
  <c r="AC18" i="7"/>
  <c r="AC18" i="7" a="1"/>
  <c r="AD18" i="7"/>
  <c r="G19" i="7"/>
  <c r="H19" i="7"/>
  <c r="I19" i="7"/>
  <c r="L19" i="7"/>
  <c r="M19" i="7"/>
  <c r="N19" i="7"/>
  <c r="O19" i="7"/>
  <c r="P19" i="7"/>
  <c r="S19" i="7"/>
  <c r="T19" i="7"/>
  <c r="U19" i="7"/>
  <c r="V19" i="7"/>
  <c r="W19" i="7"/>
  <c r="Z19" i="7"/>
  <c r="AC19" i="7"/>
  <c r="AD19" i="7"/>
  <c r="G20" i="7"/>
  <c r="H20" i="7"/>
  <c r="I20" i="7"/>
  <c r="L20" i="7"/>
  <c r="M20" i="7"/>
  <c r="N20" i="7"/>
  <c r="O20" i="7"/>
  <c r="P20" i="7"/>
  <c r="S20" i="7"/>
  <c r="T20" i="7"/>
  <c r="U20" i="7"/>
  <c r="V20" i="7"/>
  <c r="W20" i="7"/>
  <c r="Z20" i="7"/>
  <c r="AC20" i="7"/>
  <c r="AD20" i="7"/>
  <c r="G21" i="7"/>
  <c r="H21" i="7"/>
  <c r="I21" i="7"/>
  <c r="L21" i="7"/>
  <c r="M21" i="7"/>
  <c r="N21" i="7"/>
  <c r="O21" i="7"/>
  <c r="P21" i="7"/>
  <c r="S21" i="7"/>
  <c r="T21" i="7"/>
  <c r="U21" i="7"/>
  <c r="V21" i="7"/>
  <c r="W21" i="7"/>
  <c r="AC21" i="7"/>
  <c r="AC21" i="7" a="1"/>
  <c r="AD21" i="7"/>
  <c r="G22" i="7"/>
  <c r="H22" i="7"/>
  <c r="I22" i="7"/>
  <c r="L22" i="7"/>
  <c r="M22" i="7"/>
  <c r="N22" i="7"/>
  <c r="O22" i="7"/>
  <c r="P22" i="7"/>
  <c r="S22" i="7"/>
  <c r="T22" i="7"/>
  <c r="U22" i="7"/>
  <c r="V22" i="7"/>
  <c r="W22" i="7"/>
  <c r="AC22" i="7"/>
  <c r="AD22" i="7"/>
  <c r="G23" i="7"/>
  <c r="H23" i="7"/>
  <c r="I23" i="7"/>
  <c r="L23" i="7"/>
  <c r="M23" i="7"/>
  <c r="N23" i="7"/>
  <c r="O23" i="7"/>
  <c r="P23" i="7"/>
  <c r="S23" i="7"/>
  <c r="T23" i="7"/>
  <c r="U23" i="7"/>
  <c r="V23" i="7"/>
  <c r="W23" i="7"/>
  <c r="AC23" i="7"/>
  <c r="AD23" i="7"/>
  <c r="G24" i="7"/>
  <c r="H24" i="7"/>
  <c r="I24" i="7"/>
  <c r="L24" i="7"/>
  <c r="M24" i="7"/>
  <c r="N24" i="7"/>
  <c r="O24" i="7"/>
  <c r="P24" i="7"/>
  <c r="S24" i="7"/>
  <c r="T24" i="7"/>
  <c r="U24" i="7"/>
  <c r="V24" i="7"/>
  <c r="W24" i="7"/>
  <c r="Z24" i="7"/>
  <c r="AM24" i="7"/>
  <c r="BC24" i="7"/>
  <c r="BU24" i="7"/>
  <c r="CK24" i="7"/>
  <c r="DC24" i="7"/>
  <c r="DS24" i="7"/>
  <c r="G25" i="7"/>
  <c r="H25" i="7"/>
  <c r="I25" i="7"/>
  <c r="L25" i="7"/>
  <c r="M25" i="7"/>
  <c r="N25" i="7"/>
  <c r="O25" i="7"/>
  <c r="P25" i="7"/>
  <c r="S25" i="7"/>
  <c r="T25" i="7"/>
  <c r="U25" i="7"/>
  <c r="V25" i="7"/>
  <c r="W25" i="7"/>
  <c r="Z25" i="7"/>
  <c r="AM25" i="7"/>
  <c r="BC25" i="7"/>
  <c r="BU25" i="7"/>
  <c r="CK25" i="7"/>
  <c r="DC25" i="7"/>
  <c r="DS25" i="7"/>
  <c r="G26" i="7"/>
  <c r="H26" i="7"/>
  <c r="I26" i="7"/>
  <c r="L26" i="7"/>
  <c r="M26" i="7"/>
  <c r="N26" i="7"/>
  <c r="O26" i="7"/>
  <c r="P26" i="7"/>
  <c r="S26" i="7"/>
  <c r="T26" i="7"/>
  <c r="U26" i="7"/>
  <c r="V26" i="7"/>
  <c r="W26" i="7"/>
  <c r="G27" i="7"/>
  <c r="H27" i="7"/>
  <c r="I27" i="7"/>
  <c r="L27" i="7"/>
  <c r="M27" i="7"/>
  <c r="N27" i="7"/>
  <c r="O27" i="7"/>
  <c r="P27" i="7"/>
  <c r="S27" i="7"/>
  <c r="T27" i="7"/>
  <c r="U27" i="7"/>
  <c r="V27" i="7"/>
  <c r="W27" i="7"/>
  <c r="Z27" i="7"/>
  <c r="G28" i="7"/>
  <c r="H28" i="7"/>
  <c r="I28" i="7"/>
  <c r="L28" i="7"/>
  <c r="M28" i="7"/>
  <c r="N28" i="7"/>
  <c r="O28" i="7"/>
  <c r="P28" i="7"/>
  <c r="S28" i="7"/>
  <c r="T28" i="7"/>
  <c r="U28" i="7"/>
  <c r="V28" i="7"/>
  <c r="W28" i="7"/>
  <c r="Z28" i="7"/>
  <c r="G29" i="7"/>
  <c r="H29" i="7"/>
  <c r="I29" i="7"/>
  <c r="L29" i="7"/>
  <c r="M29" i="7"/>
  <c r="N29" i="7"/>
  <c r="O29" i="7"/>
  <c r="P29" i="7"/>
  <c r="S29" i="7"/>
  <c r="T29" i="7"/>
  <c r="U29" i="7"/>
  <c r="V29" i="7"/>
  <c r="W29" i="7"/>
  <c r="G30" i="7"/>
  <c r="H30" i="7"/>
  <c r="I30" i="7"/>
  <c r="L30" i="7"/>
  <c r="M30" i="7"/>
  <c r="N30" i="7"/>
  <c r="O30" i="7"/>
  <c r="P30" i="7"/>
  <c r="S30" i="7"/>
  <c r="T30" i="7"/>
  <c r="U30" i="7"/>
  <c r="V30" i="7"/>
  <c r="W30" i="7"/>
  <c r="Z30" i="7"/>
  <c r="G31" i="7"/>
  <c r="H31" i="7"/>
  <c r="I31" i="7"/>
  <c r="L31" i="7"/>
  <c r="M31" i="7"/>
  <c r="N31" i="7"/>
  <c r="O31" i="7"/>
  <c r="P31" i="7"/>
  <c r="S31" i="7"/>
  <c r="T31" i="7"/>
  <c r="U31" i="7"/>
  <c r="V31" i="7"/>
  <c r="W31" i="7"/>
  <c r="Z31" i="7"/>
  <c r="G32" i="7"/>
  <c r="H32" i="7"/>
  <c r="I32" i="7"/>
  <c r="L32" i="7"/>
  <c r="M32" i="7"/>
  <c r="N32" i="7"/>
  <c r="O32" i="7"/>
  <c r="P32" i="7"/>
  <c r="S32" i="7"/>
  <c r="T32" i="7"/>
  <c r="U32" i="7"/>
  <c r="V32" i="7"/>
  <c r="W32" i="7"/>
  <c r="G33" i="7"/>
  <c r="H33" i="7"/>
  <c r="I33" i="7"/>
  <c r="L33" i="7"/>
  <c r="M33" i="7"/>
  <c r="N33" i="7"/>
  <c r="O33" i="7"/>
  <c r="P33" i="7"/>
  <c r="S33" i="7"/>
  <c r="T33" i="7"/>
  <c r="U33" i="7"/>
  <c r="V33" i="7"/>
  <c r="W33" i="7"/>
  <c r="Z33" i="7"/>
  <c r="G34" i="7"/>
  <c r="H34" i="7"/>
  <c r="I34" i="7"/>
  <c r="L34" i="7"/>
  <c r="M34" i="7"/>
  <c r="N34" i="7"/>
  <c r="O34" i="7"/>
  <c r="P34" i="7"/>
  <c r="S34" i="7"/>
  <c r="T34" i="7"/>
  <c r="U34" i="7"/>
  <c r="V34" i="7"/>
  <c r="W34" i="7"/>
  <c r="Z34" i="7"/>
  <c r="G35" i="7"/>
  <c r="H35" i="7"/>
  <c r="I35" i="7"/>
  <c r="L35" i="7"/>
  <c r="M35" i="7"/>
  <c r="N35" i="7"/>
  <c r="O35" i="7"/>
  <c r="P35" i="7"/>
  <c r="S35" i="7"/>
  <c r="T35" i="7"/>
  <c r="U35" i="7"/>
  <c r="V35" i="7"/>
  <c r="W35" i="7"/>
  <c r="G36" i="7"/>
  <c r="H36" i="7"/>
  <c r="I36" i="7"/>
  <c r="L36" i="7"/>
  <c r="M36" i="7"/>
  <c r="N36" i="7"/>
  <c r="O36" i="7"/>
  <c r="P36" i="7"/>
  <c r="S36" i="7"/>
  <c r="T36" i="7"/>
  <c r="U36" i="7"/>
  <c r="V36" i="7"/>
  <c r="W36" i="7"/>
  <c r="Z36" i="7"/>
  <c r="G37" i="7"/>
  <c r="H37" i="7"/>
  <c r="I37" i="7"/>
  <c r="L37" i="7"/>
  <c r="M37" i="7"/>
  <c r="N37" i="7"/>
  <c r="O37" i="7"/>
  <c r="P37" i="7"/>
  <c r="S37" i="7"/>
  <c r="T37" i="7"/>
  <c r="U37" i="7"/>
  <c r="V37" i="7"/>
  <c r="W37" i="7"/>
  <c r="Z37" i="7"/>
  <c r="G38" i="7"/>
  <c r="H38" i="7"/>
  <c r="I38" i="7"/>
  <c r="L38" i="7"/>
  <c r="M38" i="7"/>
  <c r="N38" i="7"/>
  <c r="O38" i="7"/>
  <c r="P38" i="7"/>
  <c r="S38" i="7"/>
  <c r="T38" i="7"/>
  <c r="U38" i="7"/>
  <c r="V38" i="7"/>
  <c r="W38" i="7"/>
  <c r="G39" i="7"/>
  <c r="H39" i="7"/>
  <c r="I39" i="7"/>
  <c r="L39" i="7"/>
  <c r="M39" i="7"/>
  <c r="N39" i="7"/>
  <c r="O39" i="7"/>
  <c r="P39" i="7"/>
  <c r="S39" i="7"/>
  <c r="T39" i="7"/>
  <c r="U39" i="7"/>
  <c r="V39" i="7"/>
  <c r="W39" i="7"/>
  <c r="Z39" i="7"/>
  <c r="G40" i="7"/>
  <c r="H40" i="7"/>
  <c r="I40" i="7"/>
  <c r="L40" i="7"/>
  <c r="M40" i="7"/>
  <c r="N40" i="7"/>
  <c r="O40" i="7"/>
  <c r="P40" i="7"/>
  <c r="S40" i="7"/>
  <c r="T40" i="7"/>
  <c r="U40" i="7"/>
  <c r="V40" i="7"/>
  <c r="W40" i="7"/>
  <c r="Z40" i="7"/>
  <c r="G41" i="7"/>
  <c r="H41" i="7"/>
  <c r="I41" i="7"/>
  <c r="L41" i="7"/>
  <c r="M41" i="7"/>
  <c r="N41" i="7"/>
  <c r="O41" i="7"/>
  <c r="P41" i="7"/>
  <c r="S41" i="7"/>
  <c r="T41" i="7"/>
  <c r="U41" i="7"/>
  <c r="V41" i="7"/>
  <c r="W41" i="7"/>
  <c r="G42" i="7"/>
  <c r="H42" i="7"/>
  <c r="I42" i="7"/>
  <c r="L42" i="7"/>
  <c r="M42" i="7"/>
  <c r="N42" i="7"/>
  <c r="O42" i="7"/>
  <c r="P42" i="7"/>
  <c r="S42" i="7"/>
  <c r="T42" i="7"/>
  <c r="U42" i="7"/>
  <c r="V42" i="7"/>
  <c r="W42" i="7"/>
  <c r="G43" i="7"/>
  <c r="H43" i="7"/>
  <c r="I43" i="7"/>
  <c r="L43" i="7"/>
  <c r="M43" i="7"/>
  <c r="N43" i="7"/>
  <c r="O43" i="7"/>
  <c r="P43" i="7"/>
  <c r="S43" i="7"/>
  <c r="T43" i="7"/>
  <c r="U43" i="7"/>
  <c r="V43" i="7"/>
  <c r="W43" i="7"/>
  <c r="G44" i="7"/>
  <c r="H44" i="7"/>
  <c r="I44" i="7"/>
  <c r="L44" i="7"/>
  <c r="M44" i="7"/>
  <c r="N44" i="7"/>
  <c r="O44" i="7"/>
  <c r="P44" i="7"/>
  <c r="S44" i="7"/>
  <c r="T44" i="7"/>
  <c r="U44" i="7"/>
  <c r="V44" i="7"/>
  <c r="W44" i="7"/>
  <c r="G45" i="7"/>
  <c r="H45" i="7"/>
  <c r="I45" i="7"/>
  <c r="L45" i="7"/>
  <c r="M45" i="7"/>
  <c r="N45" i="7"/>
  <c r="O45" i="7"/>
  <c r="P45" i="7"/>
  <c r="S45" i="7"/>
  <c r="T45" i="7"/>
  <c r="U45" i="7"/>
  <c r="V45" i="7"/>
  <c r="W45" i="7"/>
  <c r="G46" i="7"/>
  <c r="H46" i="7"/>
  <c r="I46" i="7"/>
  <c r="L46" i="7"/>
  <c r="M46" i="7"/>
  <c r="N46" i="7"/>
  <c r="O46" i="7"/>
  <c r="P46" i="7"/>
  <c r="S46" i="7"/>
  <c r="T46" i="7"/>
  <c r="U46" i="7"/>
  <c r="V46" i="7"/>
  <c r="W46" i="7"/>
  <c r="G47" i="7"/>
  <c r="H47" i="7"/>
  <c r="I47" i="7"/>
  <c r="L47" i="7"/>
  <c r="M47" i="7"/>
  <c r="N47" i="7"/>
  <c r="O47" i="7"/>
  <c r="P47" i="7"/>
  <c r="S47" i="7"/>
  <c r="T47" i="7"/>
  <c r="U47" i="7"/>
  <c r="V47" i="7"/>
  <c r="W47" i="7"/>
  <c r="G48" i="7"/>
  <c r="H48" i="7"/>
  <c r="I48" i="7"/>
  <c r="L48" i="7"/>
  <c r="M48" i="7"/>
  <c r="N48" i="7"/>
  <c r="O48" i="7"/>
  <c r="P48" i="7"/>
  <c r="S48" i="7"/>
  <c r="T48" i="7"/>
  <c r="U48" i="7"/>
  <c r="V48" i="7"/>
  <c r="W48" i="7"/>
  <c r="G49" i="7"/>
  <c r="H49" i="7"/>
  <c r="I49" i="7"/>
  <c r="L49" i="7"/>
  <c r="M49" i="7"/>
  <c r="N49" i="7"/>
  <c r="O49" i="7"/>
  <c r="P49" i="7"/>
  <c r="S49" i="7"/>
  <c r="T49" i="7"/>
  <c r="U49" i="7"/>
  <c r="V49" i="7"/>
  <c r="W49" i="7"/>
  <c r="G50" i="7"/>
  <c r="H50" i="7"/>
  <c r="I50" i="7"/>
  <c r="L50" i="7"/>
  <c r="M50" i="7"/>
  <c r="N50" i="7"/>
  <c r="O50" i="7"/>
  <c r="P50" i="7"/>
  <c r="S50" i="7"/>
  <c r="T50" i="7"/>
  <c r="U50" i="7"/>
  <c r="V50" i="7"/>
  <c r="W50" i="7"/>
  <c r="G51" i="7"/>
  <c r="H51" i="7"/>
  <c r="I51" i="7"/>
  <c r="L51" i="7"/>
  <c r="M51" i="7"/>
  <c r="N51" i="7"/>
  <c r="O51" i="7"/>
  <c r="P51" i="7"/>
  <c r="S51" i="7"/>
  <c r="T51" i="7"/>
  <c r="U51" i="7"/>
  <c r="V51" i="7"/>
  <c r="W51" i="7"/>
  <c r="G52" i="7"/>
  <c r="H52" i="7"/>
  <c r="I52" i="7"/>
  <c r="L52" i="7"/>
  <c r="M52" i="7"/>
  <c r="N52" i="7"/>
  <c r="O52" i="7"/>
  <c r="P52" i="7"/>
  <c r="S52" i="7"/>
  <c r="T52" i="7"/>
  <c r="U52" i="7"/>
  <c r="V52" i="7"/>
  <c r="W52" i="7"/>
  <c r="G53" i="7"/>
  <c r="H53" i="7"/>
  <c r="I53" i="7"/>
  <c r="L53" i="7"/>
  <c r="M53" i="7"/>
  <c r="N53" i="7"/>
  <c r="O53" i="7"/>
  <c r="P53" i="7"/>
  <c r="S53" i="7"/>
  <c r="T53" i="7"/>
  <c r="U53" i="7"/>
  <c r="V53" i="7"/>
  <c r="W53" i="7"/>
  <c r="G54" i="7"/>
  <c r="H54" i="7"/>
  <c r="I54" i="7"/>
  <c r="L54" i="7"/>
  <c r="M54" i="7"/>
  <c r="N54" i="7"/>
  <c r="O54" i="7"/>
  <c r="P54" i="7"/>
  <c r="S54" i="7"/>
  <c r="T54" i="7"/>
  <c r="U54" i="7"/>
  <c r="V54" i="7"/>
  <c r="W54" i="7"/>
  <c r="G55" i="7"/>
  <c r="H55" i="7"/>
  <c r="I55" i="7"/>
  <c r="L55" i="7"/>
  <c r="M55" i="7"/>
  <c r="N55" i="7"/>
  <c r="O55" i="7"/>
  <c r="P55" i="7"/>
  <c r="S55" i="7"/>
  <c r="T55" i="7"/>
  <c r="U55" i="7"/>
  <c r="V55" i="7"/>
  <c r="W55" i="7"/>
  <c r="G56" i="7"/>
  <c r="H56" i="7"/>
  <c r="I56" i="7"/>
  <c r="L56" i="7"/>
  <c r="M56" i="7"/>
  <c r="N56" i="7"/>
  <c r="O56" i="7"/>
  <c r="P56" i="7"/>
  <c r="S56" i="7"/>
  <c r="T56" i="7"/>
  <c r="U56" i="7"/>
  <c r="V56" i="7"/>
  <c r="W56" i="7"/>
  <c r="G57" i="7"/>
  <c r="H57" i="7"/>
  <c r="I57" i="7"/>
  <c r="L57" i="7"/>
  <c r="M57" i="7"/>
  <c r="N57" i="7"/>
  <c r="O57" i="7"/>
  <c r="P57" i="7"/>
  <c r="S57" i="7"/>
  <c r="T57" i="7"/>
  <c r="U57" i="7"/>
  <c r="V57" i="7"/>
  <c r="W57" i="7"/>
  <c r="G58" i="7"/>
  <c r="H58" i="7"/>
  <c r="I58" i="7"/>
  <c r="L58" i="7"/>
  <c r="M58" i="7"/>
  <c r="N58" i="7"/>
  <c r="O58" i="7"/>
  <c r="P58" i="7"/>
  <c r="S58" i="7"/>
  <c r="T58" i="7"/>
  <c r="U58" i="7"/>
  <c r="V58" i="7"/>
  <c r="W58" i="7"/>
  <c r="G59" i="7"/>
  <c r="H59" i="7"/>
  <c r="I59" i="7"/>
  <c r="L59" i="7"/>
  <c r="M59" i="7"/>
  <c r="N59" i="7"/>
  <c r="O59" i="7"/>
  <c r="P59" i="7"/>
  <c r="S59" i="7"/>
  <c r="T59" i="7"/>
  <c r="U59" i="7"/>
  <c r="V59" i="7"/>
  <c r="W59" i="7"/>
  <c r="G60" i="7"/>
  <c r="H60" i="7"/>
  <c r="I60" i="7"/>
  <c r="L60" i="7"/>
  <c r="M60" i="7"/>
  <c r="N60" i="7"/>
  <c r="O60" i="7"/>
  <c r="P60" i="7"/>
  <c r="S60" i="7"/>
  <c r="T60" i="7"/>
  <c r="U60" i="7"/>
  <c r="V60" i="7"/>
  <c r="W60" i="7"/>
  <c r="G61" i="7"/>
  <c r="H61" i="7"/>
  <c r="I61" i="7"/>
  <c r="L61" i="7"/>
  <c r="M61" i="7"/>
  <c r="N61" i="7"/>
  <c r="O61" i="7"/>
  <c r="P61" i="7"/>
  <c r="S61" i="7"/>
  <c r="T61" i="7"/>
  <c r="U61" i="7"/>
  <c r="V61" i="7"/>
  <c r="W61" i="7"/>
  <c r="G62" i="7"/>
  <c r="H62" i="7"/>
  <c r="I62" i="7"/>
  <c r="L62" i="7"/>
  <c r="M62" i="7"/>
  <c r="N62" i="7"/>
  <c r="O62" i="7"/>
  <c r="P62" i="7"/>
  <c r="S62" i="7"/>
  <c r="T62" i="7"/>
  <c r="U62" i="7"/>
  <c r="V62" i="7"/>
  <c r="W62" i="7"/>
  <c r="G63" i="7"/>
  <c r="H63" i="7"/>
  <c r="I63" i="7"/>
  <c r="L63" i="7"/>
  <c r="M63" i="7"/>
  <c r="N63" i="7"/>
  <c r="O63" i="7"/>
  <c r="P63" i="7"/>
  <c r="S63" i="7"/>
  <c r="T63" i="7"/>
  <c r="U63" i="7"/>
  <c r="V63" i="7"/>
  <c r="W63" i="7"/>
  <c r="G64" i="7"/>
  <c r="H64" i="7"/>
  <c r="I64" i="7"/>
  <c r="L64" i="7"/>
  <c r="M64" i="7"/>
  <c r="N64" i="7"/>
  <c r="O64" i="7"/>
  <c r="P64" i="7"/>
  <c r="S64" i="7"/>
  <c r="T64" i="7"/>
  <c r="U64" i="7"/>
  <c r="V64" i="7"/>
  <c r="W64" i="7"/>
  <c r="G65" i="7"/>
  <c r="H65" i="7"/>
  <c r="I65" i="7"/>
  <c r="L65" i="7"/>
  <c r="M65" i="7"/>
  <c r="N65" i="7"/>
  <c r="O65" i="7"/>
  <c r="P65" i="7"/>
  <c r="S65" i="7"/>
  <c r="T65" i="7"/>
  <c r="U65" i="7"/>
  <c r="V65" i="7"/>
  <c r="W65" i="7"/>
  <c r="G66" i="7"/>
  <c r="H66" i="7"/>
  <c r="I66" i="7"/>
  <c r="L66" i="7"/>
  <c r="M66" i="7"/>
  <c r="N66" i="7"/>
  <c r="O66" i="7"/>
  <c r="P66" i="7"/>
  <c r="S66" i="7"/>
  <c r="T66" i="7"/>
  <c r="U66" i="7"/>
  <c r="V66" i="7"/>
  <c r="W66" i="7"/>
  <c r="G67" i="7"/>
  <c r="H67" i="7"/>
  <c r="I67" i="7"/>
  <c r="L67" i="7"/>
  <c r="M67" i="7"/>
  <c r="N67" i="7"/>
  <c r="O67" i="7"/>
  <c r="P67" i="7"/>
  <c r="S67" i="7"/>
  <c r="T67" i="7"/>
  <c r="U67" i="7"/>
  <c r="V67" i="7"/>
  <c r="W67" i="7"/>
  <c r="G68" i="7"/>
  <c r="H68" i="7"/>
  <c r="I68" i="7"/>
  <c r="L68" i="7"/>
  <c r="M68" i="7"/>
  <c r="N68" i="7"/>
  <c r="O68" i="7"/>
  <c r="P68" i="7"/>
  <c r="S68" i="7"/>
  <c r="T68" i="7"/>
  <c r="U68" i="7"/>
  <c r="V68" i="7"/>
  <c r="W68" i="7"/>
  <c r="G69" i="7"/>
  <c r="H69" i="7"/>
  <c r="I69" i="7"/>
  <c r="L69" i="7"/>
  <c r="M69" i="7"/>
  <c r="N69" i="7"/>
  <c r="O69" i="7"/>
  <c r="P69" i="7"/>
  <c r="S69" i="7"/>
  <c r="T69" i="7"/>
  <c r="U69" i="7"/>
  <c r="V69" i="7"/>
  <c r="W69" i="7"/>
  <c r="G70" i="7"/>
  <c r="H70" i="7"/>
  <c r="I70" i="7"/>
  <c r="L70" i="7"/>
  <c r="M70" i="7"/>
  <c r="N70" i="7"/>
  <c r="O70" i="7"/>
  <c r="P70" i="7"/>
  <c r="S70" i="7"/>
  <c r="T70" i="7"/>
  <c r="U70" i="7"/>
  <c r="V70" i="7"/>
  <c r="W70" i="7"/>
  <c r="G71" i="7"/>
  <c r="H71" i="7"/>
  <c r="I71" i="7"/>
  <c r="L71" i="7"/>
  <c r="M71" i="7"/>
  <c r="N71" i="7"/>
  <c r="O71" i="7"/>
  <c r="P71" i="7"/>
  <c r="S71" i="7"/>
  <c r="T71" i="7"/>
  <c r="U71" i="7"/>
  <c r="V71" i="7"/>
  <c r="W71" i="7"/>
  <c r="G72" i="7"/>
  <c r="H72" i="7"/>
  <c r="I72" i="7"/>
  <c r="L72" i="7"/>
  <c r="M72" i="7"/>
  <c r="N72" i="7"/>
  <c r="O72" i="7"/>
  <c r="P72" i="7"/>
  <c r="S72" i="7"/>
  <c r="T72" i="7"/>
  <c r="U72" i="7"/>
  <c r="V72" i="7"/>
  <c r="W72" i="7"/>
  <c r="G73" i="7"/>
  <c r="H73" i="7"/>
  <c r="I73" i="7"/>
  <c r="L73" i="7"/>
  <c r="M73" i="7"/>
  <c r="N73" i="7"/>
  <c r="O73" i="7"/>
  <c r="P73" i="7"/>
  <c r="S73" i="7"/>
  <c r="T73" i="7"/>
  <c r="U73" i="7"/>
  <c r="V73" i="7"/>
  <c r="W73" i="7"/>
  <c r="G74" i="7"/>
  <c r="H74" i="7"/>
  <c r="I74" i="7"/>
  <c r="L74" i="7"/>
  <c r="M74" i="7"/>
  <c r="N74" i="7"/>
  <c r="O74" i="7"/>
  <c r="P74" i="7"/>
  <c r="S74" i="7"/>
  <c r="T74" i="7"/>
  <c r="U74" i="7"/>
  <c r="V74" i="7"/>
  <c r="W74" i="7"/>
  <c r="G75" i="7"/>
  <c r="H75" i="7"/>
  <c r="I75" i="7"/>
  <c r="L75" i="7"/>
  <c r="M75" i="7"/>
  <c r="N75" i="7"/>
  <c r="O75" i="7"/>
  <c r="P75" i="7"/>
  <c r="S75" i="7"/>
  <c r="T75" i="7"/>
  <c r="U75" i="7"/>
  <c r="V75" i="7"/>
  <c r="W75" i="7"/>
  <c r="G76" i="7"/>
  <c r="H76" i="7"/>
  <c r="I76" i="7"/>
  <c r="L76" i="7"/>
  <c r="M76" i="7"/>
  <c r="N76" i="7"/>
  <c r="O76" i="7"/>
  <c r="P76" i="7"/>
  <c r="S76" i="7"/>
  <c r="T76" i="7"/>
  <c r="U76" i="7"/>
  <c r="V76" i="7"/>
  <c r="W76" i="7"/>
  <c r="G77" i="7"/>
  <c r="H77" i="7"/>
  <c r="I77" i="7"/>
  <c r="L77" i="7"/>
  <c r="M77" i="7"/>
  <c r="N77" i="7"/>
  <c r="O77" i="7"/>
  <c r="P77" i="7"/>
  <c r="S77" i="7"/>
  <c r="T77" i="7"/>
  <c r="U77" i="7"/>
  <c r="V77" i="7"/>
  <c r="W77" i="7"/>
  <c r="G78" i="7"/>
  <c r="H78" i="7"/>
  <c r="I78" i="7"/>
  <c r="L78" i="7"/>
  <c r="M78" i="7"/>
  <c r="N78" i="7"/>
  <c r="O78" i="7"/>
  <c r="P78" i="7"/>
  <c r="S78" i="7"/>
  <c r="T78" i="7"/>
  <c r="U78" i="7"/>
  <c r="V78" i="7"/>
  <c r="W78" i="7"/>
  <c r="G79" i="7"/>
  <c r="H79" i="7"/>
  <c r="I79" i="7"/>
  <c r="L79" i="7"/>
  <c r="M79" i="7"/>
  <c r="N79" i="7"/>
  <c r="O79" i="7"/>
  <c r="P79" i="7"/>
  <c r="S79" i="7"/>
  <c r="T79" i="7"/>
  <c r="U79" i="7"/>
  <c r="V79" i="7"/>
  <c r="W79" i="7"/>
  <c r="G80" i="7"/>
  <c r="H80" i="7"/>
  <c r="I80" i="7"/>
  <c r="L80" i="7"/>
  <c r="M80" i="7"/>
  <c r="N80" i="7"/>
  <c r="O80" i="7"/>
  <c r="P80" i="7"/>
  <c r="S80" i="7"/>
  <c r="T80" i="7"/>
  <c r="U80" i="7"/>
  <c r="V80" i="7"/>
  <c r="W80" i="7"/>
  <c r="G81" i="7"/>
  <c r="H81" i="7"/>
  <c r="I81" i="7"/>
  <c r="L81" i="7"/>
  <c r="M81" i="7"/>
  <c r="N81" i="7"/>
  <c r="O81" i="7"/>
  <c r="P81" i="7"/>
  <c r="S81" i="7"/>
  <c r="T81" i="7"/>
  <c r="U81" i="7"/>
  <c r="V81" i="7"/>
  <c r="W81" i="7"/>
  <c r="G82" i="7"/>
  <c r="H82" i="7"/>
  <c r="I82" i="7"/>
  <c r="L82" i="7"/>
  <c r="M82" i="7"/>
  <c r="N82" i="7"/>
  <c r="O82" i="7"/>
  <c r="P82" i="7"/>
  <c r="S82" i="7"/>
  <c r="T82" i="7"/>
  <c r="U82" i="7"/>
  <c r="V82" i="7"/>
  <c r="W82" i="7"/>
  <c r="G83" i="7"/>
  <c r="H83" i="7"/>
  <c r="I83" i="7"/>
  <c r="L83" i="7"/>
  <c r="M83" i="7"/>
  <c r="N83" i="7"/>
  <c r="O83" i="7"/>
  <c r="P83" i="7"/>
  <c r="S83" i="7"/>
  <c r="T83" i="7"/>
  <c r="U83" i="7"/>
  <c r="V83" i="7"/>
  <c r="W83" i="7"/>
  <c r="G84" i="7"/>
  <c r="H84" i="7"/>
  <c r="I84" i="7"/>
  <c r="L84" i="7"/>
  <c r="M84" i="7"/>
  <c r="N84" i="7"/>
  <c r="O84" i="7"/>
  <c r="P84" i="7"/>
  <c r="S84" i="7"/>
  <c r="T84" i="7"/>
  <c r="U84" i="7"/>
  <c r="V84" i="7"/>
  <c r="W84" i="7"/>
  <c r="G85" i="7"/>
  <c r="H85" i="7"/>
  <c r="I85" i="7"/>
  <c r="L85" i="7"/>
  <c r="M85" i="7"/>
  <c r="N85" i="7"/>
  <c r="O85" i="7"/>
  <c r="P85" i="7"/>
  <c r="S85" i="7"/>
  <c r="T85" i="7"/>
  <c r="U85" i="7"/>
  <c r="V85" i="7"/>
  <c r="W85" i="7"/>
  <c r="G86" i="7"/>
  <c r="H86" i="7"/>
  <c r="I86" i="7"/>
  <c r="L86" i="7"/>
  <c r="M86" i="7"/>
  <c r="N86" i="7"/>
  <c r="O86" i="7"/>
  <c r="P86" i="7"/>
  <c r="S86" i="7"/>
  <c r="T86" i="7"/>
  <c r="U86" i="7"/>
  <c r="V86" i="7"/>
  <c r="W86" i="7"/>
  <c r="G87" i="7"/>
  <c r="H87" i="7"/>
  <c r="I87" i="7"/>
  <c r="L87" i="7"/>
  <c r="M87" i="7"/>
  <c r="N87" i="7"/>
  <c r="O87" i="7"/>
  <c r="P87" i="7"/>
  <c r="S87" i="7"/>
  <c r="T87" i="7"/>
  <c r="U87" i="7"/>
  <c r="V87" i="7"/>
  <c r="W87" i="7"/>
  <c r="G88" i="7"/>
  <c r="H88" i="7"/>
  <c r="I88" i="7"/>
  <c r="L88" i="7"/>
  <c r="M88" i="7"/>
  <c r="N88" i="7"/>
  <c r="O88" i="7"/>
  <c r="P88" i="7"/>
  <c r="S88" i="7"/>
  <c r="T88" i="7"/>
  <c r="U88" i="7"/>
  <c r="V88" i="7"/>
  <c r="W88" i="7"/>
  <c r="G89" i="7"/>
  <c r="H89" i="7"/>
  <c r="I89" i="7"/>
  <c r="L89" i="7"/>
  <c r="M89" i="7"/>
  <c r="N89" i="7"/>
  <c r="O89" i="7"/>
  <c r="P89" i="7"/>
  <c r="S89" i="7"/>
  <c r="T89" i="7"/>
  <c r="U89" i="7"/>
  <c r="V89" i="7"/>
  <c r="W89" i="7"/>
  <c r="G90" i="7"/>
  <c r="H90" i="7"/>
  <c r="I90" i="7"/>
  <c r="L90" i="7"/>
  <c r="M90" i="7"/>
  <c r="N90" i="7"/>
  <c r="O90" i="7"/>
  <c r="P90" i="7"/>
  <c r="S90" i="7"/>
  <c r="T90" i="7"/>
  <c r="U90" i="7"/>
  <c r="V90" i="7"/>
  <c r="W90" i="7"/>
  <c r="G91" i="7"/>
  <c r="H91" i="7"/>
  <c r="I91" i="7"/>
  <c r="L91" i="7"/>
  <c r="M91" i="7"/>
  <c r="N91" i="7"/>
  <c r="O91" i="7"/>
  <c r="P91" i="7"/>
  <c r="S91" i="7"/>
  <c r="T91" i="7"/>
  <c r="U91" i="7"/>
  <c r="V91" i="7"/>
  <c r="W91" i="7"/>
  <c r="G92" i="7"/>
  <c r="H92" i="7"/>
  <c r="I92" i="7"/>
  <c r="L92" i="7"/>
  <c r="M92" i="7"/>
  <c r="N92" i="7"/>
  <c r="O92" i="7"/>
  <c r="P92" i="7"/>
  <c r="S92" i="7"/>
  <c r="T92" i="7"/>
  <c r="U92" i="7"/>
  <c r="V92" i="7"/>
  <c r="W92" i="7"/>
  <c r="G93" i="7"/>
  <c r="H93" i="7"/>
  <c r="I93" i="7"/>
  <c r="L93" i="7"/>
  <c r="M93" i="7"/>
  <c r="N93" i="7"/>
  <c r="O93" i="7"/>
  <c r="P93" i="7"/>
  <c r="S93" i="7"/>
  <c r="T93" i="7"/>
  <c r="U93" i="7"/>
  <c r="V93" i="7"/>
  <c r="W93" i="7"/>
  <c r="G94" i="7"/>
  <c r="H94" i="7"/>
  <c r="I94" i="7"/>
  <c r="L94" i="7"/>
  <c r="M94" i="7"/>
  <c r="N94" i="7"/>
  <c r="O94" i="7"/>
  <c r="P94" i="7"/>
  <c r="S94" i="7"/>
  <c r="T94" i="7"/>
  <c r="U94" i="7"/>
  <c r="V94" i="7"/>
  <c r="W94" i="7"/>
  <c r="G95" i="7"/>
  <c r="H95" i="7"/>
  <c r="I95" i="7"/>
  <c r="L95" i="7"/>
  <c r="M95" i="7"/>
  <c r="N95" i="7"/>
  <c r="O95" i="7"/>
  <c r="P95" i="7"/>
  <c r="S95" i="7"/>
  <c r="T95" i="7"/>
  <c r="U95" i="7"/>
  <c r="V95" i="7"/>
  <c r="W95" i="7"/>
  <c r="G96" i="7"/>
  <c r="H96" i="7"/>
  <c r="I96" i="7"/>
  <c r="L96" i="7"/>
  <c r="M96" i="7"/>
  <c r="N96" i="7"/>
  <c r="O96" i="7"/>
  <c r="P96" i="7"/>
  <c r="S96" i="7"/>
  <c r="T96" i="7"/>
  <c r="U96" i="7"/>
  <c r="V96" i="7"/>
  <c r="W96" i="7"/>
  <c r="G97" i="7"/>
  <c r="H97" i="7"/>
  <c r="I97" i="7"/>
  <c r="L97" i="7"/>
  <c r="M97" i="7"/>
  <c r="N97" i="7"/>
  <c r="O97" i="7"/>
  <c r="P97" i="7"/>
  <c r="S97" i="7"/>
  <c r="T97" i="7"/>
  <c r="U97" i="7"/>
  <c r="V97" i="7"/>
  <c r="W97" i="7"/>
  <c r="G98" i="7"/>
  <c r="H98" i="7"/>
  <c r="I98" i="7"/>
  <c r="L98" i="7"/>
  <c r="M98" i="7"/>
  <c r="N98" i="7"/>
  <c r="O98" i="7"/>
  <c r="P98" i="7"/>
  <c r="S98" i="7"/>
  <c r="T98" i="7"/>
  <c r="U98" i="7"/>
  <c r="V98" i="7"/>
  <c r="W98" i="7"/>
  <c r="G99" i="7"/>
  <c r="H99" i="7"/>
  <c r="I99" i="7"/>
  <c r="L99" i="7"/>
  <c r="M99" i="7"/>
  <c r="N99" i="7"/>
  <c r="O99" i="7"/>
  <c r="P99" i="7"/>
  <c r="S99" i="7"/>
  <c r="T99" i="7"/>
  <c r="U99" i="7"/>
  <c r="V99" i="7"/>
  <c r="W99" i="7"/>
  <c r="G100" i="7"/>
  <c r="H100" i="7"/>
  <c r="I100" i="7"/>
  <c r="L100" i="7"/>
  <c r="M100" i="7"/>
  <c r="N100" i="7"/>
  <c r="O100" i="7"/>
  <c r="P100" i="7"/>
  <c r="S100" i="7"/>
  <c r="T100" i="7"/>
  <c r="U100" i="7"/>
  <c r="V100" i="7"/>
  <c r="W100" i="7"/>
  <c r="G101" i="7"/>
  <c r="H101" i="7"/>
  <c r="I101" i="7"/>
  <c r="L101" i="7"/>
  <c r="M101" i="7"/>
  <c r="N101" i="7"/>
  <c r="O101" i="7"/>
  <c r="P101" i="7"/>
  <c r="S101" i="7"/>
  <c r="T101" i="7"/>
  <c r="U101" i="7"/>
  <c r="V101" i="7"/>
  <c r="W101" i="7"/>
  <c r="G102" i="7"/>
  <c r="H102" i="7"/>
  <c r="I102" i="7"/>
  <c r="L102" i="7"/>
  <c r="M102" i="7"/>
  <c r="N102" i="7"/>
  <c r="O102" i="7"/>
  <c r="P102" i="7"/>
  <c r="S102" i="7"/>
  <c r="T102" i="7"/>
  <c r="U102" i="7"/>
  <c r="V102" i="7"/>
  <c r="W102" i="7"/>
  <c r="G103" i="7"/>
  <c r="H103" i="7"/>
  <c r="I103" i="7"/>
  <c r="L103" i="7"/>
  <c r="M103" i="7"/>
  <c r="N103" i="7"/>
  <c r="O103" i="7"/>
  <c r="P103" i="7"/>
  <c r="S103" i="7"/>
  <c r="T103" i="7"/>
  <c r="U103" i="7"/>
  <c r="V103" i="7"/>
  <c r="W103" i="7"/>
  <c r="G104" i="7"/>
  <c r="H104" i="7"/>
  <c r="I104" i="7"/>
  <c r="L104" i="7"/>
  <c r="M104" i="7"/>
  <c r="N104" i="7"/>
  <c r="O104" i="7"/>
  <c r="P104" i="7"/>
  <c r="S104" i="7"/>
  <c r="T104" i="7"/>
  <c r="U104" i="7"/>
  <c r="V104" i="7"/>
  <c r="W104" i="7"/>
  <c r="G105" i="7"/>
  <c r="H105" i="7"/>
  <c r="I105" i="7"/>
  <c r="L105" i="7"/>
  <c r="M105" i="7"/>
  <c r="N105" i="7"/>
  <c r="O105" i="7"/>
  <c r="P105" i="7"/>
  <c r="S105" i="7"/>
  <c r="T105" i="7"/>
  <c r="U105" i="7"/>
  <c r="V105" i="7"/>
  <c r="W105" i="7"/>
  <c r="L106" i="7"/>
  <c r="M106" i="7"/>
  <c r="N106" i="7"/>
  <c r="O106" i="7"/>
  <c r="P106" i="7"/>
  <c r="L107" i="7"/>
  <c r="M107" i="7"/>
  <c r="N107" i="7"/>
  <c r="O107" i="7"/>
  <c r="P107" i="7"/>
  <c r="S107" i="7"/>
  <c r="T107" i="7"/>
  <c r="U107" i="7"/>
  <c r="V107" i="7"/>
  <c r="W107" i="7"/>
  <c r="L108" i="7"/>
  <c r="M108" i="7"/>
  <c r="N108" i="7"/>
  <c r="O108" i="7"/>
  <c r="P108" i="7"/>
  <c r="V108" i="7"/>
  <c r="W108" i="7"/>
  <c r="L109" i="7"/>
  <c r="M109" i="7"/>
  <c r="N109" i="7"/>
  <c r="O109" i="7"/>
  <c r="P109" i="7"/>
  <c r="L110" i="7"/>
  <c r="M110" i="7"/>
  <c r="N110" i="7"/>
  <c r="O110" i="7"/>
  <c r="P110" i="7"/>
  <c r="L111" i="7"/>
  <c r="M111" i="7"/>
  <c r="N111" i="7"/>
  <c r="O111" i="7"/>
  <c r="P111" i="7"/>
  <c r="L112" i="7"/>
  <c r="M112" i="7"/>
  <c r="N112" i="7"/>
  <c r="O112" i="7"/>
  <c r="P112" i="7"/>
  <c r="L113" i="7"/>
  <c r="M113" i="7"/>
  <c r="N113" i="7"/>
  <c r="O113" i="7"/>
  <c r="P113" i="7"/>
  <c r="L114" i="7"/>
  <c r="M114" i="7"/>
  <c r="N114" i="7"/>
  <c r="O114" i="7"/>
  <c r="P114" i="7"/>
  <c r="L115" i="7"/>
  <c r="M115" i="7"/>
  <c r="N115" i="7"/>
  <c r="O115" i="7"/>
  <c r="P115" i="7"/>
  <c r="L116" i="7"/>
  <c r="M116" i="7"/>
  <c r="N116" i="7"/>
  <c r="O116" i="7"/>
  <c r="P116" i="7"/>
  <c r="L117" i="7"/>
  <c r="M117" i="7"/>
  <c r="N117" i="7"/>
  <c r="O117" i="7"/>
  <c r="P117" i="7"/>
  <c r="L118" i="7"/>
  <c r="M118" i="7"/>
  <c r="N118" i="7"/>
  <c r="O118" i="7"/>
  <c r="P118" i="7"/>
  <c r="L119" i="7"/>
  <c r="M119" i="7"/>
  <c r="N119" i="7"/>
  <c r="O119" i="7"/>
  <c r="P119" i="7"/>
  <c r="L120" i="7"/>
  <c r="M120" i="7"/>
  <c r="N120" i="7"/>
  <c r="O120" i="7"/>
  <c r="P120" i="7"/>
  <c r="L121" i="7"/>
  <c r="M121" i="7"/>
  <c r="N121" i="7"/>
  <c r="O121" i="7"/>
  <c r="P121" i="7"/>
  <c r="L122" i="7"/>
  <c r="M122" i="7"/>
  <c r="N122" i="7"/>
  <c r="O122" i="7"/>
  <c r="P122" i="7"/>
  <c r="L123" i="7"/>
  <c r="M123" i="7"/>
  <c r="N123" i="7"/>
  <c r="O123" i="7"/>
  <c r="P123" i="7"/>
  <c r="L124" i="7"/>
  <c r="M124" i="7"/>
  <c r="N124" i="7"/>
  <c r="O124" i="7"/>
  <c r="P124" i="7"/>
  <c r="L125" i="7"/>
  <c r="M125" i="7"/>
  <c r="N125" i="7"/>
  <c r="O125" i="7"/>
  <c r="P125" i="7"/>
  <c r="L126" i="7"/>
  <c r="M126" i="7"/>
  <c r="N126" i="7"/>
  <c r="O126" i="7"/>
  <c r="P126" i="7"/>
  <c r="L127" i="7"/>
  <c r="M127" i="7"/>
  <c r="N127" i="7"/>
  <c r="O127" i="7"/>
  <c r="P127" i="7"/>
  <c r="L128" i="7"/>
  <c r="M128" i="7"/>
  <c r="N128" i="7"/>
  <c r="O128" i="7"/>
  <c r="P128" i="7"/>
  <c r="L129" i="7"/>
  <c r="M129" i="7"/>
  <c r="N129" i="7"/>
  <c r="O129" i="7"/>
  <c r="P129" i="7"/>
  <c r="L130" i="7"/>
  <c r="M130" i="7"/>
  <c r="N130" i="7"/>
  <c r="O130" i="7"/>
  <c r="P130" i="7"/>
  <c r="L131" i="7"/>
  <c r="M131" i="7"/>
  <c r="N131" i="7"/>
  <c r="O131" i="7"/>
  <c r="P131" i="7"/>
  <c r="L132" i="7"/>
  <c r="M132" i="7"/>
  <c r="N132" i="7"/>
  <c r="O132" i="7"/>
  <c r="P132" i="7"/>
  <c r="L133" i="7"/>
  <c r="M133" i="7"/>
  <c r="N133" i="7"/>
  <c r="O133" i="7"/>
  <c r="P133" i="7"/>
  <c r="L134" i="7"/>
  <c r="M134" i="7"/>
  <c r="N134" i="7"/>
  <c r="O134" i="7"/>
  <c r="P134" i="7"/>
  <c r="L135" i="7"/>
  <c r="M135" i="7"/>
  <c r="N135" i="7"/>
  <c r="O135" i="7"/>
  <c r="P135" i="7"/>
  <c r="L136" i="7"/>
  <c r="M136" i="7"/>
  <c r="N136" i="7"/>
  <c r="O136" i="7"/>
  <c r="P136" i="7"/>
  <c r="L137" i="7"/>
  <c r="M137" i="7"/>
  <c r="N137" i="7"/>
  <c r="O137" i="7"/>
  <c r="P137" i="7"/>
  <c r="L138" i="7"/>
  <c r="M138" i="7"/>
  <c r="N138" i="7"/>
  <c r="O138" i="7"/>
  <c r="P138" i="7"/>
  <c r="L139" i="7"/>
  <c r="M139" i="7"/>
  <c r="N139" i="7"/>
  <c r="O139" i="7"/>
  <c r="P139" i="7"/>
  <c r="L140" i="7"/>
  <c r="M140" i="7"/>
  <c r="N140" i="7"/>
  <c r="O140" i="7"/>
  <c r="P140" i="7"/>
  <c r="L141" i="7"/>
  <c r="M141" i="7"/>
  <c r="N141" i="7"/>
  <c r="O141" i="7"/>
  <c r="P141" i="7"/>
  <c r="L142" i="7"/>
  <c r="M142" i="7"/>
  <c r="N142" i="7"/>
  <c r="O142" i="7"/>
  <c r="P142" i="7"/>
  <c r="L143" i="7"/>
  <c r="M143" i="7"/>
  <c r="N143" i="7"/>
  <c r="O143" i="7"/>
  <c r="P143" i="7"/>
  <c r="L144" i="7"/>
  <c r="M144" i="7"/>
  <c r="N144" i="7"/>
  <c r="O144" i="7"/>
  <c r="P144" i="7"/>
  <c r="L145" i="7"/>
  <c r="M145" i="7"/>
  <c r="N145" i="7"/>
  <c r="O145" i="7"/>
  <c r="P145" i="7"/>
  <c r="L146" i="7"/>
  <c r="M146" i="7"/>
  <c r="N146" i="7"/>
  <c r="O146" i="7"/>
  <c r="P146" i="7"/>
  <c r="L147" i="7"/>
  <c r="M147" i="7"/>
  <c r="N147" i="7"/>
  <c r="O147" i="7"/>
  <c r="P147" i="7"/>
  <c r="L148" i="7"/>
  <c r="M148" i="7"/>
  <c r="N148" i="7"/>
  <c r="O148" i="7"/>
  <c r="P148" i="7"/>
  <c r="L149" i="7"/>
  <c r="M149" i="7"/>
  <c r="N149" i="7"/>
  <c r="O149" i="7"/>
  <c r="P149" i="7"/>
  <c r="L150" i="7"/>
  <c r="M150" i="7"/>
  <c r="N150" i="7"/>
  <c r="O150" i="7"/>
  <c r="P150" i="7"/>
  <c r="L151" i="7"/>
  <c r="M151" i="7"/>
  <c r="N151" i="7"/>
  <c r="O151" i="7"/>
  <c r="P151" i="7"/>
  <c r="L152" i="7"/>
  <c r="M152" i="7"/>
  <c r="N152" i="7"/>
  <c r="O152" i="7"/>
  <c r="P152" i="7"/>
  <c r="L153" i="7"/>
  <c r="M153" i="7"/>
  <c r="N153" i="7"/>
  <c r="O153" i="7"/>
  <c r="P153" i="7"/>
  <c r="L154" i="7"/>
  <c r="M154" i="7"/>
  <c r="N154" i="7"/>
  <c r="O154" i="7"/>
  <c r="P154" i="7"/>
  <c r="L155" i="7"/>
  <c r="M155" i="7"/>
  <c r="N155" i="7"/>
  <c r="O155" i="7"/>
  <c r="P155" i="7"/>
  <c r="L156" i="7"/>
  <c r="M156" i="7"/>
  <c r="N156" i="7"/>
  <c r="O156" i="7"/>
  <c r="P156" i="7"/>
  <c r="L157" i="7"/>
  <c r="M157" i="7"/>
  <c r="N157" i="7"/>
  <c r="O157" i="7"/>
  <c r="P157" i="7"/>
  <c r="L158" i="7"/>
  <c r="M158" i="7"/>
  <c r="N158" i="7"/>
  <c r="O158" i="7"/>
  <c r="P158" i="7"/>
  <c r="L159" i="7"/>
  <c r="M159" i="7"/>
  <c r="N159" i="7"/>
  <c r="O159" i="7"/>
  <c r="P159" i="7"/>
  <c r="L160" i="7"/>
  <c r="M160" i="7"/>
  <c r="N160" i="7"/>
  <c r="O160" i="7"/>
  <c r="P160" i="7"/>
  <c r="L161" i="7"/>
  <c r="M161" i="7"/>
  <c r="N161" i="7"/>
  <c r="O161" i="7"/>
  <c r="P161" i="7"/>
  <c r="L162" i="7"/>
  <c r="M162" i="7"/>
  <c r="N162" i="7"/>
  <c r="O162" i="7"/>
  <c r="P162" i="7"/>
  <c r="L163" i="7"/>
  <c r="M163" i="7"/>
  <c r="N163" i="7"/>
  <c r="O163" i="7"/>
  <c r="P163" i="7"/>
  <c r="L164" i="7"/>
  <c r="M164" i="7"/>
  <c r="N164" i="7"/>
  <c r="O164" i="7"/>
  <c r="P164" i="7"/>
  <c r="L165" i="7"/>
  <c r="M165" i="7"/>
  <c r="N165" i="7"/>
  <c r="O165" i="7"/>
  <c r="P165" i="7"/>
  <c r="L166" i="7"/>
  <c r="M166" i="7"/>
  <c r="N166" i="7"/>
  <c r="O166" i="7"/>
  <c r="P166" i="7"/>
  <c r="L167" i="7"/>
  <c r="M167" i="7"/>
  <c r="N167" i="7"/>
  <c r="O167" i="7"/>
  <c r="P167" i="7"/>
  <c r="L168" i="7"/>
  <c r="M168" i="7"/>
  <c r="N168" i="7"/>
  <c r="O168" i="7"/>
  <c r="P168" i="7"/>
  <c r="L169" i="7"/>
  <c r="M169" i="7"/>
  <c r="N169" i="7"/>
  <c r="O169" i="7"/>
  <c r="P169" i="7"/>
  <c r="L170" i="7"/>
  <c r="M170" i="7"/>
  <c r="N170" i="7"/>
  <c r="O170" i="7"/>
  <c r="P170" i="7"/>
  <c r="L171" i="7"/>
  <c r="M171" i="7"/>
  <c r="N171" i="7"/>
  <c r="O171" i="7"/>
  <c r="P171" i="7"/>
  <c r="L172" i="7"/>
  <c r="M172" i="7"/>
  <c r="N172" i="7"/>
  <c r="O172" i="7"/>
  <c r="P172" i="7"/>
  <c r="L173" i="7"/>
  <c r="M173" i="7"/>
  <c r="N173" i="7"/>
  <c r="O173" i="7"/>
  <c r="P173" i="7"/>
  <c r="L174" i="7"/>
  <c r="M174" i="7"/>
  <c r="N174" i="7"/>
  <c r="O174" i="7"/>
  <c r="P174" i="7"/>
  <c r="L175" i="7"/>
  <c r="M175" i="7"/>
  <c r="N175" i="7"/>
  <c r="O175" i="7"/>
  <c r="P175" i="7"/>
  <c r="L176" i="7"/>
  <c r="M176" i="7"/>
  <c r="N176" i="7"/>
  <c r="O176" i="7"/>
  <c r="P176" i="7"/>
  <c r="L177" i="7"/>
  <c r="M177" i="7"/>
  <c r="N177" i="7"/>
  <c r="O177" i="7"/>
  <c r="P177" i="7"/>
  <c r="L178" i="7"/>
  <c r="M178" i="7"/>
  <c r="N178" i="7"/>
  <c r="O178" i="7"/>
  <c r="P178" i="7"/>
  <c r="L179" i="7"/>
  <c r="M179" i="7"/>
  <c r="N179" i="7"/>
  <c r="O179" i="7"/>
  <c r="P179" i="7"/>
  <c r="L180" i="7"/>
  <c r="M180" i="7"/>
  <c r="N180" i="7"/>
  <c r="O180" i="7"/>
  <c r="P180" i="7"/>
  <c r="L181" i="7"/>
  <c r="M181" i="7"/>
  <c r="N181" i="7"/>
  <c r="O181" i="7"/>
  <c r="P181" i="7"/>
  <c r="L182" i="7"/>
  <c r="M182" i="7"/>
  <c r="N182" i="7"/>
  <c r="O182" i="7"/>
  <c r="P182" i="7"/>
  <c r="L183" i="7"/>
  <c r="M183" i="7"/>
  <c r="N183" i="7"/>
  <c r="O183" i="7"/>
  <c r="P183" i="7"/>
  <c r="L184" i="7"/>
  <c r="M184" i="7"/>
  <c r="N184" i="7"/>
  <c r="O184" i="7"/>
  <c r="P184" i="7"/>
  <c r="L185" i="7"/>
  <c r="M185" i="7"/>
  <c r="N185" i="7"/>
  <c r="O185" i="7"/>
  <c r="P185" i="7"/>
  <c r="L186" i="7"/>
  <c r="M186" i="7"/>
  <c r="N186" i="7"/>
  <c r="O186" i="7"/>
  <c r="P186" i="7"/>
  <c r="L187" i="7"/>
  <c r="M187" i="7"/>
  <c r="N187" i="7"/>
  <c r="O187" i="7"/>
  <c r="P187" i="7"/>
  <c r="L188" i="7"/>
  <c r="M188" i="7"/>
  <c r="N188" i="7"/>
  <c r="O188" i="7"/>
  <c r="P188" i="7"/>
  <c r="L189" i="7"/>
  <c r="M189" i="7"/>
  <c r="N189" i="7"/>
  <c r="O189" i="7"/>
  <c r="P189" i="7"/>
  <c r="L190" i="7"/>
  <c r="M190" i="7"/>
  <c r="N190" i="7"/>
  <c r="O190" i="7"/>
  <c r="P190" i="7"/>
  <c r="L191" i="7"/>
  <c r="M191" i="7"/>
  <c r="N191" i="7"/>
  <c r="O191" i="7"/>
  <c r="P191" i="7"/>
  <c r="L192" i="7"/>
  <c r="M192" i="7"/>
  <c r="N192" i="7"/>
  <c r="O192" i="7"/>
  <c r="P192" i="7"/>
  <c r="L193" i="7"/>
  <c r="M193" i="7"/>
  <c r="N193" i="7"/>
  <c r="O193" i="7"/>
  <c r="P193" i="7"/>
  <c r="L194" i="7"/>
  <c r="M194" i="7"/>
  <c r="N194" i="7"/>
  <c r="O194" i="7"/>
  <c r="P194" i="7"/>
  <c r="L195" i="7"/>
  <c r="M195" i="7"/>
  <c r="N195" i="7"/>
  <c r="O195" i="7"/>
  <c r="P195" i="7"/>
  <c r="L196" i="7"/>
  <c r="M196" i="7"/>
  <c r="N196" i="7"/>
  <c r="O196" i="7"/>
  <c r="P196" i="7"/>
  <c r="L197" i="7"/>
  <c r="M197" i="7"/>
  <c r="N197" i="7"/>
  <c r="O197" i="7"/>
  <c r="P197" i="7"/>
  <c r="L198" i="7"/>
  <c r="M198" i="7"/>
  <c r="N198" i="7"/>
  <c r="O198" i="7"/>
  <c r="P198" i="7"/>
  <c r="L199" i="7"/>
  <c r="M199" i="7"/>
  <c r="N199" i="7"/>
  <c r="O199" i="7"/>
  <c r="P199" i="7"/>
  <c r="L200" i="7"/>
  <c r="M200" i="7"/>
  <c r="N200" i="7"/>
  <c r="O200" i="7"/>
  <c r="P200" i="7"/>
  <c r="L201" i="7"/>
  <c r="M201" i="7"/>
  <c r="N201" i="7"/>
  <c r="O201" i="7"/>
  <c r="P201" i="7"/>
  <c r="L202" i="7"/>
  <c r="M202" i="7"/>
  <c r="N202" i="7"/>
  <c r="O202" i="7"/>
  <c r="P202" i="7"/>
  <c r="L203" i="7"/>
  <c r="M203" i="7"/>
  <c r="N203" i="7"/>
  <c r="O203" i="7"/>
  <c r="P203" i="7"/>
  <c r="L204" i="7"/>
  <c r="M204" i="7"/>
  <c r="N204" i="7"/>
  <c r="O204" i="7"/>
  <c r="P204" i="7"/>
  <c r="L205" i="7"/>
  <c r="M205" i="7"/>
  <c r="N205" i="7"/>
  <c r="O205" i="7"/>
  <c r="P205" i="7"/>
  <c r="L206" i="7"/>
  <c r="M206" i="7"/>
  <c r="N206" i="7"/>
  <c r="O206" i="7"/>
  <c r="P206" i="7"/>
  <c r="L207" i="7"/>
  <c r="M207" i="7"/>
  <c r="N207" i="7"/>
  <c r="O207" i="7"/>
  <c r="P207" i="7"/>
  <c r="L208" i="7"/>
  <c r="M208" i="7"/>
  <c r="N208" i="7"/>
  <c r="O208" i="7"/>
  <c r="P208" i="7"/>
  <c r="L209" i="7"/>
  <c r="M209" i="7"/>
  <c r="N209" i="7"/>
  <c r="O209" i="7"/>
  <c r="P209" i="7"/>
  <c r="L210" i="7"/>
  <c r="M210" i="7"/>
  <c r="N210" i="7"/>
  <c r="O210" i="7"/>
  <c r="P210" i="7"/>
  <c r="L211" i="7"/>
  <c r="M211" i="7"/>
  <c r="N211" i="7"/>
  <c r="O211" i="7"/>
  <c r="P211" i="7"/>
  <c r="L212" i="7"/>
  <c r="M212" i="7"/>
  <c r="N212" i="7"/>
  <c r="O212" i="7"/>
  <c r="P212" i="7"/>
  <c r="L213" i="7"/>
  <c r="M213" i="7"/>
  <c r="N213" i="7"/>
  <c r="O213" i="7"/>
  <c r="P213" i="7"/>
  <c r="L214" i="7"/>
  <c r="M214" i="7"/>
  <c r="N214" i="7"/>
  <c r="O214" i="7"/>
  <c r="P214" i="7"/>
  <c r="L215" i="7"/>
  <c r="M215" i="7"/>
  <c r="N215" i="7"/>
  <c r="O215" i="7"/>
  <c r="P215" i="7"/>
  <c r="L216" i="7"/>
  <c r="M216" i="7"/>
  <c r="N216" i="7"/>
  <c r="O216" i="7"/>
  <c r="P216" i="7"/>
  <c r="L217" i="7"/>
  <c r="M217" i="7"/>
  <c r="N217" i="7"/>
  <c r="O217" i="7"/>
  <c r="P217" i="7"/>
  <c r="L218" i="7"/>
  <c r="M218" i="7"/>
  <c r="N218" i="7"/>
  <c r="O218" i="7"/>
  <c r="P218" i="7"/>
  <c r="L219" i="7"/>
  <c r="M219" i="7"/>
  <c r="N219" i="7"/>
  <c r="O219" i="7"/>
  <c r="P219" i="7"/>
  <c r="L220" i="7"/>
  <c r="M220" i="7"/>
  <c r="N220" i="7"/>
  <c r="O220" i="7"/>
  <c r="P220" i="7"/>
  <c r="L221" i="7"/>
  <c r="M221" i="7"/>
  <c r="N221" i="7"/>
  <c r="O221" i="7"/>
  <c r="P221" i="7"/>
  <c r="L222" i="7"/>
  <c r="M222" i="7"/>
  <c r="N222" i="7"/>
  <c r="O222" i="7"/>
  <c r="P222" i="7"/>
  <c r="L223" i="7"/>
  <c r="M223" i="7"/>
  <c r="N223" i="7"/>
  <c r="O223" i="7"/>
  <c r="P223" i="7"/>
  <c r="L224" i="7"/>
  <c r="M224" i="7"/>
  <c r="N224" i="7"/>
  <c r="O224" i="7"/>
  <c r="P224" i="7"/>
  <c r="L225" i="7"/>
  <c r="M225" i="7"/>
  <c r="N225" i="7"/>
  <c r="O225" i="7"/>
  <c r="P225" i="7"/>
  <c r="L226" i="7"/>
  <c r="M226" i="7"/>
  <c r="N226" i="7"/>
  <c r="O226" i="7"/>
  <c r="P226" i="7"/>
  <c r="L227" i="7"/>
  <c r="M227" i="7"/>
  <c r="N227" i="7"/>
  <c r="O227" i="7"/>
  <c r="P227" i="7"/>
  <c r="L228" i="7"/>
  <c r="M228" i="7"/>
  <c r="N228" i="7"/>
  <c r="O228" i="7"/>
  <c r="P228" i="7"/>
  <c r="L229" i="7"/>
  <c r="M229" i="7"/>
  <c r="N229" i="7"/>
  <c r="O229" i="7"/>
  <c r="P229" i="7"/>
  <c r="L230" i="7"/>
  <c r="M230" i="7"/>
  <c r="N230" i="7"/>
  <c r="O230" i="7"/>
  <c r="P230" i="7"/>
  <c r="L231" i="7"/>
  <c r="M231" i="7"/>
  <c r="N231" i="7"/>
  <c r="O231" i="7"/>
  <c r="P231" i="7"/>
  <c r="L232" i="7"/>
  <c r="M232" i="7"/>
  <c r="N232" i="7"/>
  <c r="O232" i="7"/>
  <c r="P232" i="7"/>
  <c r="L233" i="7"/>
  <c r="M233" i="7"/>
  <c r="N233" i="7"/>
  <c r="O233" i="7"/>
  <c r="P233" i="7"/>
  <c r="L234" i="7"/>
  <c r="M234" i="7"/>
  <c r="N234" i="7"/>
  <c r="O234" i="7"/>
  <c r="P234" i="7"/>
  <c r="L235" i="7"/>
  <c r="M235" i="7"/>
  <c r="N235" i="7"/>
  <c r="O235" i="7"/>
  <c r="P235" i="7"/>
  <c r="L236" i="7"/>
  <c r="M236" i="7"/>
  <c r="N236" i="7"/>
  <c r="O236" i="7"/>
  <c r="P236" i="7"/>
  <c r="L237" i="7"/>
  <c r="M237" i="7"/>
  <c r="N237" i="7"/>
  <c r="O237" i="7"/>
  <c r="P237" i="7"/>
  <c r="L238" i="7"/>
  <c r="M238" i="7"/>
  <c r="N238" i="7"/>
  <c r="O238" i="7"/>
  <c r="P238" i="7"/>
  <c r="L239" i="7"/>
  <c r="M239" i="7"/>
  <c r="N239" i="7"/>
  <c r="O239" i="7"/>
  <c r="P239" i="7"/>
  <c r="L240" i="7"/>
  <c r="M240" i="7"/>
  <c r="N240" i="7"/>
  <c r="O240" i="7"/>
  <c r="P240" i="7"/>
  <c r="L241" i="7"/>
  <c r="M241" i="7"/>
  <c r="N241" i="7"/>
  <c r="O241" i="7"/>
  <c r="P241" i="7"/>
  <c r="L242" i="7"/>
  <c r="M242" i="7"/>
  <c r="N242" i="7"/>
  <c r="O242" i="7"/>
  <c r="P242" i="7"/>
  <c r="L243" i="7"/>
  <c r="M243" i="7"/>
  <c r="N243" i="7"/>
  <c r="O243" i="7"/>
  <c r="P243" i="7"/>
  <c r="L244" i="7"/>
  <c r="M244" i="7"/>
  <c r="N244" i="7"/>
  <c r="O244" i="7"/>
  <c r="P244" i="7"/>
  <c r="L245" i="7"/>
  <c r="M245" i="7"/>
  <c r="N245" i="7"/>
  <c r="O245" i="7"/>
  <c r="P245" i="7"/>
  <c r="L246" i="7"/>
  <c r="M246" i="7"/>
  <c r="N246" i="7"/>
  <c r="O246" i="7"/>
  <c r="P246" i="7"/>
  <c r="L247" i="7"/>
  <c r="M247" i="7"/>
  <c r="N247" i="7"/>
  <c r="O247" i="7"/>
  <c r="P247" i="7"/>
  <c r="L248" i="7"/>
  <c r="M248" i="7"/>
  <c r="N248" i="7"/>
  <c r="O248" i="7"/>
  <c r="P248" i="7"/>
  <c r="L249" i="7"/>
  <c r="M249" i="7"/>
  <c r="N249" i="7"/>
  <c r="O249" i="7"/>
  <c r="P249" i="7"/>
  <c r="L250" i="7"/>
  <c r="M250" i="7"/>
  <c r="N250" i="7"/>
  <c r="O250" i="7"/>
  <c r="P250" i="7"/>
  <c r="L251" i="7"/>
  <c r="M251" i="7"/>
  <c r="N251" i="7"/>
  <c r="O251" i="7"/>
  <c r="P251" i="7"/>
  <c r="L252" i="7"/>
  <c r="M252" i="7"/>
  <c r="N252" i="7"/>
  <c r="O252" i="7"/>
  <c r="P252" i="7"/>
  <c r="L253" i="7"/>
  <c r="M253" i="7"/>
  <c r="N253" i="7"/>
  <c r="O253" i="7"/>
  <c r="P253" i="7"/>
  <c r="L254" i="7"/>
  <c r="M254" i="7"/>
  <c r="N254" i="7"/>
  <c r="O254" i="7"/>
  <c r="P254" i="7"/>
  <c r="L255" i="7"/>
  <c r="M255" i="7"/>
  <c r="N255" i="7"/>
  <c r="O255" i="7"/>
  <c r="P255" i="7"/>
  <c r="L256" i="7"/>
  <c r="M256" i="7"/>
  <c r="N256" i="7"/>
  <c r="O256" i="7"/>
  <c r="P256" i="7"/>
  <c r="L257" i="7"/>
  <c r="M257" i="7"/>
  <c r="N257" i="7"/>
  <c r="O257" i="7"/>
  <c r="P257" i="7"/>
  <c r="L258" i="7"/>
  <c r="M258" i="7"/>
  <c r="N258" i="7"/>
  <c r="O258" i="7"/>
  <c r="P258" i="7"/>
  <c r="L259" i="7"/>
  <c r="M259" i="7"/>
  <c r="N259" i="7"/>
  <c r="O259" i="7"/>
  <c r="P259" i="7"/>
  <c r="L260" i="7"/>
  <c r="M260" i="7"/>
  <c r="N260" i="7"/>
  <c r="O260" i="7"/>
  <c r="P260" i="7"/>
  <c r="L261" i="7"/>
  <c r="M261" i="7"/>
  <c r="N261" i="7"/>
  <c r="O261" i="7"/>
  <c r="P261" i="7"/>
  <c r="L262" i="7"/>
  <c r="M262" i="7"/>
  <c r="N262" i="7"/>
  <c r="O262" i="7"/>
  <c r="P262" i="7"/>
  <c r="L263" i="7"/>
  <c r="M263" i="7"/>
  <c r="N263" i="7"/>
  <c r="O263" i="7"/>
  <c r="P263" i="7"/>
  <c r="L264" i="7"/>
  <c r="M264" i="7"/>
  <c r="N264" i="7"/>
  <c r="O264" i="7"/>
  <c r="P264" i="7"/>
  <c r="L265" i="7"/>
  <c r="M265" i="7"/>
  <c r="N265" i="7"/>
  <c r="O265" i="7"/>
  <c r="P265" i="7"/>
  <c r="L266" i="7"/>
  <c r="M266" i="7"/>
  <c r="N266" i="7"/>
  <c r="O266" i="7"/>
  <c r="P266" i="7"/>
  <c r="L267" i="7"/>
  <c r="M267" i="7"/>
  <c r="N267" i="7"/>
  <c r="O267" i="7"/>
  <c r="P267" i="7"/>
  <c r="L268" i="7"/>
  <c r="M268" i="7"/>
  <c r="N268" i="7"/>
  <c r="O268" i="7"/>
  <c r="P268" i="7"/>
  <c r="L269" i="7"/>
  <c r="M269" i="7"/>
  <c r="N269" i="7"/>
  <c r="O269" i="7"/>
  <c r="P269" i="7"/>
  <c r="L270" i="7"/>
  <c r="M270" i="7"/>
  <c r="N270" i="7"/>
  <c r="O270" i="7"/>
  <c r="P270" i="7"/>
  <c r="L271" i="7"/>
  <c r="M271" i="7"/>
  <c r="N271" i="7"/>
  <c r="O271" i="7"/>
  <c r="P271" i="7"/>
  <c r="L272" i="7"/>
  <c r="M272" i="7"/>
  <c r="N272" i="7"/>
  <c r="O272" i="7"/>
  <c r="P272" i="7"/>
  <c r="L273" i="7"/>
  <c r="M273" i="7"/>
  <c r="N273" i="7"/>
  <c r="O273" i="7"/>
  <c r="P273" i="7"/>
  <c r="L274" i="7"/>
  <c r="M274" i="7"/>
  <c r="N274" i="7"/>
  <c r="O274" i="7"/>
  <c r="P274" i="7"/>
  <c r="L275" i="7"/>
  <c r="M275" i="7"/>
  <c r="N275" i="7"/>
  <c r="O275" i="7"/>
  <c r="P275" i="7"/>
  <c r="L276" i="7"/>
  <c r="M276" i="7"/>
  <c r="N276" i="7"/>
  <c r="O276" i="7"/>
  <c r="P276" i="7"/>
  <c r="L277" i="7"/>
  <c r="M277" i="7"/>
  <c r="N277" i="7"/>
  <c r="O277" i="7"/>
  <c r="P277" i="7"/>
  <c r="L278" i="7"/>
  <c r="M278" i="7"/>
  <c r="N278" i="7"/>
  <c r="O278" i="7"/>
  <c r="P278" i="7"/>
  <c r="L279" i="7"/>
  <c r="M279" i="7"/>
  <c r="N279" i="7"/>
  <c r="O279" i="7"/>
  <c r="P279" i="7"/>
  <c r="L280" i="7"/>
  <c r="M280" i="7"/>
  <c r="N280" i="7"/>
  <c r="O280" i="7"/>
  <c r="P280" i="7"/>
  <c r="L281" i="7"/>
  <c r="M281" i="7"/>
  <c r="N281" i="7"/>
  <c r="O281" i="7"/>
  <c r="P281" i="7"/>
  <c r="L282" i="7"/>
  <c r="M282" i="7"/>
  <c r="N282" i="7"/>
  <c r="O282" i="7"/>
  <c r="P282" i="7"/>
  <c r="L283" i="7"/>
  <c r="M283" i="7"/>
  <c r="N283" i="7"/>
  <c r="O283" i="7"/>
  <c r="P283" i="7"/>
  <c r="L284" i="7"/>
  <c r="M284" i="7"/>
  <c r="N284" i="7"/>
  <c r="O284" i="7"/>
  <c r="P284" i="7"/>
  <c r="L285" i="7"/>
  <c r="M285" i="7"/>
  <c r="N285" i="7"/>
  <c r="O285" i="7"/>
  <c r="P285" i="7"/>
  <c r="L286" i="7"/>
  <c r="M286" i="7"/>
  <c r="N286" i="7"/>
  <c r="O286" i="7"/>
  <c r="P286" i="7"/>
  <c r="L287" i="7"/>
  <c r="M287" i="7"/>
  <c r="N287" i="7"/>
  <c r="O287" i="7"/>
  <c r="P287" i="7"/>
  <c r="L288" i="7"/>
  <c r="M288" i="7"/>
  <c r="N288" i="7"/>
  <c r="O288" i="7"/>
  <c r="P288" i="7"/>
  <c r="L289" i="7"/>
  <c r="M289" i="7"/>
  <c r="N289" i="7"/>
  <c r="O289" i="7"/>
  <c r="P289" i="7"/>
  <c r="L290" i="7"/>
  <c r="M290" i="7"/>
  <c r="N290" i="7"/>
  <c r="O290" i="7"/>
  <c r="P290" i="7"/>
  <c r="L291" i="7"/>
  <c r="M291" i="7"/>
  <c r="N291" i="7"/>
  <c r="O291" i="7"/>
  <c r="P291" i="7"/>
  <c r="L292" i="7"/>
  <c r="M292" i="7"/>
  <c r="N292" i="7"/>
  <c r="O292" i="7"/>
  <c r="P292" i="7"/>
  <c r="L293" i="7"/>
  <c r="M293" i="7"/>
  <c r="N293" i="7"/>
  <c r="O293" i="7"/>
  <c r="P293" i="7"/>
  <c r="L294" i="7"/>
  <c r="M294" i="7"/>
  <c r="N294" i="7"/>
  <c r="O294" i="7"/>
  <c r="P294" i="7"/>
  <c r="L295" i="7"/>
  <c r="M295" i="7"/>
  <c r="N295" i="7"/>
  <c r="O295" i="7"/>
  <c r="P295" i="7"/>
  <c r="L296" i="7"/>
  <c r="M296" i="7"/>
  <c r="N296" i="7"/>
  <c r="O296" i="7"/>
  <c r="P296" i="7"/>
  <c r="L297" i="7"/>
  <c r="M297" i="7"/>
  <c r="N297" i="7"/>
  <c r="O297" i="7"/>
  <c r="P297" i="7"/>
  <c r="L298" i="7"/>
  <c r="M298" i="7"/>
  <c r="N298" i="7"/>
  <c r="O298" i="7"/>
  <c r="P298" i="7"/>
  <c r="L299" i="7"/>
  <c r="M299" i="7"/>
  <c r="N299" i="7"/>
  <c r="O299" i="7"/>
  <c r="P299" i="7"/>
  <c r="L300" i="7"/>
  <c r="M300" i="7"/>
  <c r="N300" i="7"/>
  <c r="O300" i="7"/>
  <c r="P300" i="7"/>
  <c r="L301" i="7"/>
  <c r="M301" i="7"/>
  <c r="N301" i="7"/>
  <c r="O301" i="7"/>
  <c r="P301" i="7"/>
  <c r="L302" i="7"/>
  <c r="M302" i="7"/>
  <c r="N302" i="7"/>
  <c r="O302" i="7"/>
  <c r="P302" i="7"/>
  <c r="L303" i="7"/>
  <c r="M303" i="7"/>
  <c r="N303" i="7"/>
  <c r="O303" i="7"/>
  <c r="P303" i="7"/>
  <c r="L304" i="7"/>
  <c r="M304" i="7"/>
  <c r="N304" i="7"/>
  <c r="O304" i="7"/>
  <c r="P304" i="7"/>
  <c r="L305" i="7"/>
  <c r="M305" i="7"/>
  <c r="N305" i="7"/>
  <c r="O305" i="7"/>
  <c r="P305" i="7"/>
  <c r="L306" i="7"/>
  <c r="M306" i="7"/>
  <c r="N306" i="7"/>
  <c r="O306" i="7"/>
  <c r="P306" i="7"/>
  <c r="L307" i="7"/>
  <c r="M307" i="7"/>
  <c r="N307" i="7"/>
  <c r="O307" i="7"/>
  <c r="P307" i="7"/>
  <c r="L308" i="7"/>
  <c r="M308" i="7"/>
  <c r="N308" i="7"/>
  <c r="O308" i="7"/>
  <c r="P308" i="7"/>
  <c r="L309" i="7"/>
  <c r="M309" i="7"/>
  <c r="N309" i="7"/>
  <c r="O309" i="7"/>
  <c r="P309" i="7"/>
  <c r="L310" i="7"/>
  <c r="M310" i="7"/>
  <c r="N310" i="7"/>
  <c r="O310" i="7"/>
  <c r="P310" i="7"/>
  <c r="L311" i="7"/>
  <c r="M311" i="7"/>
  <c r="N311" i="7"/>
  <c r="O311" i="7"/>
  <c r="P311" i="7"/>
  <c r="L312" i="7"/>
  <c r="M312" i="7"/>
  <c r="N312" i="7"/>
  <c r="O312" i="7"/>
  <c r="P312" i="7"/>
  <c r="L313" i="7"/>
  <c r="M313" i="7"/>
  <c r="N313" i="7"/>
  <c r="O313" i="7"/>
  <c r="P313" i="7"/>
  <c r="L314" i="7"/>
  <c r="M314" i="7"/>
  <c r="N314" i="7"/>
  <c r="O314" i="7"/>
  <c r="P314" i="7"/>
  <c r="L315" i="7"/>
  <c r="M315" i="7"/>
  <c r="N315" i="7"/>
  <c r="O315" i="7"/>
  <c r="P315" i="7"/>
  <c r="L316" i="7"/>
  <c r="M316" i="7"/>
  <c r="N316" i="7"/>
  <c r="O316" i="7"/>
  <c r="P316" i="7"/>
  <c r="L317" i="7"/>
  <c r="M317" i="7"/>
  <c r="N317" i="7"/>
  <c r="O317" i="7"/>
  <c r="P317" i="7"/>
  <c r="L318" i="7"/>
  <c r="M318" i="7"/>
  <c r="N318" i="7"/>
  <c r="O318" i="7"/>
  <c r="P318" i="7"/>
  <c r="L319" i="7"/>
  <c r="M319" i="7"/>
  <c r="N319" i="7"/>
  <c r="O319" i="7"/>
  <c r="P319" i="7"/>
  <c r="L320" i="7"/>
  <c r="M320" i="7"/>
  <c r="N320" i="7"/>
  <c r="O320" i="7"/>
  <c r="P320" i="7"/>
  <c r="L321" i="7"/>
  <c r="M321" i="7"/>
  <c r="N321" i="7"/>
  <c r="O321" i="7"/>
  <c r="P321" i="7"/>
  <c r="L322" i="7"/>
  <c r="M322" i="7"/>
  <c r="N322" i="7"/>
  <c r="O322" i="7"/>
  <c r="P322" i="7"/>
  <c r="L323" i="7"/>
  <c r="M323" i="7"/>
  <c r="N323" i="7"/>
  <c r="O323" i="7"/>
  <c r="P323" i="7"/>
  <c r="L324" i="7"/>
  <c r="M324" i="7"/>
  <c r="N324" i="7"/>
  <c r="O324" i="7"/>
  <c r="P324" i="7"/>
  <c r="L325" i="7"/>
  <c r="M325" i="7"/>
  <c r="N325" i="7"/>
  <c r="O325" i="7"/>
  <c r="P325" i="7"/>
  <c r="L326" i="7"/>
  <c r="M326" i="7"/>
  <c r="N326" i="7"/>
  <c r="O326" i="7"/>
  <c r="P326" i="7"/>
  <c r="L327" i="7"/>
  <c r="M327" i="7"/>
  <c r="N327" i="7"/>
  <c r="O327" i="7"/>
  <c r="P327" i="7"/>
  <c r="L328" i="7"/>
  <c r="M328" i="7"/>
  <c r="N328" i="7"/>
  <c r="O328" i="7"/>
  <c r="P328" i="7"/>
  <c r="L329" i="7"/>
  <c r="M329" i="7"/>
  <c r="N329" i="7"/>
  <c r="O329" i="7"/>
  <c r="P329" i="7"/>
  <c r="L330" i="7"/>
  <c r="M330" i="7"/>
  <c r="N330" i="7"/>
  <c r="O330" i="7"/>
  <c r="P330" i="7"/>
  <c r="L331" i="7"/>
  <c r="M331" i="7"/>
  <c r="N331" i="7"/>
  <c r="O331" i="7"/>
  <c r="P331" i="7"/>
  <c r="L332" i="7"/>
  <c r="M332" i="7"/>
  <c r="N332" i="7"/>
  <c r="O332" i="7"/>
  <c r="P332" i="7"/>
  <c r="L333" i="7"/>
  <c r="M333" i="7"/>
  <c r="N333" i="7"/>
  <c r="O333" i="7"/>
  <c r="P333" i="7"/>
  <c r="L334" i="7"/>
  <c r="M334" i="7"/>
  <c r="N334" i="7"/>
  <c r="O334" i="7"/>
  <c r="P334" i="7"/>
  <c r="L335" i="7"/>
  <c r="M335" i="7"/>
  <c r="N335" i="7"/>
  <c r="O335" i="7"/>
  <c r="P335" i="7"/>
  <c r="L336" i="7"/>
  <c r="M336" i="7"/>
  <c r="N336" i="7"/>
  <c r="O336" i="7"/>
  <c r="P336" i="7"/>
  <c r="L337" i="7"/>
  <c r="M337" i="7"/>
  <c r="N337" i="7"/>
  <c r="O337" i="7"/>
  <c r="P337" i="7"/>
  <c r="L338" i="7"/>
  <c r="M338" i="7"/>
  <c r="N338" i="7"/>
  <c r="O338" i="7"/>
  <c r="P338" i="7"/>
  <c r="L339" i="7"/>
  <c r="M339" i="7"/>
  <c r="N339" i="7"/>
  <c r="O339" i="7"/>
  <c r="P339" i="7"/>
  <c r="L340" i="7"/>
  <c r="M340" i="7"/>
  <c r="N340" i="7"/>
  <c r="O340" i="7"/>
  <c r="P340" i="7"/>
  <c r="L341" i="7"/>
  <c r="M341" i="7"/>
  <c r="N341" i="7"/>
  <c r="O341" i="7"/>
  <c r="P341" i="7"/>
  <c r="L342" i="7"/>
  <c r="M342" i="7"/>
  <c r="N342" i="7"/>
  <c r="O342" i="7"/>
  <c r="P342" i="7"/>
  <c r="L343" i="7"/>
  <c r="M343" i="7"/>
  <c r="N343" i="7"/>
  <c r="O343" i="7"/>
  <c r="P343" i="7"/>
  <c r="L344" i="7"/>
  <c r="M344" i="7"/>
  <c r="N344" i="7"/>
  <c r="O344" i="7"/>
  <c r="P344" i="7"/>
  <c r="L345" i="7"/>
  <c r="M345" i="7"/>
  <c r="N345" i="7"/>
  <c r="O345" i="7"/>
  <c r="P345" i="7"/>
  <c r="L346" i="7"/>
  <c r="M346" i="7"/>
  <c r="N346" i="7"/>
  <c r="O346" i="7"/>
  <c r="P346" i="7"/>
  <c r="L347" i="7"/>
  <c r="M347" i="7"/>
  <c r="N347" i="7"/>
  <c r="O347" i="7"/>
  <c r="P347" i="7"/>
  <c r="L348" i="7"/>
  <c r="M348" i="7"/>
  <c r="N348" i="7"/>
  <c r="O348" i="7"/>
  <c r="P348" i="7"/>
  <c r="L349" i="7"/>
  <c r="M349" i="7"/>
  <c r="N349" i="7"/>
  <c r="O349" i="7"/>
  <c r="P349" i="7"/>
  <c r="L350" i="7"/>
  <c r="M350" i="7"/>
  <c r="N350" i="7"/>
  <c r="O350" i="7"/>
  <c r="P350" i="7"/>
  <c r="L351" i="7"/>
  <c r="M351" i="7"/>
  <c r="N351" i="7"/>
  <c r="O351" i="7"/>
  <c r="P351" i="7"/>
  <c r="L352" i="7"/>
  <c r="M352" i="7"/>
  <c r="N352" i="7"/>
  <c r="O352" i="7"/>
  <c r="P352" i="7"/>
  <c r="L353" i="7"/>
  <c r="M353" i="7"/>
  <c r="N353" i="7"/>
  <c r="O353" i="7"/>
  <c r="P353" i="7"/>
  <c r="L354" i="7"/>
  <c r="M354" i="7"/>
  <c r="N354" i="7"/>
  <c r="O354" i="7"/>
  <c r="P354" i="7"/>
  <c r="L355" i="7"/>
  <c r="M355" i="7"/>
  <c r="N355" i="7"/>
  <c r="O355" i="7"/>
  <c r="P355" i="7"/>
  <c r="L356" i="7"/>
  <c r="M356" i="7"/>
  <c r="N356" i="7"/>
  <c r="O356" i="7"/>
  <c r="P356" i="7"/>
  <c r="L357" i="7"/>
  <c r="M357" i="7"/>
  <c r="N357" i="7"/>
  <c r="O357" i="7"/>
  <c r="P357" i="7"/>
  <c r="L358" i="7"/>
  <c r="M358" i="7"/>
  <c r="N358" i="7"/>
  <c r="O358" i="7"/>
  <c r="P358" i="7"/>
  <c r="L359" i="7"/>
  <c r="M359" i="7"/>
  <c r="N359" i="7"/>
  <c r="O359" i="7"/>
  <c r="P359" i="7"/>
  <c r="L360" i="7"/>
  <c r="M360" i="7"/>
  <c r="N360" i="7"/>
  <c r="O360" i="7"/>
  <c r="P360" i="7"/>
  <c r="L361" i="7"/>
  <c r="M361" i="7"/>
  <c r="N361" i="7"/>
  <c r="O361" i="7"/>
  <c r="P361" i="7"/>
  <c r="L362" i="7"/>
  <c r="M362" i="7"/>
  <c r="N362" i="7"/>
  <c r="O362" i="7"/>
  <c r="P362" i="7"/>
  <c r="L363" i="7"/>
  <c r="M363" i="7"/>
  <c r="N363" i="7"/>
  <c r="O363" i="7"/>
  <c r="P363" i="7"/>
  <c r="L364" i="7"/>
  <c r="M364" i="7"/>
  <c r="N364" i="7"/>
  <c r="O364" i="7"/>
  <c r="P364" i="7"/>
  <c r="L365" i="7"/>
  <c r="M365" i="7"/>
  <c r="N365" i="7"/>
  <c r="O365" i="7"/>
  <c r="P365" i="7"/>
  <c r="L366" i="7"/>
  <c r="M366" i="7"/>
  <c r="N366" i="7"/>
  <c r="O366" i="7"/>
  <c r="P366" i="7"/>
  <c r="L367" i="7"/>
  <c r="M367" i="7"/>
  <c r="N367" i="7"/>
  <c r="O367" i="7"/>
  <c r="P367" i="7"/>
  <c r="L368" i="7"/>
  <c r="M368" i="7"/>
  <c r="N368" i="7"/>
  <c r="O368" i="7"/>
  <c r="P368" i="7"/>
  <c r="L369" i="7"/>
  <c r="M369" i="7"/>
  <c r="N369" i="7"/>
  <c r="O369" i="7"/>
  <c r="P369" i="7"/>
  <c r="L370" i="7"/>
  <c r="M370" i="7"/>
  <c r="N370" i="7"/>
  <c r="O370" i="7"/>
  <c r="P370" i="7"/>
  <c r="L371" i="7"/>
  <c r="M371" i="7"/>
  <c r="N371" i="7"/>
  <c r="O371" i="7"/>
  <c r="P371" i="7"/>
  <c r="L372" i="7"/>
  <c r="M372" i="7"/>
  <c r="N372" i="7"/>
  <c r="O372" i="7"/>
  <c r="P372" i="7"/>
  <c r="L373" i="7"/>
  <c r="M373" i="7"/>
  <c r="N373" i="7"/>
  <c r="O373" i="7"/>
  <c r="P373" i="7"/>
  <c r="L374" i="7"/>
  <c r="M374" i="7"/>
  <c r="N374" i="7"/>
  <c r="O374" i="7"/>
  <c r="P374" i="7"/>
  <c r="L375" i="7"/>
  <c r="M375" i="7"/>
  <c r="N375" i="7"/>
  <c r="O375" i="7"/>
  <c r="P375" i="7"/>
  <c r="L376" i="7"/>
  <c r="M376" i="7"/>
  <c r="N376" i="7"/>
  <c r="O376" i="7"/>
  <c r="P376" i="7"/>
  <c r="L377" i="7"/>
  <c r="M377" i="7"/>
  <c r="N377" i="7"/>
  <c r="O377" i="7"/>
  <c r="P377" i="7"/>
  <c r="L378" i="7"/>
  <c r="M378" i="7"/>
  <c r="N378" i="7"/>
  <c r="O378" i="7"/>
  <c r="P378" i="7"/>
  <c r="L379" i="7"/>
  <c r="M379" i="7"/>
  <c r="N379" i="7"/>
  <c r="O379" i="7"/>
  <c r="P379" i="7"/>
  <c r="L380" i="7"/>
  <c r="M380" i="7"/>
  <c r="N380" i="7"/>
  <c r="O380" i="7"/>
  <c r="P380" i="7"/>
  <c r="L381" i="7"/>
  <c r="M381" i="7"/>
  <c r="N381" i="7"/>
  <c r="O381" i="7"/>
  <c r="P381" i="7"/>
  <c r="L382" i="7"/>
  <c r="M382" i="7"/>
  <c r="N382" i="7"/>
  <c r="O382" i="7"/>
  <c r="P382" i="7"/>
  <c r="L383" i="7"/>
  <c r="M383" i="7"/>
  <c r="N383" i="7"/>
  <c r="O383" i="7"/>
  <c r="P383" i="7"/>
  <c r="L384" i="7"/>
  <c r="M384" i="7"/>
  <c r="N384" i="7"/>
  <c r="O384" i="7"/>
  <c r="P384" i="7"/>
  <c r="L385" i="7"/>
  <c r="M385" i="7"/>
  <c r="N385" i="7"/>
  <c r="O385" i="7"/>
  <c r="P385" i="7"/>
  <c r="L386" i="7"/>
  <c r="M386" i="7"/>
  <c r="N386" i="7"/>
  <c r="O386" i="7"/>
  <c r="P386" i="7"/>
  <c r="L387" i="7"/>
  <c r="M387" i="7"/>
  <c r="N387" i="7"/>
  <c r="O387" i="7"/>
  <c r="P387" i="7"/>
  <c r="L388" i="7"/>
  <c r="M388" i="7"/>
  <c r="N388" i="7"/>
  <c r="O388" i="7"/>
  <c r="P388" i="7"/>
  <c r="L389" i="7"/>
  <c r="M389" i="7"/>
  <c r="N389" i="7"/>
  <c r="O389" i="7"/>
  <c r="P389" i="7"/>
  <c r="L390" i="7"/>
  <c r="M390" i="7"/>
  <c r="N390" i="7"/>
  <c r="O390" i="7"/>
  <c r="P390" i="7"/>
  <c r="L391" i="7"/>
  <c r="M391" i="7"/>
  <c r="N391" i="7"/>
  <c r="O391" i="7"/>
  <c r="P391" i="7"/>
  <c r="L392" i="7"/>
  <c r="M392" i="7"/>
  <c r="N392" i="7"/>
  <c r="O392" i="7"/>
  <c r="P392" i="7"/>
  <c r="L393" i="7"/>
  <c r="M393" i="7"/>
  <c r="N393" i="7"/>
  <c r="O393" i="7"/>
  <c r="P393" i="7"/>
  <c r="L394" i="7"/>
  <c r="M394" i="7"/>
  <c r="N394" i="7"/>
  <c r="O394" i="7"/>
  <c r="P394" i="7"/>
  <c r="L395" i="7"/>
  <c r="M395" i="7"/>
  <c r="N395" i="7"/>
  <c r="O395" i="7"/>
  <c r="P395" i="7"/>
  <c r="L396" i="7"/>
  <c r="M396" i="7"/>
  <c r="N396" i="7"/>
  <c r="O396" i="7"/>
  <c r="P396" i="7"/>
  <c r="L397" i="7"/>
  <c r="M397" i="7"/>
  <c r="N397" i="7"/>
  <c r="O397" i="7"/>
  <c r="P397" i="7"/>
  <c r="L398" i="7"/>
  <c r="M398" i="7"/>
  <c r="N398" i="7"/>
  <c r="O398" i="7"/>
  <c r="P398" i="7"/>
  <c r="L399" i="7"/>
  <c r="M399" i="7"/>
  <c r="N399" i="7"/>
  <c r="O399" i="7"/>
  <c r="P399" i="7"/>
  <c r="L400" i="7"/>
  <c r="M400" i="7"/>
  <c r="N400" i="7"/>
  <c r="O400" i="7"/>
  <c r="P400" i="7"/>
  <c r="L401" i="7"/>
  <c r="M401" i="7"/>
  <c r="N401" i="7"/>
  <c r="O401" i="7"/>
  <c r="P401" i="7"/>
  <c r="L402" i="7"/>
  <c r="M402" i="7"/>
  <c r="N402" i="7"/>
  <c r="O402" i="7"/>
  <c r="P402" i="7"/>
  <c r="L403" i="7"/>
  <c r="M403" i="7"/>
  <c r="N403" i="7"/>
  <c r="O403" i="7"/>
  <c r="P403" i="7"/>
  <c r="L404" i="7"/>
  <c r="M404" i="7"/>
  <c r="N404" i="7"/>
  <c r="O404" i="7"/>
  <c r="P404" i="7"/>
  <c r="L405" i="7"/>
  <c r="M405" i="7"/>
  <c r="N405" i="7"/>
  <c r="O405" i="7"/>
  <c r="P405" i="7"/>
  <c r="L406" i="7"/>
  <c r="M406" i="7"/>
  <c r="N406" i="7"/>
  <c r="O406" i="7"/>
  <c r="P406" i="7"/>
  <c r="L407" i="7"/>
  <c r="M407" i="7"/>
  <c r="N407" i="7"/>
  <c r="O407" i="7"/>
  <c r="P407" i="7"/>
  <c r="L408" i="7"/>
  <c r="M408" i="7"/>
  <c r="N408" i="7"/>
  <c r="O408" i="7"/>
  <c r="P408" i="7"/>
  <c r="L409" i="7"/>
  <c r="M409" i="7"/>
  <c r="N409" i="7"/>
  <c r="O409" i="7"/>
  <c r="P409" i="7"/>
  <c r="L410" i="7"/>
  <c r="M410" i="7"/>
  <c r="N410" i="7"/>
  <c r="O410" i="7"/>
  <c r="P410" i="7"/>
  <c r="L411" i="7"/>
  <c r="M411" i="7"/>
  <c r="N411" i="7"/>
  <c r="O411" i="7"/>
  <c r="P411" i="7"/>
  <c r="L412" i="7"/>
  <c r="M412" i="7"/>
  <c r="N412" i="7"/>
  <c r="O412" i="7"/>
  <c r="P412" i="7"/>
  <c r="L413" i="7"/>
  <c r="M413" i="7"/>
  <c r="N413" i="7"/>
  <c r="O413" i="7"/>
  <c r="P413" i="7"/>
  <c r="L414" i="7"/>
  <c r="M414" i="7"/>
  <c r="N414" i="7"/>
  <c r="O414" i="7"/>
  <c r="P414" i="7"/>
  <c r="L415" i="7"/>
  <c r="M415" i="7"/>
  <c r="N415" i="7"/>
  <c r="O415" i="7"/>
  <c r="P415" i="7"/>
  <c r="L416" i="7"/>
  <c r="M416" i="7"/>
  <c r="N416" i="7"/>
  <c r="O416" i="7"/>
  <c r="P416" i="7"/>
  <c r="L417" i="7"/>
  <c r="M417" i="7"/>
  <c r="N417" i="7"/>
  <c r="O417" i="7"/>
  <c r="P417" i="7"/>
  <c r="L418" i="7"/>
  <c r="M418" i="7"/>
  <c r="N418" i="7"/>
  <c r="O418" i="7"/>
  <c r="P418" i="7"/>
  <c r="L419" i="7"/>
  <c r="M419" i="7"/>
  <c r="N419" i="7"/>
  <c r="O419" i="7"/>
  <c r="P419" i="7"/>
  <c r="L420" i="7"/>
  <c r="M420" i="7"/>
  <c r="N420" i="7"/>
  <c r="O420" i="7"/>
  <c r="P420" i="7"/>
  <c r="L421" i="7"/>
  <c r="M421" i="7"/>
  <c r="N421" i="7"/>
  <c r="O421" i="7"/>
  <c r="P421" i="7"/>
  <c r="L422" i="7"/>
  <c r="M422" i="7"/>
  <c r="N422" i="7"/>
  <c r="O422" i="7"/>
  <c r="P422" i="7"/>
  <c r="L423" i="7"/>
  <c r="M423" i="7"/>
  <c r="N423" i="7"/>
  <c r="O423" i="7"/>
  <c r="P423" i="7"/>
  <c r="L424" i="7"/>
  <c r="M424" i="7"/>
  <c r="N424" i="7"/>
  <c r="O424" i="7"/>
  <c r="P424" i="7"/>
  <c r="L425" i="7"/>
  <c r="M425" i="7"/>
  <c r="N425" i="7"/>
  <c r="O425" i="7"/>
  <c r="P425" i="7"/>
  <c r="L426" i="7"/>
  <c r="M426" i="7"/>
  <c r="N426" i="7"/>
  <c r="O426" i="7"/>
  <c r="P426" i="7"/>
  <c r="L427" i="7"/>
  <c r="M427" i="7"/>
  <c r="N427" i="7"/>
  <c r="O427" i="7"/>
  <c r="P427" i="7"/>
  <c r="L428" i="7"/>
  <c r="M428" i="7"/>
  <c r="N428" i="7"/>
  <c r="O428" i="7"/>
  <c r="P428" i="7"/>
  <c r="L429" i="7"/>
  <c r="M429" i="7"/>
  <c r="N429" i="7"/>
  <c r="O429" i="7"/>
  <c r="P429" i="7"/>
  <c r="L430" i="7"/>
  <c r="M430" i="7"/>
  <c r="N430" i="7"/>
  <c r="O430" i="7"/>
  <c r="P430" i="7"/>
  <c r="L431" i="7"/>
  <c r="M431" i="7"/>
  <c r="N431" i="7"/>
  <c r="O431" i="7"/>
  <c r="P431" i="7"/>
  <c r="L432" i="7"/>
  <c r="M432" i="7"/>
  <c r="N432" i="7"/>
  <c r="O432" i="7"/>
  <c r="P432" i="7"/>
  <c r="L433" i="7"/>
  <c r="M433" i="7"/>
  <c r="N433" i="7"/>
  <c r="O433" i="7"/>
  <c r="P433" i="7"/>
  <c r="L434" i="7"/>
  <c r="M434" i="7"/>
  <c r="N434" i="7"/>
  <c r="O434" i="7"/>
  <c r="P434" i="7"/>
  <c r="L435" i="7"/>
  <c r="M435" i="7"/>
  <c r="N435" i="7"/>
  <c r="O435" i="7"/>
  <c r="P435" i="7"/>
  <c r="L436" i="7"/>
  <c r="M436" i="7"/>
  <c r="N436" i="7"/>
  <c r="O436" i="7"/>
  <c r="P436" i="7"/>
  <c r="L437" i="7"/>
  <c r="M437" i="7"/>
  <c r="N437" i="7"/>
  <c r="O437" i="7"/>
  <c r="P437" i="7"/>
  <c r="L438" i="7"/>
  <c r="M438" i="7"/>
  <c r="N438" i="7"/>
  <c r="O438" i="7"/>
  <c r="P438" i="7"/>
  <c r="L439" i="7"/>
  <c r="M439" i="7"/>
  <c r="N439" i="7"/>
  <c r="O439" i="7"/>
  <c r="P439" i="7"/>
  <c r="L440" i="7"/>
  <c r="M440" i="7"/>
  <c r="N440" i="7"/>
  <c r="O440" i="7"/>
  <c r="P440" i="7"/>
  <c r="L441" i="7"/>
  <c r="M441" i="7"/>
  <c r="N441" i="7"/>
  <c r="O441" i="7"/>
  <c r="P441" i="7"/>
  <c r="L442" i="7"/>
  <c r="M442" i="7"/>
  <c r="N442" i="7"/>
  <c r="O442" i="7"/>
  <c r="P442" i="7"/>
  <c r="L443" i="7"/>
  <c r="M443" i="7"/>
  <c r="N443" i="7"/>
  <c r="O443" i="7"/>
  <c r="P443" i="7"/>
  <c r="L444" i="7"/>
  <c r="M444" i="7"/>
  <c r="N444" i="7"/>
  <c r="O444" i="7"/>
  <c r="P444" i="7"/>
  <c r="L445" i="7"/>
  <c r="M445" i="7"/>
  <c r="N445" i="7"/>
  <c r="O445" i="7"/>
  <c r="P445" i="7"/>
  <c r="L446" i="7"/>
  <c r="M446" i="7"/>
  <c r="N446" i="7"/>
  <c r="O446" i="7"/>
  <c r="P446" i="7"/>
  <c r="L447" i="7"/>
  <c r="M447" i="7"/>
  <c r="N447" i="7"/>
  <c r="O447" i="7"/>
  <c r="P447" i="7"/>
  <c r="L448" i="7"/>
  <c r="M448" i="7"/>
  <c r="N448" i="7"/>
  <c r="O448" i="7"/>
  <c r="P448" i="7"/>
  <c r="L449" i="7"/>
  <c r="M449" i="7"/>
  <c r="N449" i="7"/>
  <c r="O449" i="7"/>
  <c r="P449" i="7"/>
  <c r="L450" i="7"/>
  <c r="M450" i="7"/>
  <c r="N450" i="7"/>
  <c r="O450" i="7"/>
  <c r="P450" i="7"/>
  <c r="L451" i="7"/>
  <c r="M451" i="7"/>
  <c r="N451" i="7"/>
  <c r="O451" i="7"/>
  <c r="P451" i="7"/>
  <c r="L452" i="7"/>
  <c r="M452" i="7"/>
  <c r="N452" i="7"/>
  <c r="O452" i="7"/>
  <c r="P452" i="7"/>
  <c r="L453" i="7"/>
  <c r="M453" i="7"/>
  <c r="N453" i="7"/>
  <c r="O453" i="7"/>
  <c r="P453" i="7"/>
  <c r="L454" i="7"/>
  <c r="M454" i="7"/>
  <c r="N454" i="7"/>
  <c r="O454" i="7"/>
  <c r="P454" i="7"/>
  <c r="L455" i="7"/>
  <c r="M455" i="7"/>
  <c r="N455" i="7"/>
  <c r="O455" i="7"/>
  <c r="P455" i="7"/>
  <c r="L456" i="7"/>
  <c r="M456" i="7"/>
  <c r="N456" i="7"/>
  <c r="O456" i="7"/>
  <c r="P456" i="7"/>
  <c r="L457" i="7"/>
  <c r="M457" i="7"/>
  <c r="N457" i="7"/>
  <c r="O457" i="7"/>
  <c r="P457" i="7"/>
  <c r="L458" i="7"/>
  <c r="M458" i="7"/>
  <c r="N458" i="7"/>
  <c r="O458" i="7"/>
  <c r="P458" i="7"/>
  <c r="L459" i="7"/>
  <c r="M459" i="7"/>
  <c r="N459" i="7"/>
  <c r="O459" i="7"/>
  <c r="P459" i="7"/>
  <c r="L460" i="7"/>
  <c r="M460" i="7"/>
  <c r="N460" i="7"/>
  <c r="O460" i="7"/>
  <c r="P460" i="7"/>
  <c r="L461" i="7"/>
  <c r="M461" i="7"/>
  <c r="N461" i="7"/>
  <c r="O461" i="7"/>
  <c r="P461" i="7"/>
  <c r="L462" i="7"/>
  <c r="M462" i="7"/>
  <c r="N462" i="7"/>
  <c r="O462" i="7"/>
  <c r="P462" i="7"/>
  <c r="L463" i="7"/>
  <c r="M463" i="7"/>
  <c r="N463" i="7"/>
  <c r="O463" i="7"/>
  <c r="P463" i="7"/>
  <c r="L464" i="7"/>
  <c r="M464" i="7"/>
  <c r="N464" i="7"/>
  <c r="O464" i="7"/>
  <c r="P464" i="7"/>
  <c r="L465" i="7"/>
  <c r="M465" i="7"/>
  <c r="N465" i="7"/>
  <c r="O465" i="7"/>
  <c r="P465" i="7"/>
  <c r="L466" i="7"/>
  <c r="M466" i="7"/>
  <c r="N466" i="7"/>
  <c r="O466" i="7"/>
  <c r="P466" i="7"/>
  <c r="L467" i="7"/>
  <c r="M467" i="7"/>
  <c r="N467" i="7"/>
  <c r="O467" i="7"/>
  <c r="P467" i="7"/>
  <c r="L468" i="7"/>
  <c r="M468" i="7"/>
  <c r="N468" i="7"/>
  <c r="O468" i="7"/>
  <c r="P468" i="7"/>
  <c r="L469" i="7"/>
  <c r="M469" i="7"/>
  <c r="N469" i="7"/>
  <c r="O469" i="7"/>
  <c r="P469" i="7"/>
  <c r="L470" i="7"/>
  <c r="M470" i="7"/>
  <c r="N470" i="7"/>
  <c r="O470" i="7"/>
  <c r="P470" i="7"/>
  <c r="L471" i="7"/>
  <c r="M471" i="7"/>
  <c r="N471" i="7"/>
  <c r="O471" i="7"/>
  <c r="P471" i="7"/>
  <c r="L472" i="7"/>
  <c r="M472" i="7"/>
  <c r="N472" i="7"/>
  <c r="O472" i="7"/>
  <c r="P472" i="7"/>
  <c r="L473" i="7"/>
  <c r="M473" i="7"/>
  <c r="N473" i="7"/>
  <c r="O473" i="7"/>
  <c r="P473" i="7"/>
  <c r="L474" i="7"/>
  <c r="M474" i="7"/>
  <c r="N474" i="7"/>
  <c r="O474" i="7"/>
  <c r="P474" i="7"/>
  <c r="L475" i="7"/>
  <c r="M475" i="7"/>
  <c r="N475" i="7"/>
  <c r="O475" i="7"/>
  <c r="P475" i="7"/>
  <c r="L476" i="7"/>
  <c r="M476" i="7"/>
  <c r="N476" i="7"/>
  <c r="O476" i="7"/>
  <c r="P476" i="7"/>
  <c r="L477" i="7"/>
  <c r="M477" i="7"/>
  <c r="N477" i="7"/>
  <c r="O477" i="7"/>
  <c r="P477" i="7"/>
  <c r="L478" i="7"/>
  <c r="M478" i="7"/>
  <c r="N478" i="7"/>
  <c r="O478" i="7"/>
  <c r="P478" i="7"/>
  <c r="L479" i="7"/>
  <c r="M479" i="7"/>
  <c r="N479" i="7"/>
  <c r="O479" i="7"/>
  <c r="P479" i="7"/>
  <c r="L480" i="7"/>
  <c r="M480" i="7"/>
  <c r="N480" i="7"/>
  <c r="O480" i="7"/>
  <c r="P480" i="7"/>
  <c r="L481" i="7"/>
  <c r="M481" i="7"/>
  <c r="N481" i="7"/>
  <c r="O481" i="7"/>
  <c r="P481" i="7"/>
  <c r="L482" i="7"/>
  <c r="M482" i="7"/>
  <c r="N482" i="7"/>
  <c r="O482" i="7"/>
  <c r="P482" i="7"/>
  <c r="L483" i="7"/>
  <c r="M483" i="7"/>
  <c r="N483" i="7"/>
  <c r="O483" i="7"/>
  <c r="P483" i="7"/>
  <c r="L484" i="7"/>
  <c r="M484" i="7"/>
  <c r="N484" i="7"/>
  <c r="O484" i="7"/>
  <c r="P484" i="7"/>
  <c r="L485" i="7"/>
  <c r="M485" i="7"/>
  <c r="N485" i="7"/>
  <c r="O485" i="7"/>
  <c r="P485" i="7"/>
  <c r="L486" i="7"/>
  <c r="M486" i="7"/>
  <c r="N486" i="7"/>
  <c r="O486" i="7"/>
  <c r="P486" i="7"/>
  <c r="L487" i="7"/>
  <c r="M487" i="7"/>
  <c r="N487" i="7"/>
  <c r="O487" i="7"/>
  <c r="P487" i="7"/>
  <c r="L488" i="7"/>
  <c r="M488" i="7"/>
  <c r="N488" i="7"/>
  <c r="O488" i="7"/>
  <c r="P488" i="7"/>
  <c r="L489" i="7"/>
  <c r="M489" i="7"/>
  <c r="N489" i="7"/>
  <c r="O489" i="7"/>
  <c r="P489" i="7"/>
  <c r="L490" i="7"/>
  <c r="M490" i="7"/>
  <c r="N490" i="7"/>
  <c r="O490" i="7"/>
  <c r="P490" i="7"/>
  <c r="L491" i="7"/>
  <c r="M491" i="7"/>
  <c r="N491" i="7"/>
  <c r="O491" i="7"/>
  <c r="P491" i="7"/>
  <c r="L492" i="7"/>
  <c r="M492" i="7"/>
  <c r="N492" i="7"/>
  <c r="O492" i="7"/>
  <c r="P492" i="7"/>
  <c r="L493" i="7"/>
  <c r="M493" i="7"/>
  <c r="N493" i="7"/>
  <c r="O493" i="7"/>
  <c r="P493" i="7"/>
  <c r="L494" i="7"/>
  <c r="M494" i="7"/>
  <c r="N494" i="7"/>
  <c r="O494" i="7"/>
  <c r="P494" i="7"/>
  <c r="L495" i="7"/>
  <c r="M495" i="7"/>
  <c r="N495" i="7"/>
  <c r="O495" i="7"/>
  <c r="P495" i="7"/>
  <c r="L496" i="7"/>
  <c r="M496" i="7"/>
  <c r="N496" i="7"/>
  <c r="O496" i="7"/>
  <c r="P496" i="7"/>
  <c r="L497" i="7"/>
  <c r="M497" i="7"/>
  <c r="N497" i="7"/>
  <c r="O497" i="7"/>
  <c r="P497" i="7"/>
  <c r="L498" i="7"/>
  <c r="M498" i="7"/>
  <c r="N498" i="7"/>
  <c r="O498" i="7"/>
  <c r="P498" i="7"/>
  <c r="L499" i="7"/>
  <c r="M499" i="7"/>
  <c r="N499" i="7"/>
  <c r="O499" i="7"/>
  <c r="P499" i="7"/>
  <c r="L500" i="7"/>
  <c r="M500" i="7"/>
  <c r="N500" i="7"/>
  <c r="O500" i="7"/>
  <c r="P500" i="7"/>
  <c r="L501" i="7"/>
  <c r="M501" i="7"/>
  <c r="N501" i="7"/>
  <c r="O501" i="7"/>
  <c r="P501" i="7"/>
  <c r="L502" i="7"/>
  <c r="M502" i="7"/>
  <c r="N502" i="7"/>
  <c r="O502" i="7"/>
  <c r="P502" i="7"/>
  <c r="L503" i="7"/>
  <c r="M503" i="7"/>
  <c r="N503" i="7"/>
  <c r="O503" i="7"/>
  <c r="P503" i="7"/>
  <c r="L504" i="7"/>
  <c r="M504" i="7"/>
  <c r="N504" i="7"/>
  <c r="O504" i="7"/>
  <c r="P504" i="7"/>
  <c r="L505" i="7"/>
  <c r="M505" i="7"/>
  <c r="N505" i="7"/>
  <c r="O505" i="7"/>
  <c r="P505" i="7"/>
  <c r="L507" i="7"/>
  <c r="M507" i="7"/>
  <c r="N507" i="7"/>
  <c r="O507" i="7"/>
  <c r="P507" i="7"/>
</calcChain>
</file>

<file path=xl/sharedStrings.xml><?xml version="1.0" encoding="utf-8"?>
<sst xmlns="http://schemas.openxmlformats.org/spreadsheetml/2006/main" count="872" uniqueCount="103">
  <si>
    <t>Date</t>
  </si>
  <si>
    <t>TopRelation:Indices:U.S.Indices:SPX.Close</t>
  </si>
  <si>
    <t>TopRelation:Equities:e:en:ENE.Close</t>
  </si>
  <si>
    <t>TopRelation:Other:Financial_Inst:TBill_Rates:TBILL_3M.Close</t>
  </si>
  <si>
    <t>excret(sp500)</t>
  </si>
  <si>
    <t>excret(ene)</t>
  </si>
  <si>
    <t>s&amp;p500</t>
  </si>
  <si>
    <t>ene</t>
  </si>
  <si>
    <t>volatility-pre2000</t>
  </si>
  <si>
    <t>volatility-post2000</t>
  </si>
  <si>
    <t>excess volatility-pre2000</t>
  </si>
  <si>
    <t>excess volatility-post2000</t>
  </si>
  <si>
    <t>volatility-last 2 years</t>
  </si>
  <si>
    <t>excess volatility-last 2 years</t>
  </si>
  <si>
    <t>DATA ARE FROM 8-1-1998 THRU 7-31-2000</t>
  </si>
  <si>
    <t>ret(sp500)</t>
  </si>
  <si>
    <t>ret(ene)</t>
  </si>
  <si>
    <t>ret(tb90)</t>
  </si>
  <si>
    <t>BETA</t>
  </si>
  <si>
    <t>pre-2000</t>
  </si>
  <si>
    <t>post-2000</t>
  </si>
  <si>
    <t>last 2 yrs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</si>
  <si>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</si>
  <si>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</si>
  <si>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</si>
  <si>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</si>
  <si>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</si>
  <si>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</si>
  <si>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</si>
  <si>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</si>
  <si>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</si>
  <si>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</si>
  <si>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</si>
  <si>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</si>
  <si>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</si>
  <si>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</si>
  <si>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</si>
  <si>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</si>
  <si>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</si>
  <si>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</si>
  <si>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</si>
  <si>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</si>
  <si>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</si>
  <si>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</si>
  <si>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</si>
  <si>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</si>
  <si>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</si>
  <si>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</si>
  <si>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</si>
  <si>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</si>
  <si>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</si>
  <si>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autocorr</t>
  </si>
  <si>
    <t>DW</t>
  </si>
  <si>
    <t>accept p=0</t>
  </si>
  <si>
    <t>TopRelation:Indices:U.S.Indices:NASD</t>
  </si>
  <si>
    <t>Close</t>
  </si>
  <si>
    <t>TopRelation:Indices:U.S.Indices:NASD.Close</t>
  </si>
  <si>
    <t>TopRelation:Indices:U.S.Indices:WIL5000.Close</t>
  </si>
  <si>
    <t>excess volatility-pre-2000</t>
  </si>
  <si>
    <t>volatility-pre-2000</t>
  </si>
  <si>
    <t>TB90</t>
  </si>
  <si>
    <t>SP500</t>
  </si>
  <si>
    <t>ENE</t>
  </si>
  <si>
    <t>DAILY</t>
  </si>
  <si>
    <t>WEEKLY</t>
  </si>
  <si>
    <t>VOLATILITY-DAILY</t>
  </si>
  <si>
    <t>VOLATILITY-WEEKLY</t>
  </si>
  <si>
    <t>NDSQ</t>
  </si>
  <si>
    <t>W5000</t>
  </si>
  <si>
    <t>ret(nsdq)</t>
  </si>
  <si>
    <t>excret(nsdq)</t>
  </si>
  <si>
    <t>nsdq</t>
  </si>
  <si>
    <t>ret(wlsh)</t>
  </si>
  <si>
    <t>excret(wlsh)</t>
  </si>
  <si>
    <t>average</t>
  </si>
  <si>
    <t>Risk free Rate</t>
  </si>
  <si>
    <t>Excess market return (daily)</t>
  </si>
  <si>
    <t>Excess market return (weekly)</t>
  </si>
  <si>
    <t>Risk free rate</t>
  </si>
  <si>
    <t>Excess Market return (daily)</t>
  </si>
  <si>
    <t>Excess Market return (weekly)</t>
  </si>
  <si>
    <t>* Weekly data is Wednesday to Wednesday</t>
  </si>
  <si>
    <t>One period</t>
  </si>
  <si>
    <t>Annualized (Simple)</t>
  </si>
  <si>
    <t>Cost of Equity (Simple)</t>
  </si>
  <si>
    <t>Cost of Equity (Compounded)</t>
  </si>
  <si>
    <t>SUMMARY of regressions</t>
  </si>
  <si>
    <t>Wilshire5000</t>
  </si>
  <si>
    <t>S&amp;P500</t>
  </si>
  <si>
    <t>Weekly</t>
  </si>
  <si>
    <t>Beta</t>
  </si>
  <si>
    <t>Last 2 years</t>
  </si>
  <si>
    <t>Risk-free rate</t>
  </si>
  <si>
    <t>Cost of Equity</t>
  </si>
  <si>
    <t>Pre-2000</t>
  </si>
  <si>
    <t>Daily</t>
  </si>
  <si>
    <t>R-squared**</t>
  </si>
  <si>
    <t>* Market return is the average weekly return</t>
  </si>
  <si>
    <t>** R-squared cannot exactly be described</t>
  </si>
  <si>
    <t xml:space="preserve">   for regressions without constant terms</t>
  </si>
  <si>
    <t xml:space="preserve">   as percent variation explained </t>
  </si>
  <si>
    <t xml:space="preserve">  over last 2 years, multiplied by 52</t>
  </si>
  <si>
    <t>Market excess return*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</si>
</sst>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"/>
    <numFmt numFmtId="167" formatCode="mm/dd/yy"/>
    <numFmt numFmtId="168" formatCode="0.0"/>
    <numFmt numFmtId="169" formatCode="0.0%"/>
    <numFmt numFmtId="170" formatCode="0.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165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Border="1"/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167" fontId="0" fillId="0" borderId="0" xfId="0" applyNumberForma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8" fontId="0" fillId="0" borderId="0" xfId="0" applyNumberFormat="1"/>
    <xf numFmtId="10" fontId="0" fillId="0" borderId="0" xfId="1" applyNumberFormat="1" applyFont="1"/>
    <xf numFmtId="10" fontId="2" fillId="0" borderId="0" xfId="1" applyNumberFormat="1" applyFont="1"/>
    <xf numFmtId="167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10" fontId="0" fillId="2" borderId="0" xfId="0" applyNumberFormat="1" applyFill="1"/>
    <xf numFmtId="164" fontId="0" fillId="0" borderId="4" xfId="0" applyNumberFormat="1" applyFill="1" applyBorder="1"/>
    <xf numFmtId="169" fontId="0" fillId="0" borderId="5" xfId="1" applyNumberFormat="1" applyFont="1" applyFill="1" applyBorder="1"/>
    <xf numFmtId="169" fontId="0" fillId="0" borderId="4" xfId="0" applyNumberFormat="1" applyFill="1" applyBorder="1"/>
    <xf numFmtId="169" fontId="0" fillId="0" borderId="3" xfId="0" applyNumberFormat="1" applyFill="1" applyBorder="1"/>
    <xf numFmtId="0" fontId="0" fillId="0" borderId="0" xfId="0" quotePrefix="1"/>
    <xf numFmtId="169" fontId="2" fillId="0" borderId="3" xfId="0" applyNumberFormat="1" applyFont="1" applyFill="1" applyBorder="1"/>
    <xf numFmtId="17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Weekly Excess Returns</a:t>
            </a:r>
          </a:p>
        </c:rich>
      </c:tx>
      <c:layout>
        <c:manualLayout>
          <c:xMode val="edge"/>
          <c:yMode val="edge"/>
          <c:x val="0.3962264150943396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372918978912314E-2"/>
          <c:y val="0.12234910277324633"/>
          <c:w val="0.82130965593784688"/>
          <c:h val="0.84339314845024471"/>
        </c:manualLayout>
      </c:layout>
      <c:lineChart>
        <c:grouping val="standard"/>
        <c:varyColors val="0"/>
        <c:ser>
          <c:idx val="0"/>
          <c:order val="0"/>
          <c:tx>
            <c:v>ENE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'w5000'!$R$3:$R$105</c:f>
              <c:numCache>
                <c:formatCode>mm/dd/yy</c:formatCode>
                <c:ptCount val="103"/>
                <c:pt idx="0">
                  <c:v>36019</c:v>
                </c:pt>
                <c:pt idx="1">
                  <c:v>36026</c:v>
                </c:pt>
                <c:pt idx="2">
                  <c:v>36033</c:v>
                </c:pt>
                <c:pt idx="3">
                  <c:v>36040</c:v>
                </c:pt>
                <c:pt idx="4">
                  <c:v>36047</c:v>
                </c:pt>
                <c:pt idx="5">
                  <c:v>36054</c:v>
                </c:pt>
                <c:pt idx="6">
                  <c:v>36061</c:v>
                </c:pt>
                <c:pt idx="7">
                  <c:v>36068</c:v>
                </c:pt>
                <c:pt idx="8">
                  <c:v>36075</c:v>
                </c:pt>
                <c:pt idx="9">
                  <c:v>36082</c:v>
                </c:pt>
                <c:pt idx="10">
                  <c:v>36089</c:v>
                </c:pt>
                <c:pt idx="11">
                  <c:v>36096</c:v>
                </c:pt>
                <c:pt idx="12">
                  <c:v>36103</c:v>
                </c:pt>
                <c:pt idx="13">
                  <c:v>36110</c:v>
                </c:pt>
                <c:pt idx="14">
                  <c:v>36117</c:v>
                </c:pt>
                <c:pt idx="15">
                  <c:v>36124</c:v>
                </c:pt>
                <c:pt idx="16">
                  <c:v>36131</c:v>
                </c:pt>
                <c:pt idx="17">
                  <c:v>36138</c:v>
                </c:pt>
                <c:pt idx="18">
                  <c:v>36145</c:v>
                </c:pt>
                <c:pt idx="19">
                  <c:v>36152</c:v>
                </c:pt>
                <c:pt idx="20">
                  <c:v>36159</c:v>
                </c:pt>
                <c:pt idx="21">
                  <c:v>36166</c:v>
                </c:pt>
                <c:pt idx="22">
                  <c:v>36173</c:v>
                </c:pt>
                <c:pt idx="23">
                  <c:v>36180</c:v>
                </c:pt>
                <c:pt idx="24">
                  <c:v>36187</c:v>
                </c:pt>
                <c:pt idx="25">
                  <c:v>36194</c:v>
                </c:pt>
                <c:pt idx="26">
                  <c:v>36201</c:v>
                </c:pt>
                <c:pt idx="27">
                  <c:v>36208</c:v>
                </c:pt>
                <c:pt idx="28">
                  <c:v>36215</c:v>
                </c:pt>
                <c:pt idx="29">
                  <c:v>36222</c:v>
                </c:pt>
                <c:pt idx="30">
                  <c:v>36229</c:v>
                </c:pt>
                <c:pt idx="31">
                  <c:v>36236</c:v>
                </c:pt>
                <c:pt idx="32">
                  <c:v>36243</c:v>
                </c:pt>
                <c:pt idx="33">
                  <c:v>36250</c:v>
                </c:pt>
                <c:pt idx="34">
                  <c:v>36257</c:v>
                </c:pt>
                <c:pt idx="35">
                  <c:v>36264</c:v>
                </c:pt>
                <c:pt idx="36">
                  <c:v>36271</c:v>
                </c:pt>
                <c:pt idx="37">
                  <c:v>36278</c:v>
                </c:pt>
                <c:pt idx="38">
                  <c:v>36285</c:v>
                </c:pt>
                <c:pt idx="39">
                  <c:v>36292</c:v>
                </c:pt>
                <c:pt idx="40">
                  <c:v>36299</c:v>
                </c:pt>
                <c:pt idx="41">
                  <c:v>36306</c:v>
                </c:pt>
                <c:pt idx="42">
                  <c:v>36313</c:v>
                </c:pt>
                <c:pt idx="43">
                  <c:v>36320</c:v>
                </c:pt>
                <c:pt idx="44">
                  <c:v>36327</c:v>
                </c:pt>
                <c:pt idx="45">
                  <c:v>36334</c:v>
                </c:pt>
                <c:pt idx="46">
                  <c:v>36341</c:v>
                </c:pt>
                <c:pt idx="47">
                  <c:v>36348</c:v>
                </c:pt>
                <c:pt idx="48">
                  <c:v>36355</c:v>
                </c:pt>
                <c:pt idx="49">
                  <c:v>36362</c:v>
                </c:pt>
                <c:pt idx="50">
                  <c:v>36369</c:v>
                </c:pt>
                <c:pt idx="51">
                  <c:v>36376</c:v>
                </c:pt>
                <c:pt idx="52">
                  <c:v>36383</c:v>
                </c:pt>
                <c:pt idx="53">
                  <c:v>36390</c:v>
                </c:pt>
                <c:pt idx="54">
                  <c:v>36397</c:v>
                </c:pt>
                <c:pt idx="55">
                  <c:v>36404</c:v>
                </c:pt>
                <c:pt idx="56">
                  <c:v>36411</c:v>
                </c:pt>
                <c:pt idx="57">
                  <c:v>36418</c:v>
                </c:pt>
                <c:pt idx="58">
                  <c:v>36425</c:v>
                </c:pt>
                <c:pt idx="59">
                  <c:v>36432</c:v>
                </c:pt>
                <c:pt idx="60">
                  <c:v>36439</c:v>
                </c:pt>
                <c:pt idx="61">
                  <c:v>36446</c:v>
                </c:pt>
                <c:pt idx="62">
                  <c:v>36453</c:v>
                </c:pt>
                <c:pt idx="63">
                  <c:v>36460</c:v>
                </c:pt>
                <c:pt idx="64">
                  <c:v>36467</c:v>
                </c:pt>
                <c:pt idx="65">
                  <c:v>36474</c:v>
                </c:pt>
                <c:pt idx="66">
                  <c:v>36481</c:v>
                </c:pt>
                <c:pt idx="67">
                  <c:v>36488</c:v>
                </c:pt>
                <c:pt idx="68">
                  <c:v>36495</c:v>
                </c:pt>
                <c:pt idx="69">
                  <c:v>36502</c:v>
                </c:pt>
                <c:pt idx="70">
                  <c:v>36509</c:v>
                </c:pt>
                <c:pt idx="71">
                  <c:v>36516</c:v>
                </c:pt>
                <c:pt idx="72">
                  <c:v>36523</c:v>
                </c:pt>
                <c:pt idx="73">
                  <c:v>36530</c:v>
                </c:pt>
                <c:pt idx="74">
                  <c:v>36537</c:v>
                </c:pt>
                <c:pt idx="75">
                  <c:v>36544</c:v>
                </c:pt>
                <c:pt idx="76">
                  <c:v>36551</c:v>
                </c:pt>
                <c:pt idx="77">
                  <c:v>36558</c:v>
                </c:pt>
                <c:pt idx="78">
                  <c:v>36565</c:v>
                </c:pt>
                <c:pt idx="79">
                  <c:v>36572</c:v>
                </c:pt>
                <c:pt idx="80">
                  <c:v>36579</c:v>
                </c:pt>
                <c:pt idx="81">
                  <c:v>36586</c:v>
                </c:pt>
                <c:pt idx="82">
                  <c:v>36593</c:v>
                </c:pt>
                <c:pt idx="83">
                  <c:v>36600</c:v>
                </c:pt>
                <c:pt idx="84">
                  <c:v>36607</c:v>
                </c:pt>
                <c:pt idx="85">
                  <c:v>36614</c:v>
                </c:pt>
                <c:pt idx="86">
                  <c:v>36621</c:v>
                </c:pt>
                <c:pt idx="87">
                  <c:v>36628</c:v>
                </c:pt>
                <c:pt idx="88">
                  <c:v>36635</c:v>
                </c:pt>
                <c:pt idx="89">
                  <c:v>36642</c:v>
                </c:pt>
                <c:pt idx="90">
                  <c:v>36649</c:v>
                </c:pt>
                <c:pt idx="91">
                  <c:v>36656</c:v>
                </c:pt>
                <c:pt idx="92">
                  <c:v>36663</c:v>
                </c:pt>
                <c:pt idx="93">
                  <c:v>36670</c:v>
                </c:pt>
                <c:pt idx="94">
                  <c:v>36677</c:v>
                </c:pt>
                <c:pt idx="95">
                  <c:v>36684</c:v>
                </c:pt>
                <c:pt idx="96">
                  <c:v>36691</c:v>
                </c:pt>
                <c:pt idx="97">
                  <c:v>36698</c:v>
                </c:pt>
                <c:pt idx="98">
                  <c:v>36705</c:v>
                </c:pt>
                <c:pt idx="99">
                  <c:v>36712</c:v>
                </c:pt>
                <c:pt idx="100">
                  <c:v>36719</c:v>
                </c:pt>
                <c:pt idx="101">
                  <c:v>36726</c:v>
                </c:pt>
                <c:pt idx="102">
                  <c:v>36733</c:v>
                </c:pt>
              </c:numCache>
            </c:numRef>
          </c:cat>
          <c:val>
            <c:numRef>
              <c:f>'w5000'!$W$3:$W$105</c:f>
              <c:numCache>
                <c:formatCode>0.000</c:formatCode>
                <c:ptCount val="103"/>
                <c:pt idx="0">
                  <c:v>-3.1408775832121469E-2</c:v>
                </c:pt>
                <c:pt idx="1">
                  <c:v>2.6559876446948624E-2</c:v>
                </c:pt>
                <c:pt idx="2">
                  <c:v>-3.661458036953142E-2</c:v>
                </c:pt>
                <c:pt idx="3">
                  <c:v>-6.0402997179990696E-2</c:v>
                </c:pt>
                <c:pt idx="4">
                  <c:v>4.7018236936735716E-3</c:v>
                </c:pt>
                <c:pt idx="5">
                  <c:v>0.1541275615901152</c:v>
                </c:pt>
                <c:pt idx="6">
                  <c:v>3.9006864718457351E-2</c:v>
                </c:pt>
                <c:pt idx="7">
                  <c:v>-5.5307781525715943E-3</c:v>
                </c:pt>
                <c:pt idx="8">
                  <c:v>-2.8855460136593201E-2</c:v>
                </c:pt>
                <c:pt idx="9">
                  <c:v>-1.3988274519260113E-2</c:v>
                </c:pt>
                <c:pt idx="10">
                  <c:v>2.72484508957552E-2</c:v>
                </c:pt>
                <c:pt idx="11">
                  <c:v>-2.2075091115410558E-2</c:v>
                </c:pt>
                <c:pt idx="12">
                  <c:v>8.6368224101484897E-2</c:v>
                </c:pt>
                <c:pt idx="13">
                  <c:v>-2.0900889596894973E-2</c:v>
                </c:pt>
                <c:pt idx="14">
                  <c:v>-8.557691940894493E-4</c:v>
                </c:pt>
                <c:pt idx="15">
                  <c:v>-1.959777720324643E-3</c:v>
                </c:pt>
                <c:pt idx="16">
                  <c:v>-5.7740957847669777E-2</c:v>
                </c:pt>
                <c:pt idx="17">
                  <c:v>4.9823538268599962E-2</c:v>
                </c:pt>
                <c:pt idx="18">
                  <c:v>1.1791020092588048E-2</c:v>
                </c:pt>
                <c:pt idx="19">
                  <c:v>6.3801454092723087E-2</c:v>
                </c:pt>
                <c:pt idx="20">
                  <c:v>-3.6011601014192957E-2</c:v>
                </c:pt>
                <c:pt idx="21">
                  <c:v>4.8825776299873218E-2</c:v>
                </c:pt>
                <c:pt idx="22">
                  <c:v>6.9606425055738871E-2</c:v>
                </c:pt>
                <c:pt idx="23">
                  <c:v>2.1765657538317003E-2</c:v>
                </c:pt>
                <c:pt idx="24">
                  <c:v>-1.4268310720679635E-2</c:v>
                </c:pt>
                <c:pt idx="25">
                  <c:v>-2.7944798997036708E-3</c:v>
                </c:pt>
                <c:pt idx="26">
                  <c:v>-1.6441186246013106E-2</c:v>
                </c:pt>
                <c:pt idx="27">
                  <c:v>-1.8680649785130919E-2</c:v>
                </c:pt>
                <c:pt idx="28">
                  <c:v>0.10106028796545143</c:v>
                </c:pt>
                <c:pt idx="29">
                  <c:v>-7.2301456050558405E-2</c:v>
                </c:pt>
                <c:pt idx="30">
                  <c:v>0.10367302765742797</c:v>
                </c:pt>
                <c:pt idx="31">
                  <c:v>-3.4787994479085059E-2</c:v>
                </c:pt>
                <c:pt idx="32">
                  <c:v>-2.7640925915672108E-2</c:v>
                </c:pt>
                <c:pt idx="33">
                  <c:v>-2.4589544424505991E-2</c:v>
                </c:pt>
                <c:pt idx="34">
                  <c:v>-2.7097005912980004E-2</c:v>
                </c:pt>
                <c:pt idx="35">
                  <c:v>7.6090436509598347E-2</c:v>
                </c:pt>
                <c:pt idx="36">
                  <c:v>-1.0998531031646009E-2</c:v>
                </c:pt>
                <c:pt idx="37">
                  <c:v>7.8839068673308754E-2</c:v>
                </c:pt>
                <c:pt idx="38">
                  <c:v>6.7742228640450375E-2</c:v>
                </c:pt>
                <c:pt idx="39">
                  <c:v>-3.2552512458844517E-2</c:v>
                </c:pt>
                <c:pt idx="40">
                  <c:v>-2.0990382061216346E-2</c:v>
                </c:pt>
                <c:pt idx="41">
                  <c:v>-8.6365387989924508E-4</c:v>
                </c:pt>
                <c:pt idx="42">
                  <c:v>2.4813393032839727E-2</c:v>
                </c:pt>
                <c:pt idx="43">
                  <c:v>4.5022157408144928E-2</c:v>
                </c:pt>
                <c:pt idx="44">
                  <c:v>-6.1915426507781518E-5</c:v>
                </c:pt>
                <c:pt idx="45">
                  <c:v>-1.4428157293786301E-2</c:v>
                </c:pt>
                <c:pt idx="46">
                  <c:v>5.6511928006255152E-2</c:v>
                </c:pt>
                <c:pt idx="47">
                  <c:v>2.2041933708150538E-2</c:v>
                </c:pt>
                <c:pt idx="48">
                  <c:v>-1.3572261406112377E-2</c:v>
                </c:pt>
                <c:pt idx="49">
                  <c:v>3.166994384968766E-2</c:v>
                </c:pt>
                <c:pt idx="50">
                  <c:v>-1.5511987346196967E-2</c:v>
                </c:pt>
                <c:pt idx="51">
                  <c:v>8.0483790937360827E-3</c:v>
                </c:pt>
                <c:pt idx="52">
                  <c:v>3.7827685647522591E-2</c:v>
                </c:pt>
                <c:pt idx="53">
                  <c:v>-8.3694607497540353E-3</c:v>
                </c:pt>
                <c:pt idx="54">
                  <c:v>-1.3760728819923615E-2</c:v>
                </c:pt>
                <c:pt idx="55">
                  <c:v>-4.2946870077148064E-2</c:v>
                </c:pt>
                <c:pt idx="56">
                  <c:v>-2.2125991824257847E-2</c:v>
                </c:pt>
                <c:pt idx="57">
                  <c:v>2.84688060630333E-2</c:v>
                </c:pt>
                <c:pt idx="58">
                  <c:v>-5.1937012565303933E-2</c:v>
                </c:pt>
                <c:pt idx="59">
                  <c:v>-8.9961537948021525E-4</c:v>
                </c:pt>
                <c:pt idx="60">
                  <c:v>-2.9383320333662841E-2</c:v>
                </c:pt>
                <c:pt idx="61">
                  <c:v>1.050103608631783E-2</c:v>
                </c:pt>
                <c:pt idx="62">
                  <c:v>1.033983400507988E-2</c:v>
                </c:pt>
                <c:pt idx="63">
                  <c:v>-4.0767186390074484E-2</c:v>
                </c:pt>
                <c:pt idx="64">
                  <c:v>1.3964988527013295E-2</c:v>
                </c:pt>
                <c:pt idx="65">
                  <c:v>2.5189944688491093E-2</c:v>
                </c:pt>
                <c:pt idx="66">
                  <c:v>4.5207382451664398E-2</c:v>
                </c:pt>
                <c:pt idx="67">
                  <c:v>-0.13805613899939986</c:v>
                </c:pt>
                <c:pt idx="68">
                  <c:v>6.3945308462285744E-2</c:v>
                </c:pt>
                <c:pt idx="69">
                  <c:v>-3.5352858414787636E-2</c:v>
                </c:pt>
                <c:pt idx="70">
                  <c:v>2.4755141814350533E-2</c:v>
                </c:pt>
                <c:pt idx="71">
                  <c:v>7.5927307697442867E-2</c:v>
                </c:pt>
                <c:pt idx="72">
                  <c:v>7.5056571944501493E-2</c:v>
                </c:pt>
                <c:pt idx="73">
                  <c:v>1.4900323548450865E-2</c:v>
                </c:pt>
                <c:pt idx="74">
                  <c:v>0.16944127621350588</c:v>
                </c:pt>
                <c:pt idx="75">
                  <c:v>3.7818989919316329E-2</c:v>
                </c:pt>
                <c:pt idx="76">
                  <c:v>0.14149394137751362</c:v>
                </c:pt>
                <c:pt idx="77">
                  <c:v>2.7589664558428949E-2</c:v>
                </c:pt>
                <c:pt idx="78">
                  <c:v>5.560292433500108E-2</c:v>
                </c:pt>
                <c:pt idx="79">
                  <c:v>5.0682857464895169E-2</c:v>
                </c:pt>
                <c:pt idx="80">
                  <c:v>-6.4575491938906618E-2</c:v>
                </c:pt>
                <c:pt idx="81">
                  <c:v>5.335702997355412E-2</c:v>
                </c:pt>
                <c:pt idx="82">
                  <c:v>-2.7342538998411384E-2</c:v>
                </c:pt>
                <c:pt idx="83">
                  <c:v>1.7517728095404365E-2</c:v>
                </c:pt>
                <c:pt idx="84">
                  <c:v>9.5710960629533201E-2</c:v>
                </c:pt>
                <c:pt idx="85">
                  <c:v>1.8047823102486579E-2</c:v>
                </c:pt>
                <c:pt idx="86">
                  <c:v>-0.13100138386270399</c:v>
                </c:pt>
                <c:pt idx="87">
                  <c:v>6.7448831717001057E-2</c:v>
                </c:pt>
                <c:pt idx="88">
                  <c:v>-9.8763847035202648E-3</c:v>
                </c:pt>
                <c:pt idx="89">
                  <c:v>3.3489083459451431E-2</c:v>
                </c:pt>
                <c:pt idx="90">
                  <c:v>2.2061631436496001E-2</c:v>
                </c:pt>
                <c:pt idx="91">
                  <c:v>5.6965723278565197E-4</c:v>
                </c:pt>
                <c:pt idx="92">
                  <c:v>3.5649297663998047E-2</c:v>
                </c:pt>
                <c:pt idx="93">
                  <c:v>-0.13096755580925765</c:v>
                </c:pt>
                <c:pt idx="94">
                  <c:v>7.9528290079742589E-2</c:v>
                </c:pt>
                <c:pt idx="95">
                  <c:v>-2.1634151962316515E-2</c:v>
                </c:pt>
                <c:pt idx="96">
                  <c:v>7.6507981947999456E-3</c:v>
                </c:pt>
                <c:pt idx="97">
                  <c:v>2.9297329085504906E-2</c:v>
                </c:pt>
                <c:pt idx="98">
                  <c:v>-7.3588827658855299E-2</c:v>
                </c:pt>
                <c:pt idx="99">
                  <c:v>-3.5544844589008716E-2</c:v>
                </c:pt>
                <c:pt idx="100">
                  <c:v>7.2258772707182159E-2</c:v>
                </c:pt>
                <c:pt idx="101">
                  <c:v>1.6377522222015113E-2</c:v>
                </c:pt>
                <c:pt idx="102">
                  <c:v>-4.275962214958658E-3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D7-493B-AC60-B92E66A49926}"/>
            </c:ext>
          </c:extLst>
        </c:ser>
        <c:ser>
          <c:idx val="1"/>
          <c:order val="1"/>
          <c:tx>
            <c:v>W5000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'w5000'!$R$3:$R$105</c:f>
              <c:numCache>
                <c:formatCode>mm/dd/yy</c:formatCode>
                <c:ptCount val="103"/>
                <c:pt idx="0">
                  <c:v>36019</c:v>
                </c:pt>
                <c:pt idx="1">
                  <c:v>36026</c:v>
                </c:pt>
                <c:pt idx="2">
                  <c:v>36033</c:v>
                </c:pt>
                <c:pt idx="3">
                  <c:v>36040</c:v>
                </c:pt>
                <c:pt idx="4">
                  <c:v>36047</c:v>
                </c:pt>
                <c:pt idx="5">
                  <c:v>36054</c:v>
                </c:pt>
                <c:pt idx="6">
                  <c:v>36061</c:v>
                </c:pt>
                <c:pt idx="7">
                  <c:v>36068</c:v>
                </c:pt>
                <c:pt idx="8">
                  <c:v>36075</c:v>
                </c:pt>
                <c:pt idx="9">
                  <c:v>36082</c:v>
                </c:pt>
                <c:pt idx="10">
                  <c:v>36089</c:v>
                </c:pt>
                <c:pt idx="11">
                  <c:v>36096</c:v>
                </c:pt>
                <c:pt idx="12">
                  <c:v>36103</c:v>
                </c:pt>
                <c:pt idx="13">
                  <c:v>36110</c:v>
                </c:pt>
                <c:pt idx="14">
                  <c:v>36117</c:v>
                </c:pt>
                <c:pt idx="15">
                  <c:v>36124</c:v>
                </c:pt>
                <c:pt idx="16">
                  <c:v>36131</c:v>
                </c:pt>
                <c:pt idx="17">
                  <c:v>36138</c:v>
                </c:pt>
                <c:pt idx="18">
                  <c:v>36145</c:v>
                </c:pt>
                <c:pt idx="19">
                  <c:v>36152</c:v>
                </c:pt>
                <c:pt idx="20">
                  <c:v>36159</c:v>
                </c:pt>
                <c:pt idx="21">
                  <c:v>36166</c:v>
                </c:pt>
                <c:pt idx="22">
                  <c:v>36173</c:v>
                </c:pt>
                <c:pt idx="23">
                  <c:v>36180</c:v>
                </c:pt>
                <c:pt idx="24">
                  <c:v>36187</c:v>
                </c:pt>
                <c:pt idx="25">
                  <c:v>36194</c:v>
                </c:pt>
                <c:pt idx="26">
                  <c:v>36201</c:v>
                </c:pt>
                <c:pt idx="27">
                  <c:v>36208</c:v>
                </c:pt>
                <c:pt idx="28">
                  <c:v>36215</c:v>
                </c:pt>
                <c:pt idx="29">
                  <c:v>36222</c:v>
                </c:pt>
                <c:pt idx="30">
                  <c:v>36229</c:v>
                </c:pt>
                <c:pt idx="31">
                  <c:v>36236</c:v>
                </c:pt>
                <c:pt idx="32">
                  <c:v>36243</c:v>
                </c:pt>
                <c:pt idx="33">
                  <c:v>36250</c:v>
                </c:pt>
                <c:pt idx="34">
                  <c:v>36257</c:v>
                </c:pt>
                <c:pt idx="35">
                  <c:v>36264</c:v>
                </c:pt>
                <c:pt idx="36">
                  <c:v>36271</c:v>
                </c:pt>
                <c:pt idx="37">
                  <c:v>36278</c:v>
                </c:pt>
                <c:pt idx="38">
                  <c:v>36285</c:v>
                </c:pt>
                <c:pt idx="39">
                  <c:v>36292</c:v>
                </c:pt>
                <c:pt idx="40">
                  <c:v>36299</c:v>
                </c:pt>
                <c:pt idx="41">
                  <c:v>36306</c:v>
                </c:pt>
                <c:pt idx="42">
                  <c:v>36313</c:v>
                </c:pt>
                <c:pt idx="43">
                  <c:v>36320</c:v>
                </c:pt>
                <c:pt idx="44">
                  <c:v>36327</c:v>
                </c:pt>
                <c:pt idx="45">
                  <c:v>36334</c:v>
                </c:pt>
                <c:pt idx="46">
                  <c:v>36341</c:v>
                </c:pt>
                <c:pt idx="47">
                  <c:v>36348</c:v>
                </c:pt>
                <c:pt idx="48">
                  <c:v>36355</c:v>
                </c:pt>
                <c:pt idx="49">
                  <c:v>36362</c:v>
                </c:pt>
                <c:pt idx="50">
                  <c:v>36369</c:v>
                </c:pt>
                <c:pt idx="51">
                  <c:v>36376</c:v>
                </c:pt>
                <c:pt idx="52">
                  <c:v>36383</c:v>
                </c:pt>
                <c:pt idx="53">
                  <c:v>36390</c:v>
                </c:pt>
                <c:pt idx="54">
                  <c:v>36397</c:v>
                </c:pt>
                <c:pt idx="55">
                  <c:v>36404</c:v>
                </c:pt>
                <c:pt idx="56">
                  <c:v>36411</c:v>
                </c:pt>
                <c:pt idx="57">
                  <c:v>36418</c:v>
                </c:pt>
                <c:pt idx="58">
                  <c:v>36425</c:v>
                </c:pt>
                <c:pt idx="59">
                  <c:v>36432</c:v>
                </c:pt>
                <c:pt idx="60">
                  <c:v>36439</c:v>
                </c:pt>
                <c:pt idx="61">
                  <c:v>36446</c:v>
                </c:pt>
                <c:pt idx="62">
                  <c:v>36453</c:v>
                </c:pt>
                <c:pt idx="63">
                  <c:v>36460</c:v>
                </c:pt>
                <c:pt idx="64">
                  <c:v>36467</c:v>
                </c:pt>
                <c:pt idx="65">
                  <c:v>36474</c:v>
                </c:pt>
                <c:pt idx="66">
                  <c:v>36481</c:v>
                </c:pt>
                <c:pt idx="67">
                  <c:v>36488</c:v>
                </c:pt>
                <c:pt idx="68">
                  <c:v>36495</c:v>
                </c:pt>
                <c:pt idx="69">
                  <c:v>36502</c:v>
                </c:pt>
                <c:pt idx="70">
                  <c:v>36509</c:v>
                </c:pt>
                <c:pt idx="71">
                  <c:v>36516</c:v>
                </c:pt>
                <c:pt idx="72">
                  <c:v>36523</c:v>
                </c:pt>
                <c:pt idx="73">
                  <c:v>36530</c:v>
                </c:pt>
                <c:pt idx="74">
                  <c:v>36537</c:v>
                </c:pt>
                <c:pt idx="75">
                  <c:v>36544</c:v>
                </c:pt>
                <c:pt idx="76">
                  <c:v>36551</c:v>
                </c:pt>
                <c:pt idx="77">
                  <c:v>36558</c:v>
                </c:pt>
                <c:pt idx="78">
                  <c:v>36565</c:v>
                </c:pt>
                <c:pt idx="79">
                  <c:v>36572</c:v>
                </c:pt>
                <c:pt idx="80">
                  <c:v>36579</c:v>
                </c:pt>
                <c:pt idx="81">
                  <c:v>36586</c:v>
                </c:pt>
                <c:pt idx="82">
                  <c:v>36593</c:v>
                </c:pt>
                <c:pt idx="83">
                  <c:v>36600</c:v>
                </c:pt>
                <c:pt idx="84">
                  <c:v>36607</c:v>
                </c:pt>
                <c:pt idx="85">
                  <c:v>36614</c:v>
                </c:pt>
                <c:pt idx="86">
                  <c:v>36621</c:v>
                </c:pt>
                <c:pt idx="87">
                  <c:v>36628</c:v>
                </c:pt>
                <c:pt idx="88">
                  <c:v>36635</c:v>
                </c:pt>
                <c:pt idx="89">
                  <c:v>36642</c:v>
                </c:pt>
                <c:pt idx="90">
                  <c:v>36649</c:v>
                </c:pt>
                <c:pt idx="91">
                  <c:v>36656</c:v>
                </c:pt>
                <c:pt idx="92">
                  <c:v>36663</c:v>
                </c:pt>
                <c:pt idx="93">
                  <c:v>36670</c:v>
                </c:pt>
                <c:pt idx="94">
                  <c:v>36677</c:v>
                </c:pt>
                <c:pt idx="95">
                  <c:v>36684</c:v>
                </c:pt>
                <c:pt idx="96">
                  <c:v>36691</c:v>
                </c:pt>
                <c:pt idx="97">
                  <c:v>36698</c:v>
                </c:pt>
                <c:pt idx="98">
                  <c:v>36705</c:v>
                </c:pt>
                <c:pt idx="99">
                  <c:v>36712</c:v>
                </c:pt>
                <c:pt idx="100">
                  <c:v>36719</c:v>
                </c:pt>
                <c:pt idx="101">
                  <c:v>36726</c:v>
                </c:pt>
                <c:pt idx="102">
                  <c:v>36733</c:v>
                </c:pt>
              </c:numCache>
            </c:numRef>
          </c:cat>
          <c:val>
            <c:numRef>
              <c:f>'w5000'!$V$3:$V$105</c:f>
              <c:numCache>
                <c:formatCode>0.000</c:formatCode>
                <c:ptCount val="103"/>
                <c:pt idx="0">
                  <c:v>7.0514671451777176E-3</c:v>
                </c:pt>
                <c:pt idx="1">
                  <c:v>8.4010279546473804E-3</c:v>
                </c:pt>
                <c:pt idx="2">
                  <c:v>-2.3971885382179182E-2</c:v>
                </c:pt>
                <c:pt idx="3">
                  <c:v>-8.7198805271894358E-2</c:v>
                </c:pt>
                <c:pt idx="4">
                  <c:v>1.1038693245966971E-2</c:v>
                </c:pt>
                <c:pt idx="5">
                  <c:v>3.5034861533472392E-2</c:v>
                </c:pt>
                <c:pt idx="6">
                  <c:v>2.4075467444796859E-2</c:v>
                </c:pt>
                <c:pt idx="7">
                  <c:v>-4.3923638924400238E-2</c:v>
                </c:pt>
                <c:pt idx="8">
                  <c:v>-6.0154834686660996E-2</c:v>
                </c:pt>
                <c:pt idx="9">
                  <c:v>2.9735487473363017E-2</c:v>
                </c:pt>
                <c:pt idx="10">
                  <c:v>7.2058003564706624E-2</c:v>
                </c:pt>
                <c:pt idx="11">
                  <c:v>2.4225713730288288E-3</c:v>
                </c:pt>
                <c:pt idx="12">
                  <c:v>5.0898372243346104E-2</c:v>
                </c:pt>
                <c:pt idx="13">
                  <c:v>2.6862820722918391E-3</c:v>
                </c:pt>
                <c:pt idx="14">
                  <c:v>1.7354507559264581E-2</c:v>
                </c:pt>
                <c:pt idx="15">
                  <c:v>3.3341026258443845E-2</c:v>
                </c:pt>
                <c:pt idx="16">
                  <c:v>-1.3280066526989551E-2</c:v>
                </c:pt>
                <c:pt idx="17">
                  <c:v>9.9236742206710686E-3</c:v>
                </c:pt>
                <c:pt idx="18">
                  <c:v>-2.1601587461669309E-2</c:v>
                </c:pt>
                <c:pt idx="19">
                  <c:v>5.3907372314297125E-2</c:v>
                </c:pt>
                <c:pt idx="20">
                  <c:v>7.1330705042740245E-3</c:v>
                </c:pt>
                <c:pt idx="21">
                  <c:v>3.4594759736368559E-2</c:v>
                </c:pt>
                <c:pt idx="22">
                  <c:v>-2.5389159462076524E-2</c:v>
                </c:pt>
                <c:pt idx="23">
                  <c:v>1.5813379832730658E-2</c:v>
                </c:pt>
                <c:pt idx="24">
                  <c:v>-1.1083279419504388E-2</c:v>
                </c:pt>
                <c:pt idx="25">
                  <c:v>2.0430085378640585E-2</c:v>
                </c:pt>
                <c:pt idx="26">
                  <c:v>-4.4494771224982965E-2</c:v>
                </c:pt>
                <c:pt idx="27">
                  <c:v>-3.7155467419648495E-3</c:v>
                </c:pt>
                <c:pt idx="28">
                  <c:v>2.6192494301142576E-2</c:v>
                </c:pt>
                <c:pt idx="29">
                  <c:v>-2.0968080698812622E-2</c:v>
                </c:pt>
                <c:pt idx="30">
                  <c:v>4.3629525949558087E-2</c:v>
                </c:pt>
                <c:pt idx="31">
                  <c:v>1.1180219298223017E-2</c:v>
                </c:pt>
                <c:pt idx="32">
                  <c:v>-3.0516075838414768E-2</c:v>
                </c:pt>
                <c:pt idx="33">
                  <c:v>1.6659609677769156E-2</c:v>
                </c:pt>
                <c:pt idx="34">
                  <c:v>2.4580759877327215E-2</c:v>
                </c:pt>
                <c:pt idx="35">
                  <c:v>7.9620460225993395E-3</c:v>
                </c:pt>
                <c:pt idx="36">
                  <c:v>7.2223947530919291E-3</c:v>
                </c:pt>
                <c:pt idx="37">
                  <c:v>1.165847639637747E-2</c:v>
                </c:pt>
                <c:pt idx="38">
                  <c:v>-4.008602130897692E-3</c:v>
                </c:pt>
                <c:pt idx="39">
                  <c:v>1.4500074200634403E-2</c:v>
                </c:pt>
                <c:pt idx="40">
                  <c:v>-1.3389720700057048E-2</c:v>
                </c:pt>
                <c:pt idx="41">
                  <c:v>-3.1988209969522736E-2</c:v>
                </c:pt>
                <c:pt idx="42">
                  <c:v>-7.0917437096964329E-3</c:v>
                </c:pt>
                <c:pt idx="43">
                  <c:v>1.8141116180914841E-2</c:v>
                </c:pt>
                <c:pt idx="44">
                  <c:v>1.1117393192387453E-3</c:v>
                </c:pt>
                <c:pt idx="45">
                  <c:v>5.0980553547941366E-3</c:v>
                </c:pt>
                <c:pt idx="46">
                  <c:v>2.9090308087294427E-2</c:v>
                </c:pt>
                <c:pt idx="47">
                  <c:v>1.2978997745468717E-2</c:v>
                </c:pt>
                <c:pt idx="48">
                  <c:v>3.4458397815844552E-3</c:v>
                </c:pt>
                <c:pt idx="49">
                  <c:v>-1.5072843321555819E-2</c:v>
                </c:pt>
                <c:pt idx="50">
                  <c:v>-1.30236461216601E-2</c:v>
                </c:pt>
                <c:pt idx="51">
                  <c:v>-4.856254923900527E-2</c:v>
                </c:pt>
                <c:pt idx="52">
                  <c:v>-4.4370935886430323E-3</c:v>
                </c:pt>
                <c:pt idx="53">
                  <c:v>2.4810532511823767E-2</c:v>
                </c:pt>
                <c:pt idx="54">
                  <c:v>3.1701788708773979E-2</c:v>
                </c:pt>
                <c:pt idx="55">
                  <c:v>-3.375385772008313E-2</c:v>
                </c:pt>
                <c:pt idx="56">
                  <c:v>1.0273408411995274E-2</c:v>
                </c:pt>
                <c:pt idx="57">
                  <c:v>-1.7958964247564241E-2</c:v>
                </c:pt>
                <c:pt idx="58">
                  <c:v>-7.6004794763093594E-3</c:v>
                </c:pt>
                <c:pt idx="59">
                  <c:v>-3.1547051936641035E-2</c:v>
                </c:pt>
                <c:pt idx="60">
                  <c:v>4.0853669067909763E-2</c:v>
                </c:pt>
                <c:pt idx="61">
                  <c:v>-7.1025633020135436E-3</c:v>
                </c:pt>
                <c:pt idx="62">
                  <c:v>-4.1139159442278299E-2</c:v>
                </c:pt>
                <c:pt idx="63">
                  <c:v>1.6589189470856028E-2</c:v>
                </c:pt>
                <c:pt idx="64">
                  <c:v>5.2938514280339896E-2</c:v>
                </c:pt>
                <c:pt idx="65">
                  <c:v>1.6371149224198238E-2</c:v>
                </c:pt>
                <c:pt idx="66">
                  <c:v>3.8308444858917323E-2</c:v>
                </c:pt>
                <c:pt idx="67">
                  <c:v>-9.8774168483250664E-3</c:v>
                </c:pt>
                <c:pt idx="68">
                  <c:v>-3.9265485305259862E-3</c:v>
                </c:pt>
                <c:pt idx="69">
                  <c:v>1.5994201343173833E-2</c:v>
                </c:pt>
                <c:pt idx="70">
                  <c:v>-1.855593380814184E-4</c:v>
                </c:pt>
                <c:pt idx="71">
                  <c:v>2.3340427888489817E-2</c:v>
                </c:pt>
                <c:pt idx="72">
                  <c:v>1.8327881789550336E-2</c:v>
                </c:pt>
                <c:pt idx="73">
                  <c:v>-4.1428060977493769E-2</c:v>
                </c:pt>
                <c:pt idx="74">
                  <c:v>1.7808996940453098E-2</c:v>
                </c:pt>
                <c:pt idx="75">
                  <c:v>2.7359859569954629E-2</c:v>
                </c:pt>
                <c:pt idx="76">
                  <c:v>-2.6792860172261384E-2</c:v>
                </c:pt>
                <c:pt idx="77">
                  <c:v>-3.6806884372437365E-3</c:v>
                </c:pt>
                <c:pt idx="78">
                  <c:v>9.2489541984260501E-3</c:v>
                </c:pt>
                <c:pt idx="79">
                  <c:v>-1.082464531037417E-2</c:v>
                </c:pt>
                <c:pt idx="80">
                  <c:v>-1.0578095248049658E-2</c:v>
                </c:pt>
                <c:pt idx="81">
                  <c:v>2.8907674406022821E-2</c:v>
                </c:pt>
                <c:pt idx="82">
                  <c:v>-2.927875706547259E-3</c:v>
                </c:pt>
                <c:pt idx="83">
                  <c:v>-5.4160325597752031E-3</c:v>
                </c:pt>
                <c:pt idx="84">
                  <c:v>6.5956813379325269E-2</c:v>
                </c:pt>
                <c:pt idx="85">
                  <c:v>-1.050703007245698E-2</c:v>
                </c:pt>
                <c:pt idx="86">
                  <c:v>-3.1417181224721646E-2</c:v>
                </c:pt>
                <c:pt idx="87">
                  <c:v>-2.7066229140031265E-2</c:v>
                </c:pt>
                <c:pt idx="88">
                  <c:v>-2.7944796465932488E-2</c:v>
                </c:pt>
                <c:pt idx="89">
                  <c:v>1.6147984461883071E-2</c:v>
                </c:pt>
                <c:pt idx="90">
                  <c:v>-2.1152233413152706E-2</c:v>
                </c:pt>
                <c:pt idx="91">
                  <c:v>-3.0715607041146419E-2</c:v>
                </c:pt>
                <c:pt idx="92">
                  <c:v>4.8012424085399456E-2</c:v>
                </c:pt>
                <c:pt idx="93">
                  <c:v>-4.6842658138316187E-2</c:v>
                </c:pt>
                <c:pt idx="94">
                  <c:v>1.8322870738473093E-2</c:v>
                </c:pt>
                <c:pt idx="95">
                  <c:v>5.046071737893737E-2</c:v>
                </c:pt>
                <c:pt idx="96">
                  <c:v>-5.1217074745570235E-3</c:v>
                </c:pt>
                <c:pt idx="97">
                  <c:v>1.2959799304121455E-2</c:v>
                </c:pt>
                <c:pt idx="98">
                  <c:v>-1.7845983858604524E-2</c:v>
                </c:pt>
                <c:pt idx="99">
                  <c:v>-8.395254366036534E-3</c:v>
                </c:pt>
                <c:pt idx="100">
                  <c:v>3.4974038505613356E-2</c:v>
                </c:pt>
                <c:pt idx="101">
                  <c:v>-9.9150757943130951E-3</c:v>
                </c:pt>
                <c:pt idx="102">
                  <c:v>-2.2375286239183983E-2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D7-493B-AC60-B92E66A49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625744"/>
        <c:axId val="1"/>
      </c:lineChart>
      <c:dateAx>
        <c:axId val="166662574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66257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009988901220862"/>
          <c:y val="0.50897226753670477"/>
          <c:w val="8.5460599334073253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839067702552721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96337402885685E-2"/>
          <c:y val="0.11256117455138662"/>
          <c:w val="0.93340732519422864"/>
          <c:h val="0.85318107667210441"/>
        </c:manualLayout>
      </c:layout>
      <c:scatterChart>
        <c:scatterStyle val="lineMarker"/>
        <c:varyColors val="0"/>
        <c:ser>
          <c:idx val="7"/>
          <c:order val="0"/>
          <c:tx>
            <c:v>ENE vs W5000</c:v>
          </c:tx>
          <c:spPr>
            <a:ln w="19050">
              <a:noFill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'w5000'!$V$3:$V$105</c:f>
              <c:numCache>
                <c:formatCode>0.000</c:formatCode>
                <c:ptCount val="103"/>
                <c:pt idx="0">
                  <c:v>7.0514671451777176E-3</c:v>
                </c:pt>
                <c:pt idx="1">
                  <c:v>8.4010279546473804E-3</c:v>
                </c:pt>
                <c:pt idx="2">
                  <c:v>-2.3971885382179182E-2</c:v>
                </c:pt>
                <c:pt idx="3">
                  <c:v>-8.7198805271894358E-2</c:v>
                </c:pt>
                <c:pt idx="4">
                  <c:v>1.1038693245966971E-2</c:v>
                </c:pt>
                <c:pt idx="5">
                  <c:v>3.5034861533472392E-2</c:v>
                </c:pt>
                <c:pt idx="6">
                  <c:v>2.4075467444796859E-2</c:v>
                </c:pt>
                <c:pt idx="7">
                  <c:v>-4.3923638924400238E-2</c:v>
                </c:pt>
                <c:pt idx="8">
                  <c:v>-6.0154834686660996E-2</c:v>
                </c:pt>
                <c:pt idx="9">
                  <c:v>2.9735487473363017E-2</c:v>
                </c:pt>
                <c:pt idx="10">
                  <c:v>7.2058003564706624E-2</c:v>
                </c:pt>
                <c:pt idx="11">
                  <c:v>2.4225713730288288E-3</c:v>
                </c:pt>
                <c:pt idx="12">
                  <c:v>5.0898372243346104E-2</c:v>
                </c:pt>
                <c:pt idx="13">
                  <c:v>2.6862820722918391E-3</c:v>
                </c:pt>
                <c:pt idx="14">
                  <c:v>1.7354507559264581E-2</c:v>
                </c:pt>
                <c:pt idx="15">
                  <c:v>3.3341026258443845E-2</c:v>
                </c:pt>
                <c:pt idx="16">
                  <c:v>-1.3280066526989551E-2</c:v>
                </c:pt>
                <c:pt idx="17">
                  <c:v>9.9236742206710686E-3</c:v>
                </c:pt>
                <c:pt idx="18">
                  <c:v>-2.1601587461669309E-2</c:v>
                </c:pt>
                <c:pt idx="19">
                  <c:v>5.3907372314297125E-2</c:v>
                </c:pt>
                <c:pt idx="20">
                  <c:v>7.1330705042740245E-3</c:v>
                </c:pt>
                <c:pt idx="21">
                  <c:v>3.4594759736368559E-2</c:v>
                </c:pt>
                <c:pt idx="22">
                  <c:v>-2.5389159462076524E-2</c:v>
                </c:pt>
                <c:pt idx="23">
                  <c:v>1.5813379832730658E-2</c:v>
                </c:pt>
                <c:pt idx="24">
                  <c:v>-1.1083279419504388E-2</c:v>
                </c:pt>
                <c:pt idx="25">
                  <c:v>2.0430085378640585E-2</c:v>
                </c:pt>
                <c:pt idx="26">
                  <c:v>-4.4494771224982965E-2</c:v>
                </c:pt>
                <c:pt idx="27">
                  <c:v>-3.7155467419648495E-3</c:v>
                </c:pt>
                <c:pt idx="28">
                  <c:v>2.6192494301142576E-2</c:v>
                </c:pt>
                <c:pt idx="29">
                  <c:v>-2.0968080698812622E-2</c:v>
                </c:pt>
                <c:pt idx="30">
                  <c:v>4.3629525949558087E-2</c:v>
                </c:pt>
                <c:pt idx="31">
                  <c:v>1.1180219298223017E-2</c:v>
                </c:pt>
                <c:pt idx="32">
                  <c:v>-3.0516075838414768E-2</c:v>
                </c:pt>
                <c:pt idx="33">
                  <c:v>1.6659609677769156E-2</c:v>
                </c:pt>
                <c:pt idx="34">
                  <c:v>2.4580759877327215E-2</c:v>
                </c:pt>
                <c:pt idx="35">
                  <c:v>7.9620460225993395E-3</c:v>
                </c:pt>
                <c:pt idx="36">
                  <c:v>7.2223947530919291E-3</c:v>
                </c:pt>
                <c:pt idx="37">
                  <c:v>1.165847639637747E-2</c:v>
                </c:pt>
                <c:pt idx="38">
                  <c:v>-4.008602130897692E-3</c:v>
                </c:pt>
                <c:pt idx="39">
                  <c:v>1.4500074200634403E-2</c:v>
                </c:pt>
                <c:pt idx="40">
                  <c:v>-1.3389720700057048E-2</c:v>
                </c:pt>
                <c:pt idx="41">
                  <c:v>-3.1988209969522736E-2</c:v>
                </c:pt>
                <c:pt idx="42">
                  <c:v>-7.0917437096964329E-3</c:v>
                </c:pt>
                <c:pt idx="43">
                  <c:v>1.8141116180914841E-2</c:v>
                </c:pt>
                <c:pt idx="44">
                  <c:v>1.1117393192387453E-3</c:v>
                </c:pt>
                <c:pt idx="45">
                  <c:v>5.0980553547941366E-3</c:v>
                </c:pt>
                <c:pt idx="46">
                  <c:v>2.9090308087294427E-2</c:v>
                </c:pt>
                <c:pt idx="47">
                  <c:v>1.2978997745468717E-2</c:v>
                </c:pt>
                <c:pt idx="48">
                  <c:v>3.4458397815844552E-3</c:v>
                </c:pt>
                <c:pt idx="49">
                  <c:v>-1.5072843321555819E-2</c:v>
                </c:pt>
                <c:pt idx="50">
                  <c:v>-1.30236461216601E-2</c:v>
                </c:pt>
                <c:pt idx="51">
                  <c:v>-4.856254923900527E-2</c:v>
                </c:pt>
                <c:pt idx="52">
                  <c:v>-4.4370935886430323E-3</c:v>
                </c:pt>
                <c:pt idx="53">
                  <c:v>2.4810532511823767E-2</c:v>
                </c:pt>
                <c:pt idx="54">
                  <c:v>3.1701788708773979E-2</c:v>
                </c:pt>
                <c:pt idx="55">
                  <c:v>-3.375385772008313E-2</c:v>
                </c:pt>
                <c:pt idx="56">
                  <c:v>1.0273408411995274E-2</c:v>
                </c:pt>
                <c:pt idx="57">
                  <c:v>-1.7958964247564241E-2</c:v>
                </c:pt>
                <c:pt idx="58">
                  <c:v>-7.6004794763093594E-3</c:v>
                </c:pt>
                <c:pt idx="59">
                  <c:v>-3.1547051936641035E-2</c:v>
                </c:pt>
                <c:pt idx="60">
                  <c:v>4.0853669067909763E-2</c:v>
                </c:pt>
                <c:pt idx="61">
                  <c:v>-7.1025633020135436E-3</c:v>
                </c:pt>
                <c:pt idx="62">
                  <c:v>-4.1139159442278299E-2</c:v>
                </c:pt>
                <c:pt idx="63">
                  <c:v>1.6589189470856028E-2</c:v>
                </c:pt>
                <c:pt idx="64">
                  <c:v>5.2938514280339896E-2</c:v>
                </c:pt>
                <c:pt idx="65">
                  <c:v>1.6371149224198238E-2</c:v>
                </c:pt>
                <c:pt idx="66">
                  <c:v>3.8308444858917323E-2</c:v>
                </c:pt>
                <c:pt idx="67">
                  <c:v>-9.8774168483250664E-3</c:v>
                </c:pt>
                <c:pt idx="68">
                  <c:v>-3.9265485305259862E-3</c:v>
                </c:pt>
                <c:pt idx="69">
                  <c:v>1.5994201343173833E-2</c:v>
                </c:pt>
                <c:pt idx="70">
                  <c:v>-1.855593380814184E-4</c:v>
                </c:pt>
                <c:pt idx="71">
                  <c:v>2.3340427888489817E-2</c:v>
                </c:pt>
                <c:pt idx="72">
                  <c:v>1.8327881789550336E-2</c:v>
                </c:pt>
                <c:pt idx="73">
                  <c:v>-4.1428060977493769E-2</c:v>
                </c:pt>
                <c:pt idx="74">
                  <c:v>1.7808996940453098E-2</c:v>
                </c:pt>
                <c:pt idx="75">
                  <c:v>2.7359859569954629E-2</c:v>
                </c:pt>
                <c:pt idx="76">
                  <c:v>-2.6792860172261384E-2</c:v>
                </c:pt>
                <c:pt idx="77">
                  <c:v>-3.6806884372437365E-3</c:v>
                </c:pt>
                <c:pt idx="78">
                  <c:v>9.2489541984260501E-3</c:v>
                </c:pt>
                <c:pt idx="79">
                  <c:v>-1.082464531037417E-2</c:v>
                </c:pt>
                <c:pt idx="80">
                  <c:v>-1.0578095248049658E-2</c:v>
                </c:pt>
                <c:pt idx="81">
                  <c:v>2.8907674406022821E-2</c:v>
                </c:pt>
                <c:pt idx="82">
                  <c:v>-2.927875706547259E-3</c:v>
                </c:pt>
                <c:pt idx="83">
                  <c:v>-5.4160325597752031E-3</c:v>
                </c:pt>
                <c:pt idx="84">
                  <c:v>6.5956813379325269E-2</c:v>
                </c:pt>
                <c:pt idx="85">
                  <c:v>-1.050703007245698E-2</c:v>
                </c:pt>
                <c:pt idx="86">
                  <c:v>-3.1417181224721646E-2</c:v>
                </c:pt>
                <c:pt idx="87">
                  <c:v>-2.7066229140031265E-2</c:v>
                </c:pt>
                <c:pt idx="88">
                  <c:v>-2.7944796465932488E-2</c:v>
                </c:pt>
                <c:pt idx="89">
                  <c:v>1.6147984461883071E-2</c:v>
                </c:pt>
                <c:pt idx="90">
                  <c:v>-2.1152233413152706E-2</c:v>
                </c:pt>
                <c:pt idx="91">
                  <c:v>-3.0715607041146419E-2</c:v>
                </c:pt>
                <c:pt idx="92">
                  <c:v>4.8012424085399456E-2</c:v>
                </c:pt>
                <c:pt idx="93">
                  <c:v>-4.6842658138316187E-2</c:v>
                </c:pt>
                <c:pt idx="94">
                  <c:v>1.8322870738473093E-2</c:v>
                </c:pt>
                <c:pt idx="95">
                  <c:v>5.046071737893737E-2</c:v>
                </c:pt>
                <c:pt idx="96">
                  <c:v>-5.1217074745570235E-3</c:v>
                </c:pt>
                <c:pt idx="97">
                  <c:v>1.2959799304121455E-2</c:v>
                </c:pt>
                <c:pt idx="98">
                  <c:v>-1.7845983858604524E-2</c:v>
                </c:pt>
                <c:pt idx="99">
                  <c:v>-8.395254366036534E-3</c:v>
                </c:pt>
                <c:pt idx="100">
                  <c:v>3.4974038505613356E-2</c:v>
                </c:pt>
                <c:pt idx="101">
                  <c:v>-9.9150757943130951E-3</c:v>
                </c:pt>
                <c:pt idx="102">
                  <c:v>-2.2375286239183983E-2</c:v>
                </c:pt>
              </c:numCache>
            </c:numRef>
          </c:xVal>
          <c:yVal>
            <c:numRef>
              <c:f>'w5000'!$W$3:$W$105</c:f>
              <c:numCache>
                <c:formatCode>0.000</c:formatCode>
                <c:ptCount val="103"/>
                <c:pt idx="0">
                  <c:v>-3.1408775832121469E-2</c:v>
                </c:pt>
                <c:pt idx="1">
                  <c:v>2.6559876446948624E-2</c:v>
                </c:pt>
                <c:pt idx="2">
                  <c:v>-3.661458036953142E-2</c:v>
                </c:pt>
                <c:pt idx="3">
                  <c:v>-6.0402997179990696E-2</c:v>
                </c:pt>
                <c:pt idx="4">
                  <c:v>4.7018236936735716E-3</c:v>
                </c:pt>
                <c:pt idx="5">
                  <c:v>0.1541275615901152</c:v>
                </c:pt>
                <c:pt idx="6">
                  <c:v>3.9006864718457351E-2</c:v>
                </c:pt>
                <c:pt idx="7">
                  <c:v>-5.5307781525715943E-3</c:v>
                </c:pt>
                <c:pt idx="8">
                  <c:v>-2.8855460136593201E-2</c:v>
                </c:pt>
                <c:pt idx="9">
                  <c:v>-1.3988274519260113E-2</c:v>
                </c:pt>
                <c:pt idx="10">
                  <c:v>2.72484508957552E-2</c:v>
                </c:pt>
                <c:pt idx="11">
                  <c:v>-2.2075091115410558E-2</c:v>
                </c:pt>
                <c:pt idx="12">
                  <c:v>8.6368224101484897E-2</c:v>
                </c:pt>
                <c:pt idx="13">
                  <c:v>-2.0900889596894973E-2</c:v>
                </c:pt>
                <c:pt idx="14">
                  <c:v>-8.557691940894493E-4</c:v>
                </c:pt>
                <c:pt idx="15">
                  <c:v>-1.959777720324643E-3</c:v>
                </c:pt>
                <c:pt idx="16">
                  <c:v>-5.7740957847669777E-2</c:v>
                </c:pt>
                <c:pt idx="17">
                  <c:v>4.9823538268599962E-2</c:v>
                </c:pt>
                <c:pt idx="18">
                  <c:v>1.1791020092588048E-2</c:v>
                </c:pt>
                <c:pt idx="19">
                  <c:v>6.3801454092723087E-2</c:v>
                </c:pt>
                <c:pt idx="20">
                  <c:v>-3.6011601014192957E-2</c:v>
                </c:pt>
                <c:pt idx="21">
                  <c:v>4.8825776299873218E-2</c:v>
                </c:pt>
                <c:pt idx="22">
                  <c:v>6.9606425055738871E-2</c:v>
                </c:pt>
                <c:pt idx="23">
                  <c:v>2.1765657538317003E-2</c:v>
                </c:pt>
                <c:pt idx="24">
                  <c:v>-1.4268310720679635E-2</c:v>
                </c:pt>
                <c:pt idx="25">
                  <c:v>-2.7944798997036708E-3</c:v>
                </c:pt>
                <c:pt idx="26">
                  <c:v>-1.6441186246013106E-2</c:v>
                </c:pt>
                <c:pt idx="27">
                  <c:v>-1.8680649785130919E-2</c:v>
                </c:pt>
                <c:pt idx="28">
                  <c:v>0.10106028796545143</c:v>
                </c:pt>
                <c:pt idx="29">
                  <c:v>-7.2301456050558405E-2</c:v>
                </c:pt>
                <c:pt idx="30">
                  <c:v>0.10367302765742797</c:v>
                </c:pt>
                <c:pt idx="31">
                  <c:v>-3.4787994479085059E-2</c:v>
                </c:pt>
                <c:pt idx="32">
                  <c:v>-2.7640925915672108E-2</c:v>
                </c:pt>
                <c:pt idx="33">
                  <c:v>-2.4589544424505991E-2</c:v>
                </c:pt>
                <c:pt idx="34">
                  <c:v>-2.7097005912980004E-2</c:v>
                </c:pt>
                <c:pt idx="35">
                  <c:v>7.6090436509598347E-2</c:v>
                </c:pt>
                <c:pt idx="36">
                  <c:v>-1.0998531031646009E-2</c:v>
                </c:pt>
                <c:pt idx="37">
                  <c:v>7.8839068673308754E-2</c:v>
                </c:pt>
                <c:pt idx="38">
                  <c:v>6.7742228640450375E-2</c:v>
                </c:pt>
                <c:pt idx="39">
                  <c:v>-3.2552512458844517E-2</c:v>
                </c:pt>
                <c:pt idx="40">
                  <c:v>-2.0990382061216346E-2</c:v>
                </c:pt>
                <c:pt idx="41">
                  <c:v>-8.6365387989924508E-4</c:v>
                </c:pt>
                <c:pt idx="42">
                  <c:v>2.4813393032839727E-2</c:v>
                </c:pt>
                <c:pt idx="43">
                  <c:v>4.5022157408144928E-2</c:v>
                </c:pt>
                <c:pt idx="44">
                  <c:v>-6.1915426507781518E-5</c:v>
                </c:pt>
                <c:pt idx="45">
                  <c:v>-1.4428157293786301E-2</c:v>
                </c:pt>
                <c:pt idx="46">
                  <c:v>5.6511928006255152E-2</c:v>
                </c:pt>
                <c:pt idx="47">
                  <c:v>2.2041933708150538E-2</c:v>
                </c:pt>
                <c:pt idx="48">
                  <c:v>-1.3572261406112377E-2</c:v>
                </c:pt>
                <c:pt idx="49">
                  <c:v>3.166994384968766E-2</c:v>
                </c:pt>
                <c:pt idx="50">
                  <c:v>-1.5511987346196967E-2</c:v>
                </c:pt>
                <c:pt idx="51">
                  <c:v>8.0483790937360827E-3</c:v>
                </c:pt>
                <c:pt idx="52">
                  <c:v>3.7827685647522591E-2</c:v>
                </c:pt>
                <c:pt idx="53">
                  <c:v>-8.3694607497540353E-3</c:v>
                </c:pt>
                <c:pt idx="54">
                  <c:v>-1.3760728819923615E-2</c:v>
                </c:pt>
                <c:pt idx="55">
                  <c:v>-4.2946870077148064E-2</c:v>
                </c:pt>
                <c:pt idx="56">
                  <c:v>-2.2125991824257847E-2</c:v>
                </c:pt>
                <c:pt idx="57">
                  <c:v>2.84688060630333E-2</c:v>
                </c:pt>
                <c:pt idx="58">
                  <c:v>-5.1937012565303933E-2</c:v>
                </c:pt>
                <c:pt idx="59">
                  <c:v>-8.9961537948021525E-4</c:v>
                </c:pt>
                <c:pt idx="60">
                  <c:v>-2.9383320333662841E-2</c:v>
                </c:pt>
                <c:pt idx="61">
                  <c:v>1.050103608631783E-2</c:v>
                </c:pt>
                <c:pt idx="62">
                  <c:v>1.033983400507988E-2</c:v>
                </c:pt>
                <c:pt idx="63">
                  <c:v>-4.0767186390074484E-2</c:v>
                </c:pt>
                <c:pt idx="64">
                  <c:v>1.3964988527013295E-2</c:v>
                </c:pt>
                <c:pt idx="65">
                  <c:v>2.5189944688491093E-2</c:v>
                </c:pt>
                <c:pt idx="66">
                  <c:v>4.5207382451664398E-2</c:v>
                </c:pt>
                <c:pt idx="67">
                  <c:v>-0.13805613899939986</c:v>
                </c:pt>
                <c:pt idx="68">
                  <c:v>6.3945308462285744E-2</c:v>
                </c:pt>
                <c:pt idx="69">
                  <c:v>-3.5352858414787636E-2</c:v>
                </c:pt>
                <c:pt idx="70">
                  <c:v>2.4755141814350533E-2</c:v>
                </c:pt>
                <c:pt idx="71">
                  <c:v>7.5927307697442867E-2</c:v>
                </c:pt>
                <c:pt idx="72">
                  <c:v>7.5056571944501493E-2</c:v>
                </c:pt>
                <c:pt idx="73">
                  <c:v>1.4900323548450865E-2</c:v>
                </c:pt>
                <c:pt idx="74">
                  <c:v>0.16944127621350588</c:v>
                </c:pt>
                <c:pt idx="75">
                  <c:v>3.7818989919316329E-2</c:v>
                </c:pt>
                <c:pt idx="76">
                  <c:v>0.14149394137751362</c:v>
                </c:pt>
                <c:pt idx="77">
                  <c:v>2.7589664558428949E-2</c:v>
                </c:pt>
                <c:pt idx="78">
                  <c:v>5.560292433500108E-2</c:v>
                </c:pt>
                <c:pt idx="79">
                  <c:v>5.0682857464895169E-2</c:v>
                </c:pt>
                <c:pt idx="80">
                  <c:v>-6.4575491938906618E-2</c:v>
                </c:pt>
                <c:pt idx="81">
                  <c:v>5.335702997355412E-2</c:v>
                </c:pt>
                <c:pt idx="82">
                  <c:v>-2.7342538998411384E-2</c:v>
                </c:pt>
                <c:pt idx="83">
                  <c:v>1.7517728095404365E-2</c:v>
                </c:pt>
                <c:pt idx="84">
                  <c:v>9.5710960629533201E-2</c:v>
                </c:pt>
                <c:pt idx="85">
                  <c:v>1.8047823102486579E-2</c:v>
                </c:pt>
                <c:pt idx="86">
                  <c:v>-0.13100138386270399</c:v>
                </c:pt>
                <c:pt idx="87">
                  <c:v>6.7448831717001057E-2</c:v>
                </c:pt>
                <c:pt idx="88">
                  <c:v>-9.8763847035202648E-3</c:v>
                </c:pt>
                <c:pt idx="89">
                  <c:v>3.3489083459451431E-2</c:v>
                </c:pt>
                <c:pt idx="90">
                  <c:v>2.2061631436496001E-2</c:v>
                </c:pt>
                <c:pt idx="91">
                  <c:v>5.6965723278565197E-4</c:v>
                </c:pt>
                <c:pt idx="92">
                  <c:v>3.5649297663998047E-2</c:v>
                </c:pt>
                <c:pt idx="93">
                  <c:v>-0.13096755580925765</c:v>
                </c:pt>
                <c:pt idx="94">
                  <c:v>7.9528290079742589E-2</c:v>
                </c:pt>
                <c:pt idx="95">
                  <c:v>-2.1634151962316515E-2</c:v>
                </c:pt>
                <c:pt idx="96">
                  <c:v>7.6507981947999456E-3</c:v>
                </c:pt>
                <c:pt idx="97">
                  <c:v>2.9297329085504906E-2</c:v>
                </c:pt>
                <c:pt idx="98">
                  <c:v>-7.3588827658855299E-2</c:v>
                </c:pt>
                <c:pt idx="99">
                  <c:v>-3.5544844589008716E-2</c:v>
                </c:pt>
                <c:pt idx="100">
                  <c:v>7.2258772707182159E-2</c:v>
                </c:pt>
                <c:pt idx="101">
                  <c:v>1.6377522222015113E-2</c:v>
                </c:pt>
                <c:pt idx="102">
                  <c:v>-4.275962214958658E-3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A-4CDD-9265-DA7AD385A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059552"/>
        <c:axId val="1"/>
      </c:scatterChart>
      <c:valAx>
        <c:axId val="1666059552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60595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6212336564865613"/>
          <c:y val="3.02419652552108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2538379378774"/>
          <c:y val="0.15927435034411064"/>
          <c:w val="0.82568860179326686"/>
          <c:h val="0.66330710459762532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'w5000'!$BP$25:$BP$381</c:f>
              <c:numCache>
                <c:formatCode>m/d/yyyy</c:formatCode>
                <c:ptCount val="357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</c:numCache>
            </c:numRef>
          </c:cat>
          <c:val>
            <c:numRef>
              <c:f>'w5000'!$BR$25:$BR$381</c:f>
              <c:numCache>
                <c:formatCode>0.000</c:formatCode>
                <c:ptCount val="357"/>
                <c:pt idx="0">
                  <c:v>-1.8158386562491777E-2</c:v>
                </c:pt>
                <c:pt idx="1">
                  <c:v>-5.2050417985357658E-3</c:v>
                </c:pt>
                <c:pt idx="2">
                  <c:v>3.4852559601981088E-2</c:v>
                </c:pt>
                <c:pt idx="3">
                  <c:v>9.0769020162488681E-2</c:v>
                </c:pt>
                <c:pt idx="4">
                  <c:v>1.1816412788688642E-2</c:v>
                </c:pt>
                <c:pt idx="5">
                  <c:v>-4.2770328673258307E-2</c:v>
                </c:pt>
                <c:pt idx="6">
                  <c:v>1.2894243481357481E-2</c:v>
                </c:pt>
                <c:pt idx="7">
                  <c:v>8.387840854848469E-2</c:v>
                </c:pt>
                <c:pt idx="8">
                  <c:v>2.986039666927021E-2</c:v>
                </c:pt>
                <c:pt idx="9">
                  <c:v>5.1121230885540402E-2</c:v>
                </c:pt>
                <c:pt idx="10">
                  <c:v>-1.4556446285619164E-2</c:v>
                </c:pt>
                <c:pt idx="11">
                  <c:v>-3.7621454788231812E-2</c:v>
                </c:pt>
                <c:pt idx="12">
                  <c:v>0.26023743432445423</c:v>
                </c:pt>
                <c:pt idx="13">
                  <c:v>6.2366735865128392E-2</c:v>
                </c:pt>
                <c:pt idx="14">
                  <c:v>-8.172535815705155E-2</c:v>
                </c:pt>
                <c:pt idx="15">
                  <c:v>-6.011166646138652E-2</c:v>
                </c:pt>
                <c:pt idx="16">
                  <c:v>-4.542379382592083E-4</c:v>
                </c:pt>
                <c:pt idx="17">
                  <c:v>-4.2867444864359925E-4</c:v>
                </c:pt>
                <c:pt idx="18">
                  <c:v>-1.6643082384836111E-3</c:v>
                </c:pt>
                <c:pt idx="19">
                  <c:v>0.12076756973887035</c:v>
                </c:pt>
                <c:pt idx="20">
                  <c:v>-5.4969629498948312E-2</c:v>
                </c:pt>
                <c:pt idx="21">
                  <c:v>-2.6056259374547537E-2</c:v>
                </c:pt>
                <c:pt idx="22">
                  <c:v>6.8931737800942711E-3</c:v>
                </c:pt>
                <c:pt idx="23">
                  <c:v>-3.0483175192797352E-2</c:v>
                </c:pt>
                <c:pt idx="24">
                  <c:v>1.0818235032299148E-2</c:v>
                </c:pt>
                <c:pt idx="25">
                  <c:v>5.2647490761524612E-2</c:v>
                </c:pt>
                <c:pt idx="26">
                  <c:v>1.2426077561655278E-2</c:v>
                </c:pt>
                <c:pt idx="27">
                  <c:v>1.5367440185712214E-2</c:v>
                </c:pt>
                <c:pt idx="28">
                  <c:v>-1.8466924179167513E-2</c:v>
                </c:pt>
                <c:pt idx="29">
                  <c:v>2.8263182597889545E-2</c:v>
                </c:pt>
                <c:pt idx="30">
                  <c:v>1.383698287543202E-2</c:v>
                </c:pt>
                <c:pt idx="31">
                  <c:v>1.5958884704043799E-2</c:v>
                </c:pt>
                <c:pt idx="32">
                  <c:v>4.2473112267654807E-3</c:v>
                </c:pt>
                <c:pt idx="33">
                  <c:v>-5.0336866129064711E-3</c:v>
                </c:pt>
                <c:pt idx="34">
                  <c:v>-4.7016420644710281E-2</c:v>
                </c:pt>
                <c:pt idx="35">
                  <c:v>-1.3241896644614412E-2</c:v>
                </c:pt>
                <c:pt idx="36">
                  <c:v>2.0805813974302863E-3</c:v>
                </c:pt>
                <c:pt idx="37">
                  <c:v>5.2907226174247401E-3</c:v>
                </c:pt>
                <c:pt idx="38">
                  <c:v>-1.6198116678722473E-2</c:v>
                </c:pt>
                <c:pt idx="39">
                  <c:v>5.2681554070709319E-2</c:v>
                </c:pt>
                <c:pt idx="40">
                  <c:v>-2.1264152903098109E-3</c:v>
                </c:pt>
                <c:pt idx="41">
                  <c:v>-9.155866094192883E-3</c:v>
                </c:pt>
                <c:pt idx="42">
                  <c:v>-7.6704971636939231E-3</c:v>
                </c:pt>
                <c:pt idx="43">
                  <c:v>7.1560999329695636E-3</c:v>
                </c:pt>
                <c:pt idx="44">
                  <c:v>4.5972148407968517E-2</c:v>
                </c:pt>
                <c:pt idx="45">
                  <c:v>-6.0556268935292527E-2</c:v>
                </c:pt>
                <c:pt idx="46">
                  <c:v>-2.9072710198659403E-2</c:v>
                </c:pt>
                <c:pt idx="47">
                  <c:v>3.4663067058473267E-2</c:v>
                </c:pt>
                <c:pt idx="48">
                  <c:v>-2.5660769389319459E-2</c:v>
                </c:pt>
                <c:pt idx="49">
                  <c:v>-3.2926296798971282E-3</c:v>
                </c:pt>
                <c:pt idx="50">
                  <c:v>4.5141460482311817E-2</c:v>
                </c:pt>
                <c:pt idx="51">
                  <c:v>-3.7194653199568092E-3</c:v>
                </c:pt>
                <c:pt idx="52">
                  <c:v>-4.9336374469737404E-3</c:v>
                </c:pt>
                <c:pt idx="53">
                  <c:v>-3.618363262565494E-3</c:v>
                </c:pt>
                <c:pt idx="54">
                  <c:v>3.7653032369581882E-2</c:v>
                </c:pt>
                <c:pt idx="55">
                  <c:v>4.0941737200779905E-2</c:v>
                </c:pt>
                <c:pt idx="56">
                  <c:v>-3.3734719078338644E-2</c:v>
                </c:pt>
                <c:pt idx="57">
                  <c:v>-1.4324689617611137E-2</c:v>
                </c:pt>
                <c:pt idx="58">
                  <c:v>4.7224604344207659E-2</c:v>
                </c:pt>
                <c:pt idx="59">
                  <c:v>-2.7781255646768852E-2</c:v>
                </c:pt>
                <c:pt idx="60">
                  <c:v>5.4074388824568505E-2</c:v>
                </c:pt>
                <c:pt idx="61">
                  <c:v>-5.0864211553191707E-2</c:v>
                </c:pt>
                <c:pt idx="62">
                  <c:v>3.4103852641440689E-2</c:v>
                </c:pt>
                <c:pt idx="63">
                  <c:v>-1.2566431865434203E-2</c:v>
                </c:pt>
                <c:pt idx="64">
                  <c:v>-0.10567912195176708</c:v>
                </c:pt>
                <c:pt idx="65">
                  <c:v>1.7276154621017999E-2</c:v>
                </c:pt>
                <c:pt idx="66">
                  <c:v>1.4595588232477117E-2</c:v>
                </c:pt>
                <c:pt idx="67">
                  <c:v>4.6566546558472491E-2</c:v>
                </c:pt>
                <c:pt idx="68">
                  <c:v>-1.0106825336696521E-2</c:v>
                </c:pt>
                <c:pt idx="69">
                  <c:v>-1.2870692843190049E-2</c:v>
                </c:pt>
                <c:pt idx="70">
                  <c:v>4.0342070676964485E-2</c:v>
                </c:pt>
                <c:pt idx="71">
                  <c:v>4.5360659259018048E-2</c:v>
                </c:pt>
                <c:pt idx="72">
                  <c:v>-2.822555503212279E-2</c:v>
                </c:pt>
                <c:pt idx="73">
                  <c:v>-5.5684089913198509E-2</c:v>
                </c:pt>
                <c:pt idx="74">
                  <c:v>3.0182798518709232E-3</c:v>
                </c:pt>
                <c:pt idx="75">
                  <c:v>4.0000909026713181E-2</c:v>
                </c:pt>
                <c:pt idx="76">
                  <c:v>6.0760230762072374E-3</c:v>
                </c:pt>
                <c:pt idx="77">
                  <c:v>-3.3014694358260545E-3</c:v>
                </c:pt>
                <c:pt idx="78">
                  <c:v>3.0657633019707399E-2</c:v>
                </c:pt>
                <c:pt idx="79">
                  <c:v>-6.278239289700881E-3</c:v>
                </c:pt>
                <c:pt idx="80">
                  <c:v>-1.6821992997283614E-2</c:v>
                </c:pt>
                <c:pt idx="81">
                  <c:v>-3.1295484152105479E-2</c:v>
                </c:pt>
                <c:pt idx="82">
                  <c:v>3.1830143264862817E-2</c:v>
                </c:pt>
                <c:pt idx="83">
                  <c:v>5.9040228010279153E-2</c:v>
                </c:pt>
                <c:pt idx="84">
                  <c:v>-9.5828477872243016E-3</c:v>
                </c:pt>
                <c:pt idx="85">
                  <c:v>-3.5638304413255681E-3</c:v>
                </c:pt>
                <c:pt idx="86">
                  <c:v>-8.2766921748745181E-3</c:v>
                </c:pt>
                <c:pt idx="87">
                  <c:v>1.5441575536054488E-2</c:v>
                </c:pt>
                <c:pt idx="88">
                  <c:v>-2.9680055073538686E-2</c:v>
                </c:pt>
                <c:pt idx="89">
                  <c:v>4.0516155446609692E-2</c:v>
                </c:pt>
                <c:pt idx="90">
                  <c:v>2.1724420795005486E-2</c:v>
                </c:pt>
                <c:pt idx="91">
                  <c:v>-2.231727633775759E-2</c:v>
                </c:pt>
                <c:pt idx="92">
                  <c:v>8.9636937120552897E-3</c:v>
                </c:pt>
                <c:pt idx="93">
                  <c:v>6.9613063435622468E-3</c:v>
                </c:pt>
                <c:pt idx="94">
                  <c:v>6.8461703311851856E-4</c:v>
                </c:pt>
                <c:pt idx="95">
                  <c:v>-7.1309821049835628E-4</c:v>
                </c:pt>
                <c:pt idx="96">
                  <c:v>2.80790570895434E-3</c:v>
                </c:pt>
                <c:pt idx="97">
                  <c:v>-4.1368903515931414E-2</c:v>
                </c:pt>
                <c:pt idx="98">
                  <c:v>-3.7056798164904391E-2</c:v>
                </c:pt>
                <c:pt idx="99">
                  <c:v>-4.1425134199975747E-2</c:v>
                </c:pt>
                <c:pt idx="100">
                  <c:v>2.8173894255487955E-2</c:v>
                </c:pt>
                <c:pt idx="101">
                  <c:v>1.4431574727562806E-2</c:v>
                </c:pt>
                <c:pt idx="102">
                  <c:v>-1.6363962994337962E-2</c:v>
                </c:pt>
                <c:pt idx="103">
                  <c:v>4.3686268091894041E-2</c:v>
                </c:pt>
                <c:pt idx="104">
                  <c:v>-3.4219290533351404E-2</c:v>
                </c:pt>
                <c:pt idx="105">
                  <c:v>-3.4412839976431672E-2</c:v>
                </c:pt>
                <c:pt idx="106">
                  <c:v>-4.8743068725463849E-2</c:v>
                </c:pt>
                <c:pt idx="107">
                  <c:v>6.6451698991315977E-2</c:v>
                </c:pt>
                <c:pt idx="108">
                  <c:v>1.2129034504474428E-2</c:v>
                </c:pt>
                <c:pt idx="109">
                  <c:v>2.5952072373615267E-2</c:v>
                </c:pt>
                <c:pt idx="110">
                  <c:v>-2.1516489333789263E-2</c:v>
                </c:pt>
                <c:pt idx="111">
                  <c:v>2.904187427399503E-2</c:v>
                </c:pt>
                <c:pt idx="112">
                  <c:v>4.0232784221843074E-3</c:v>
                </c:pt>
                <c:pt idx="113">
                  <c:v>-2.6622893831543721E-2</c:v>
                </c:pt>
                <c:pt idx="114">
                  <c:v>-1.2601909895129612E-2</c:v>
                </c:pt>
                <c:pt idx="115">
                  <c:v>8.2575090941030549E-3</c:v>
                </c:pt>
                <c:pt idx="116">
                  <c:v>-1.4788238368873569E-2</c:v>
                </c:pt>
                <c:pt idx="117">
                  <c:v>2.3900484376346953E-2</c:v>
                </c:pt>
                <c:pt idx="118">
                  <c:v>1.9172844942883932E-2</c:v>
                </c:pt>
                <c:pt idx="119">
                  <c:v>-2.4972933701104538E-3</c:v>
                </c:pt>
                <c:pt idx="120">
                  <c:v>3.7129220729546298E-4</c:v>
                </c:pt>
                <c:pt idx="121">
                  <c:v>-5.2695016376694472E-2</c:v>
                </c:pt>
                <c:pt idx="122">
                  <c:v>-1.066244548185195E-2</c:v>
                </c:pt>
                <c:pt idx="123">
                  <c:v>-2.1493366083326438E-3</c:v>
                </c:pt>
                <c:pt idx="124">
                  <c:v>-1.725000348146901E-3</c:v>
                </c:pt>
                <c:pt idx="125">
                  <c:v>-6.108763638892524E-2</c:v>
                </c:pt>
                <c:pt idx="126">
                  <c:v>5.0091256195461238E-2</c:v>
                </c:pt>
                <c:pt idx="127">
                  <c:v>-1.6420080306511896E-2</c:v>
                </c:pt>
                <c:pt idx="128">
                  <c:v>5.6625676656093527E-3</c:v>
                </c:pt>
                <c:pt idx="129">
                  <c:v>2.074020564780058E-3</c:v>
                </c:pt>
                <c:pt idx="130">
                  <c:v>1.9034635682075557E-2</c:v>
                </c:pt>
                <c:pt idx="131">
                  <c:v>2.6369840188403448E-2</c:v>
                </c:pt>
                <c:pt idx="132">
                  <c:v>2.7347212779403286E-3</c:v>
                </c:pt>
                <c:pt idx="133">
                  <c:v>4.867637157130861E-4</c:v>
                </c:pt>
                <c:pt idx="134">
                  <c:v>1.1754243553659272E-3</c:v>
                </c:pt>
                <c:pt idx="135">
                  <c:v>6.7167819811493109E-3</c:v>
                </c:pt>
                <c:pt idx="136">
                  <c:v>6.6510743665357131E-3</c:v>
                </c:pt>
                <c:pt idx="137">
                  <c:v>5.2844977231368499E-3</c:v>
                </c:pt>
                <c:pt idx="138">
                  <c:v>-2.3657014726684439E-2</c:v>
                </c:pt>
                <c:pt idx="139">
                  <c:v>2.9872918523704318E-2</c:v>
                </c:pt>
                <c:pt idx="140">
                  <c:v>5.6040920768435322E-3</c:v>
                </c:pt>
                <c:pt idx="141">
                  <c:v>-2.0334050929020245E-2</c:v>
                </c:pt>
                <c:pt idx="142">
                  <c:v>1.4159666332590878E-2</c:v>
                </c:pt>
                <c:pt idx="143">
                  <c:v>6.7575001570456469E-2</c:v>
                </c:pt>
                <c:pt idx="144">
                  <c:v>-1.4438331945335609E-2</c:v>
                </c:pt>
                <c:pt idx="145">
                  <c:v>-2.3489329332660572E-2</c:v>
                </c:pt>
                <c:pt idx="146" formatCode="General">
                  <c:v>2.171691077664395E-2</c:v>
                </c:pt>
                <c:pt idx="147" formatCode="General">
                  <c:v>7.2388843850799177E-3</c:v>
                </c:pt>
                <c:pt idx="148" formatCode="General">
                  <c:v>4.0044965359307648E-3</c:v>
                </c:pt>
                <c:pt idx="149" formatCode="General">
                  <c:v>1.6556209709283225E-2</c:v>
                </c:pt>
                <c:pt idx="150" formatCode="General">
                  <c:v>3.1447188696822934E-2</c:v>
                </c:pt>
                <c:pt idx="151" formatCode="General">
                  <c:v>7.2129990816815724E-3</c:v>
                </c:pt>
                <c:pt idx="152" formatCode="General">
                  <c:v>-1.9823084458232595E-2</c:v>
                </c:pt>
                <c:pt idx="153" formatCode="General">
                  <c:v>-1.9452355590577352E-2</c:v>
                </c:pt>
                <c:pt idx="154" formatCode="General">
                  <c:v>-1.6650781118203707E-2</c:v>
                </c:pt>
                <c:pt idx="155" formatCode="General">
                  <c:v>1.1623145822451641E-2</c:v>
                </c:pt>
                <c:pt idx="156" formatCode="General">
                  <c:v>2.5066622325089855E-2</c:v>
                </c:pt>
                <c:pt idx="157" formatCode="General">
                  <c:v>6.6889626391259706E-5</c:v>
                </c:pt>
                <c:pt idx="158" formatCode="General">
                  <c:v>-1.9190570273923596E-2</c:v>
                </c:pt>
                <c:pt idx="159" formatCode="General">
                  <c:v>-1.6027719483638111E-2</c:v>
                </c:pt>
                <c:pt idx="160" formatCode="General">
                  <c:v>-7.7745469293598784E-3</c:v>
                </c:pt>
                <c:pt idx="161" formatCode="General">
                  <c:v>-1.0434502214420346E-2</c:v>
                </c:pt>
                <c:pt idx="162" formatCode="General">
                  <c:v>-8.371920748660994E-3</c:v>
                </c:pt>
                <c:pt idx="163" formatCode="General">
                  <c:v>7.47908026914486E-3</c:v>
                </c:pt>
                <c:pt idx="164" formatCode="General">
                  <c:v>-1.6321039002586472E-2</c:v>
                </c:pt>
                <c:pt idx="165" formatCode="General">
                  <c:v>-9.0972246779091777E-3</c:v>
                </c:pt>
                <c:pt idx="166" formatCode="General">
                  <c:v>-1.2478334376675193E-3</c:v>
                </c:pt>
                <c:pt idx="167" formatCode="General">
                  <c:v>-2.8991890449184592E-2</c:v>
                </c:pt>
                <c:pt idx="168" formatCode="General">
                  <c:v>-1.3721901468645684E-3</c:v>
                </c:pt>
                <c:pt idx="169" formatCode="General">
                  <c:v>-5.578848040244418E-3</c:v>
                </c:pt>
                <c:pt idx="170" formatCode="General">
                  <c:v>1.8319773915532238E-2</c:v>
                </c:pt>
                <c:pt idx="171" formatCode="General">
                  <c:v>-5.1046313558800183E-4</c:v>
                </c:pt>
                <c:pt idx="172" formatCode="General">
                  <c:v>-3.2923117466960979E-2</c:v>
                </c:pt>
                <c:pt idx="173" formatCode="General">
                  <c:v>6.5412270187626215E-2</c:v>
                </c:pt>
                <c:pt idx="174" formatCode="General">
                  <c:v>3.130475375014713E-2</c:v>
                </c:pt>
                <c:pt idx="175" formatCode="General">
                  <c:v>2.2256150974287743E-2</c:v>
                </c:pt>
                <c:pt idx="176" formatCode="General">
                  <c:v>1.2061251779190763E-2</c:v>
                </c:pt>
                <c:pt idx="177" formatCode="General">
                  <c:v>-3.6386277179531364E-3</c:v>
                </c:pt>
                <c:pt idx="178" formatCode="General">
                  <c:v>-2.9008053859865948E-2</c:v>
                </c:pt>
                <c:pt idx="179" formatCode="General">
                  <c:v>-9.6667319588217056E-3</c:v>
                </c:pt>
                <c:pt idx="180" formatCode="General">
                  <c:v>2.1526064065899318E-2</c:v>
                </c:pt>
                <c:pt idx="181" formatCode="General">
                  <c:v>-9.7004922531905395E-6</c:v>
                </c:pt>
                <c:pt idx="182" formatCode="General">
                  <c:v>-1.3067952683681668E-2</c:v>
                </c:pt>
                <c:pt idx="183" formatCode="General">
                  <c:v>2.6059898434815161E-2</c:v>
                </c:pt>
                <c:pt idx="184" formatCode="General">
                  <c:v>3.5019058528473229E-2</c:v>
                </c:pt>
                <c:pt idx="185" formatCode="General">
                  <c:v>3.0543403314787661E-2</c:v>
                </c:pt>
                <c:pt idx="186" formatCode="General">
                  <c:v>1.505764082122113E-2</c:v>
                </c:pt>
                <c:pt idx="187" formatCode="General">
                  <c:v>6.7452393042775364E-3</c:v>
                </c:pt>
                <c:pt idx="188" formatCode="General">
                  <c:v>1.3007890496162838E-2</c:v>
                </c:pt>
                <c:pt idx="189" formatCode="General">
                  <c:v>3.4549803190751013E-3</c:v>
                </c:pt>
                <c:pt idx="190" formatCode="General">
                  <c:v>-4.2875782603572551E-3</c:v>
                </c:pt>
                <c:pt idx="191" formatCode="General">
                  <c:v>-8.0111409712974903E-4</c:v>
                </c:pt>
                <c:pt idx="192" formatCode="General">
                  <c:v>-1.6847921585840038E-2</c:v>
                </c:pt>
                <c:pt idx="193" formatCode="General">
                  <c:v>-5.9755229281667965E-3</c:v>
                </c:pt>
                <c:pt idx="194" formatCode="General">
                  <c:v>-1.3326164015910587E-2</c:v>
                </c:pt>
                <c:pt idx="195" formatCode="General">
                  <c:v>3.8729190929294296E-3</c:v>
                </c:pt>
                <c:pt idx="196" formatCode="General">
                  <c:v>-1.755453212440114E-2</c:v>
                </c:pt>
                <c:pt idx="197" formatCode="General">
                  <c:v>5.9774241060517709E-3</c:v>
                </c:pt>
                <c:pt idx="198" formatCode="General">
                  <c:v>-1.2308243279267323E-2</c:v>
                </c:pt>
                <c:pt idx="199" formatCode="General">
                  <c:v>3.6178514570763889E-3</c:v>
                </c:pt>
                <c:pt idx="200" formatCode="General">
                  <c:v>1.8960124403814678E-2</c:v>
                </c:pt>
                <c:pt idx="201" formatCode="General">
                  <c:v>-7.3267758596731389E-3</c:v>
                </c:pt>
                <c:pt idx="202" formatCode="General">
                  <c:v>-7.706055996690428E-3</c:v>
                </c:pt>
                <c:pt idx="203" formatCode="General">
                  <c:v>1.994127314735087E-2</c:v>
                </c:pt>
                <c:pt idx="204" formatCode="General">
                  <c:v>-4.5341627329480907E-3</c:v>
                </c:pt>
                <c:pt idx="205" formatCode="General">
                  <c:v>-3.3185026611582617E-2</c:v>
                </c:pt>
                <c:pt idx="206" formatCode="General">
                  <c:v>5.5683545914633533E-3</c:v>
                </c:pt>
                <c:pt idx="207" formatCode="General">
                  <c:v>2.3388029328026628E-2</c:v>
                </c:pt>
                <c:pt idx="208" formatCode="General">
                  <c:v>3.0034737865787128E-2</c:v>
                </c:pt>
                <c:pt idx="209" formatCode="General">
                  <c:v>2.4721064307850656E-2</c:v>
                </c:pt>
                <c:pt idx="210" formatCode="General">
                  <c:v>2.2655884628558012E-2</c:v>
                </c:pt>
                <c:pt idx="211" formatCode="General">
                  <c:v>-1.863304506051806E-2</c:v>
                </c:pt>
                <c:pt idx="212" formatCode="General">
                  <c:v>-1.6780696506058278E-3</c:v>
                </c:pt>
                <c:pt idx="213" formatCode="General">
                  <c:v>7.1037120124790958E-3</c:v>
                </c:pt>
                <c:pt idx="214" formatCode="General">
                  <c:v>7.628288004207116E-3</c:v>
                </c:pt>
                <c:pt idx="215" formatCode="General">
                  <c:v>3.4205285597538541E-2</c:v>
                </c:pt>
                <c:pt idx="216" formatCode="General">
                  <c:v>2.2741535385261073E-2</c:v>
                </c:pt>
                <c:pt idx="217" formatCode="General">
                  <c:v>-3.5648961449492138E-2</c:v>
                </c:pt>
                <c:pt idx="218" formatCode="General">
                  <c:v>-2.7140158704513938E-2</c:v>
                </c:pt>
                <c:pt idx="219" formatCode="General">
                  <c:v>7.00269473514031E-3</c:v>
                </c:pt>
                <c:pt idx="220" formatCode="General">
                  <c:v>-1.9017770647717161E-2</c:v>
                </c:pt>
                <c:pt idx="221" formatCode="General">
                  <c:v>-2.4443993894056323E-2</c:v>
                </c:pt>
                <c:pt idx="222" formatCode="General">
                  <c:v>1.1016324283693014E-2</c:v>
                </c:pt>
                <c:pt idx="223" formatCode="General">
                  <c:v>1.8241447841696105E-3</c:v>
                </c:pt>
                <c:pt idx="224" formatCode="General">
                  <c:v>4.6706511628884159E-3</c:v>
                </c:pt>
                <c:pt idx="225" formatCode="General">
                  <c:v>-3.0723335342162364E-3</c:v>
                </c:pt>
                <c:pt idx="226" formatCode="General">
                  <c:v>2.5372620859720231E-2</c:v>
                </c:pt>
                <c:pt idx="227" formatCode="General">
                  <c:v>1.7116790457471266E-2</c:v>
                </c:pt>
                <c:pt idx="228" formatCode="General">
                  <c:v>1.5649958717612782E-3</c:v>
                </c:pt>
                <c:pt idx="229" formatCode="General">
                  <c:v>-1.0043239290613971E-2</c:v>
                </c:pt>
                <c:pt idx="230" formatCode="General">
                  <c:v>-2.6127040652175514E-3</c:v>
                </c:pt>
                <c:pt idx="231" formatCode="General">
                  <c:v>3.281293726514508E-2</c:v>
                </c:pt>
                <c:pt idx="232" formatCode="General">
                  <c:v>-3.7220289795245652E-3</c:v>
                </c:pt>
                <c:pt idx="233" formatCode="General">
                  <c:v>7.081911961350721E-3</c:v>
                </c:pt>
                <c:pt idx="234" formatCode="General">
                  <c:v>1.9726087160138989E-2</c:v>
                </c:pt>
                <c:pt idx="235" formatCode="General">
                  <c:v>-1.4171962955738729E-2</c:v>
                </c:pt>
                <c:pt idx="236" formatCode="General">
                  <c:v>-1.1807772706227047E-2</c:v>
                </c:pt>
                <c:pt idx="237" formatCode="General">
                  <c:v>-2.1738488111830344E-2</c:v>
                </c:pt>
                <c:pt idx="238" formatCode="General">
                  <c:v>-9.9928144360625724E-3</c:v>
                </c:pt>
                <c:pt idx="239" formatCode="General">
                  <c:v>2.2324558725610524E-2</c:v>
                </c:pt>
                <c:pt idx="240" formatCode="General">
                  <c:v>1.947029330620087E-2</c:v>
                </c:pt>
                <c:pt idx="241" formatCode="General">
                  <c:v>1.4093607307797332E-2</c:v>
                </c:pt>
                <c:pt idx="242" formatCode="General">
                  <c:v>-7.141538930440651E-3</c:v>
                </c:pt>
                <c:pt idx="243" formatCode="General">
                  <c:v>-7.114547428927552E-3</c:v>
                </c:pt>
                <c:pt idx="244" formatCode="General">
                  <c:v>-9.5979925574568776E-4</c:v>
                </c:pt>
                <c:pt idx="245" formatCode="General">
                  <c:v>9.513163475298644E-3</c:v>
                </c:pt>
                <c:pt idx="246" formatCode="General">
                  <c:v>-8.8917588831875088E-3</c:v>
                </c:pt>
                <c:pt idx="247" formatCode="General">
                  <c:v>-9.4825020321457742E-4</c:v>
                </c:pt>
                <c:pt idx="248" formatCode="General">
                  <c:v>8.5759659802472146E-3</c:v>
                </c:pt>
                <c:pt idx="249" formatCode="General">
                  <c:v>1.3578099801325487E-2</c:v>
                </c:pt>
                <c:pt idx="250" formatCode="General">
                  <c:v>-1.1399600347020301E-2</c:v>
                </c:pt>
                <c:pt idx="251" formatCode="General">
                  <c:v>6.6128688917842142E-3</c:v>
                </c:pt>
                <c:pt idx="252" formatCode="General">
                  <c:v>1.1895795900808404E-2</c:v>
                </c:pt>
                <c:pt idx="253" formatCode="General">
                  <c:v>4.8407637093805861E-3</c:v>
                </c:pt>
                <c:pt idx="254" formatCode="General">
                  <c:v>1.8340471897133424E-2</c:v>
                </c:pt>
                <c:pt idx="255" formatCode="General">
                  <c:v>1.8784459709014007E-2</c:v>
                </c:pt>
                <c:pt idx="256" formatCode="General">
                  <c:v>8.646814428643939E-3</c:v>
                </c:pt>
                <c:pt idx="257" formatCode="General">
                  <c:v>-1.567301356354862E-2</c:v>
                </c:pt>
                <c:pt idx="258" formatCode="General">
                  <c:v>-2.1127856446585012E-2</c:v>
                </c:pt>
                <c:pt idx="259" formatCode="General">
                  <c:v>8.4546780114239991E-3</c:v>
                </c:pt>
                <c:pt idx="260" formatCode="General">
                  <c:v>-1.9072830183297651E-4</c:v>
                </c:pt>
                <c:pt idx="261" formatCode="General">
                  <c:v>6.8059359140294927E-3</c:v>
                </c:pt>
                <c:pt idx="262" formatCode="General">
                  <c:v>-1.2476707423980061E-2</c:v>
                </c:pt>
                <c:pt idx="263" formatCode="General">
                  <c:v>5.8294625727078322E-3</c:v>
                </c:pt>
                <c:pt idx="264" formatCode="General">
                  <c:v>9.8080911764871154E-4</c:v>
                </c:pt>
                <c:pt idx="265" formatCode="General">
                  <c:v>-1.5462736393613181E-3</c:v>
                </c:pt>
                <c:pt idx="266" formatCode="General">
                  <c:v>-1.2358968380776172E-2</c:v>
                </c:pt>
                <c:pt idx="267" formatCode="General">
                  <c:v>-2.3330926923160199E-2</c:v>
                </c:pt>
                <c:pt idx="268" formatCode="General">
                  <c:v>-2.1079127146906351E-2</c:v>
                </c:pt>
                <c:pt idx="269" formatCode="General">
                  <c:v>9.2518145773984786E-3</c:v>
                </c:pt>
                <c:pt idx="270" formatCode="General">
                  <c:v>-2.1143857340312794E-2</c:v>
                </c:pt>
                <c:pt idx="271" formatCode="General">
                  <c:v>1.1981492757106244E-2</c:v>
                </c:pt>
                <c:pt idx="272" formatCode="General">
                  <c:v>-1.478489553041871E-2</c:v>
                </c:pt>
                <c:pt idx="273" formatCode="General">
                  <c:v>-2.528794639229371E-2</c:v>
                </c:pt>
                <c:pt idx="274" formatCode="General">
                  <c:v>1.9832091979698416E-2</c:v>
                </c:pt>
                <c:pt idx="275" formatCode="General">
                  <c:v>-2.3436915327799623E-3</c:v>
                </c:pt>
                <c:pt idx="276" formatCode="General">
                  <c:v>-1.9423474197034839E-2</c:v>
                </c:pt>
                <c:pt idx="277" formatCode="General">
                  <c:v>3.9857240303521758E-2</c:v>
                </c:pt>
                <c:pt idx="278" formatCode="General">
                  <c:v>9.3612525252323373E-3</c:v>
                </c:pt>
                <c:pt idx="279" formatCode="General">
                  <c:v>-1.5719154571803756E-2</c:v>
                </c:pt>
                <c:pt idx="280" formatCode="General">
                  <c:v>-2.6605353467199894E-3</c:v>
                </c:pt>
                <c:pt idx="281" formatCode="General">
                  <c:v>-1.376872295221692E-3</c:v>
                </c:pt>
                <c:pt idx="282" formatCode="General">
                  <c:v>2.3484137453476475E-3</c:v>
                </c:pt>
                <c:pt idx="283" formatCode="General">
                  <c:v>6.2756451269689872E-3</c:v>
                </c:pt>
                <c:pt idx="284" formatCode="General">
                  <c:v>-2.5520465158014281E-2</c:v>
                </c:pt>
                <c:pt idx="285" formatCode="General">
                  <c:v>-3.5170876238954582E-2</c:v>
                </c:pt>
                <c:pt idx="286" formatCode="General">
                  <c:v>-4.2239703817028938E-3</c:v>
                </c:pt>
                <c:pt idx="287" formatCode="General">
                  <c:v>-4.5460285046960286E-4</c:v>
                </c:pt>
                <c:pt idx="288" formatCode="General">
                  <c:v>2.193429232360691E-2</c:v>
                </c:pt>
                <c:pt idx="289" formatCode="General">
                  <c:v>-2.6051131076875594E-2</c:v>
                </c:pt>
                <c:pt idx="290" formatCode="General">
                  <c:v>1.0287694686020719E-2</c:v>
                </c:pt>
                <c:pt idx="291" formatCode="General">
                  <c:v>9.4075141511360868E-3</c:v>
                </c:pt>
                <c:pt idx="292" formatCode="General">
                  <c:v>3.7681344392042515E-2</c:v>
                </c:pt>
                <c:pt idx="293" formatCode="General">
                  <c:v>-1.9534370463512689E-3</c:v>
                </c:pt>
                <c:pt idx="294" formatCode="General">
                  <c:v>-2.5275351855840081E-2</c:v>
                </c:pt>
                <c:pt idx="295" formatCode="General">
                  <c:v>-5.0918565740488203E-3</c:v>
                </c:pt>
                <c:pt idx="296" formatCode="General">
                  <c:v>-4.7251176732566978E-2</c:v>
                </c:pt>
                <c:pt idx="297" formatCode="General">
                  <c:v>-3.6225135278895371E-2</c:v>
                </c:pt>
                <c:pt idx="298" formatCode="General">
                  <c:v>4.9460268058484913E-2</c:v>
                </c:pt>
                <c:pt idx="299" formatCode="General">
                  <c:v>-4.8854243382469367E-3</c:v>
                </c:pt>
                <c:pt idx="300" formatCode="General">
                  <c:v>3.1968502654063078E-3</c:v>
                </c:pt>
                <c:pt idx="301" formatCode="General">
                  <c:v>4.0189234956640743E-2</c:v>
                </c:pt>
                <c:pt idx="302" formatCode="General">
                  <c:v>-2.5604855002320469E-2</c:v>
                </c:pt>
                <c:pt idx="303" formatCode="General">
                  <c:v>-1.2194275787022205E-2</c:v>
                </c:pt>
                <c:pt idx="304" formatCode="General">
                  <c:v>3.4000466276573179E-3</c:v>
                </c:pt>
                <c:pt idx="305" formatCode="General">
                  <c:v>2.7943005795718189E-2</c:v>
                </c:pt>
                <c:pt idx="306" formatCode="General">
                  <c:v>-1.198097603694037E-2</c:v>
                </c:pt>
                <c:pt idx="307" formatCode="General">
                  <c:v>-2.5479401326628483E-2</c:v>
                </c:pt>
                <c:pt idx="308" formatCode="General">
                  <c:v>1.7897667788900649E-2</c:v>
                </c:pt>
                <c:pt idx="309" formatCode="General">
                  <c:v>-4.633138014260154E-2</c:v>
                </c:pt>
                <c:pt idx="310" formatCode="General">
                  <c:v>1.2259641281808257E-2</c:v>
                </c:pt>
                <c:pt idx="311" formatCode="General">
                  <c:v>4.4137275179542024E-2</c:v>
                </c:pt>
                <c:pt idx="312" formatCode="General">
                  <c:v>1.7082592819509058E-2</c:v>
                </c:pt>
                <c:pt idx="313" formatCode="General">
                  <c:v>-1.9517932877192602E-2</c:v>
                </c:pt>
                <c:pt idx="314" formatCode="General">
                  <c:v>-5.6468332804076982E-2</c:v>
                </c:pt>
                <c:pt idx="315" formatCode="General">
                  <c:v>1.3406014510755956E-2</c:v>
                </c:pt>
                <c:pt idx="316" formatCode="General">
                  <c:v>4.0685692367327296E-2</c:v>
                </c:pt>
                <c:pt idx="317" formatCode="General">
                  <c:v>-3.8851295532776581E-2</c:v>
                </c:pt>
                <c:pt idx="318" formatCode="General">
                  <c:v>-2.1087007543101343E-2</c:v>
                </c:pt>
                <c:pt idx="319" formatCode="General">
                  <c:v>7.2029676092999519E-3</c:v>
                </c:pt>
                <c:pt idx="320" formatCode="General">
                  <c:v>2.4737406057464773E-2</c:v>
                </c:pt>
                <c:pt idx="321" formatCode="General">
                  <c:v>3.6624391766752716E-2</c:v>
                </c:pt>
                <c:pt idx="322" formatCode="General">
                  <c:v>2.1819007019509604E-2</c:v>
                </c:pt>
                <c:pt idx="323" formatCode="General">
                  <c:v>1.5502936089503417E-2</c:v>
                </c:pt>
                <c:pt idx="324" formatCode="General">
                  <c:v>-7.1713930638626008E-3</c:v>
                </c:pt>
                <c:pt idx="325" formatCode="General">
                  <c:v>-3.714671164408688E-2</c:v>
                </c:pt>
                <c:pt idx="326" formatCode="General">
                  <c:v>-1.2658306297779656E-2</c:v>
                </c:pt>
                <c:pt idx="327" formatCode="General">
                  <c:v>-1.2300912728591205E-2</c:v>
                </c:pt>
                <c:pt idx="328" formatCode="General">
                  <c:v>-3.3182366070738295E-2</c:v>
                </c:pt>
                <c:pt idx="329" formatCode="General">
                  <c:v>-5.3509294686884569E-2</c:v>
                </c:pt>
                <c:pt idx="330" formatCode="General">
                  <c:v>-3.7617235447782095E-2</c:v>
                </c:pt>
                <c:pt idx="331" formatCode="General">
                  <c:v>8.4345259400926784E-2</c:v>
                </c:pt>
                <c:pt idx="332" formatCode="General">
                  <c:v>-2.6803096920766142E-2</c:v>
                </c:pt>
                <c:pt idx="333" formatCode="General">
                  <c:v>2.4753774974432558E-3</c:v>
                </c:pt>
                <c:pt idx="334" formatCode="General">
                  <c:v>1.629835714573703E-2</c:v>
                </c:pt>
                <c:pt idx="335" formatCode="General">
                  <c:v>-1.0319645132917846E-2</c:v>
                </c:pt>
                <c:pt idx="336" formatCode="General">
                  <c:v>-7.5404410303781273E-3</c:v>
                </c:pt>
                <c:pt idx="337" formatCode="General">
                  <c:v>-4.5771027564485605E-3</c:v>
                </c:pt>
                <c:pt idx="338" formatCode="General">
                  <c:v>-8.7180453143847255E-3</c:v>
                </c:pt>
                <c:pt idx="339" formatCode="General">
                  <c:v>-4.2120227214119545E-2</c:v>
                </c:pt>
                <c:pt idx="340" formatCode="General">
                  <c:v>6.9892633137353492E-3</c:v>
                </c:pt>
                <c:pt idx="341" formatCode="General">
                  <c:v>6.7883160431281397E-2</c:v>
                </c:pt>
                <c:pt idx="342" formatCode="General">
                  <c:v>-4.0862033833910322E-2</c:v>
                </c:pt>
                <c:pt idx="343" formatCode="General">
                  <c:v>-3.1630977841947353E-3</c:v>
                </c:pt>
                <c:pt idx="344" formatCode="General">
                  <c:v>-1.4291352616370805E-2</c:v>
                </c:pt>
                <c:pt idx="345" formatCode="General">
                  <c:v>1.5942149255874304E-2</c:v>
                </c:pt>
                <c:pt idx="346" formatCode="General">
                  <c:v>-1.8311938639076587E-2</c:v>
                </c:pt>
                <c:pt idx="347" formatCode="General">
                  <c:v>0.10481381365726873</c:v>
                </c:pt>
                <c:pt idx="348" formatCode="General">
                  <c:v>-8.8360094317457023E-3</c:v>
                </c:pt>
                <c:pt idx="349" formatCode="General">
                  <c:v>-1.6874823672127479E-2</c:v>
                </c:pt>
                <c:pt idx="350" formatCode="General">
                  <c:v>-8.3302817939394005E-3</c:v>
                </c:pt>
                <c:pt idx="351" formatCode="General">
                  <c:v>-7.2840673808702398E-3</c:v>
                </c:pt>
                <c:pt idx="352" formatCode="General">
                  <c:v>6.5043907514389446E-2</c:v>
                </c:pt>
                <c:pt idx="353" formatCode="General">
                  <c:v>4.6516319386837321E-3</c:v>
                </c:pt>
                <c:pt idx="354" formatCode="General">
                  <c:v>4.5852054444220714E-3</c:v>
                </c:pt>
                <c:pt idx="355" formatCode="General">
                  <c:v>2.2011585645188306E-2</c:v>
                </c:pt>
                <c:pt idx="356" formatCode="General">
                  <c:v>2.3197075140369552E-4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E-4C98-931E-BE32D3A34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831888"/>
        <c:axId val="1"/>
      </c:lineChart>
      <c:dateAx>
        <c:axId val="1668831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86796495379884"/>
              <c:y val="0.8487911581629187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69869251892492E-2"/>
              <c:y val="0.3971778103517695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8831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57959085460793"/>
          <c:y val="0.9314525298604952"/>
          <c:w val="0.1690695708433832"/>
          <c:h val="5.443553745937958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488878635473814"/>
          <c:y val="3.01810865191146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2538379378774"/>
          <c:y val="0.16096579476861167"/>
          <c:w val="0.82568860179326686"/>
          <c:h val="0.6619718309859155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'w5000'!$AH$25:$AH$527</c:f>
              <c:numCache>
                <c:formatCode>m/d/yyyy</c:formatCode>
                <c:ptCount val="5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  <c:pt idx="357">
                  <c:v>36528</c:v>
                </c:pt>
                <c:pt idx="358">
                  <c:v>36529</c:v>
                </c:pt>
                <c:pt idx="359">
                  <c:v>36530</c:v>
                </c:pt>
                <c:pt idx="360">
                  <c:v>36531</c:v>
                </c:pt>
                <c:pt idx="361">
                  <c:v>36532</c:v>
                </c:pt>
                <c:pt idx="362">
                  <c:v>36535</c:v>
                </c:pt>
                <c:pt idx="363">
                  <c:v>36536</c:v>
                </c:pt>
                <c:pt idx="364">
                  <c:v>36537</c:v>
                </c:pt>
                <c:pt idx="365">
                  <c:v>36538</c:v>
                </c:pt>
                <c:pt idx="366">
                  <c:v>36539</c:v>
                </c:pt>
                <c:pt idx="367">
                  <c:v>36543</c:v>
                </c:pt>
                <c:pt idx="368">
                  <c:v>36544</c:v>
                </c:pt>
                <c:pt idx="369">
                  <c:v>36545</c:v>
                </c:pt>
                <c:pt idx="370">
                  <c:v>36546</c:v>
                </c:pt>
                <c:pt idx="371">
                  <c:v>36549</c:v>
                </c:pt>
                <c:pt idx="372">
                  <c:v>36550</c:v>
                </c:pt>
                <c:pt idx="373">
                  <c:v>36551</c:v>
                </c:pt>
                <c:pt idx="374">
                  <c:v>36552</c:v>
                </c:pt>
                <c:pt idx="375">
                  <c:v>36553</c:v>
                </c:pt>
                <c:pt idx="376">
                  <c:v>36556</c:v>
                </c:pt>
                <c:pt idx="377">
                  <c:v>36557</c:v>
                </c:pt>
                <c:pt idx="378">
                  <c:v>36558</c:v>
                </c:pt>
                <c:pt idx="379">
                  <c:v>36559</c:v>
                </c:pt>
                <c:pt idx="380">
                  <c:v>36560</c:v>
                </c:pt>
                <c:pt idx="381">
                  <c:v>36563</c:v>
                </c:pt>
                <c:pt idx="382">
                  <c:v>36564</c:v>
                </c:pt>
                <c:pt idx="383">
                  <c:v>36565</c:v>
                </c:pt>
                <c:pt idx="384">
                  <c:v>36566</c:v>
                </c:pt>
                <c:pt idx="385">
                  <c:v>36567</c:v>
                </c:pt>
                <c:pt idx="386">
                  <c:v>36570</c:v>
                </c:pt>
                <c:pt idx="387">
                  <c:v>36571</c:v>
                </c:pt>
                <c:pt idx="388">
                  <c:v>36572</c:v>
                </c:pt>
                <c:pt idx="389">
                  <c:v>36573</c:v>
                </c:pt>
                <c:pt idx="390">
                  <c:v>36574</c:v>
                </c:pt>
                <c:pt idx="391">
                  <c:v>36578</c:v>
                </c:pt>
                <c:pt idx="392">
                  <c:v>36579</c:v>
                </c:pt>
                <c:pt idx="393">
                  <c:v>36580</c:v>
                </c:pt>
                <c:pt idx="394">
                  <c:v>36581</c:v>
                </c:pt>
                <c:pt idx="395">
                  <c:v>36584</c:v>
                </c:pt>
                <c:pt idx="396">
                  <c:v>36585</c:v>
                </c:pt>
                <c:pt idx="397">
                  <c:v>36586</c:v>
                </c:pt>
                <c:pt idx="398">
                  <c:v>36587</c:v>
                </c:pt>
                <c:pt idx="399">
                  <c:v>36588</c:v>
                </c:pt>
                <c:pt idx="400">
                  <c:v>36591</c:v>
                </c:pt>
                <c:pt idx="401">
                  <c:v>36592</c:v>
                </c:pt>
                <c:pt idx="402">
                  <c:v>36593</c:v>
                </c:pt>
                <c:pt idx="403">
                  <c:v>36594</c:v>
                </c:pt>
                <c:pt idx="404">
                  <c:v>36595</c:v>
                </c:pt>
                <c:pt idx="405">
                  <c:v>36598</c:v>
                </c:pt>
                <c:pt idx="406">
                  <c:v>36599</c:v>
                </c:pt>
                <c:pt idx="407">
                  <c:v>36600</c:v>
                </c:pt>
                <c:pt idx="408">
                  <c:v>36601</c:v>
                </c:pt>
                <c:pt idx="409">
                  <c:v>36602</c:v>
                </c:pt>
                <c:pt idx="410">
                  <c:v>36605</c:v>
                </c:pt>
                <c:pt idx="411">
                  <c:v>36606</c:v>
                </c:pt>
                <c:pt idx="412">
                  <c:v>36607</c:v>
                </c:pt>
                <c:pt idx="413">
                  <c:v>36608</c:v>
                </c:pt>
                <c:pt idx="414">
                  <c:v>36609</c:v>
                </c:pt>
                <c:pt idx="415">
                  <c:v>36612</c:v>
                </c:pt>
                <c:pt idx="416">
                  <c:v>36613</c:v>
                </c:pt>
                <c:pt idx="417">
                  <c:v>36614</c:v>
                </c:pt>
                <c:pt idx="418">
                  <c:v>36615</c:v>
                </c:pt>
                <c:pt idx="419">
                  <c:v>36616</c:v>
                </c:pt>
                <c:pt idx="420">
                  <c:v>36619</c:v>
                </c:pt>
                <c:pt idx="421">
                  <c:v>36620</c:v>
                </c:pt>
                <c:pt idx="422">
                  <c:v>36621</c:v>
                </c:pt>
                <c:pt idx="423">
                  <c:v>36622</c:v>
                </c:pt>
                <c:pt idx="424">
                  <c:v>36623</c:v>
                </c:pt>
                <c:pt idx="425">
                  <c:v>36626</c:v>
                </c:pt>
                <c:pt idx="426">
                  <c:v>36627</c:v>
                </c:pt>
                <c:pt idx="427">
                  <c:v>36628</c:v>
                </c:pt>
                <c:pt idx="428">
                  <c:v>36629</c:v>
                </c:pt>
                <c:pt idx="429">
                  <c:v>36630</c:v>
                </c:pt>
                <c:pt idx="430">
                  <c:v>36633</c:v>
                </c:pt>
                <c:pt idx="431">
                  <c:v>36634</c:v>
                </c:pt>
                <c:pt idx="432">
                  <c:v>36635</c:v>
                </c:pt>
                <c:pt idx="433">
                  <c:v>36636</c:v>
                </c:pt>
                <c:pt idx="434">
                  <c:v>36640</c:v>
                </c:pt>
                <c:pt idx="435">
                  <c:v>36641</c:v>
                </c:pt>
                <c:pt idx="436">
                  <c:v>36642</c:v>
                </c:pt>
                <c:pt idx="437">
                  <c:v>36643</c:v>
                </c:pt>
                <c:pt idx="438">
                  <c:v>36644</c:v>
                </c:pt>
                <c:pt idx="439">
                  <c:v>36647</c:v>
                </c:pt>
                <c:pt idx="440">
                  <c:v>36648</c:v>
                </c:pt>
                <c:pt idx="441">
                  <c:v>36649</c:v>
                </c:pt>
                <c:pt idx="442">
                  <c:v>36650</c:v>
                </c:pt>
                <c:pt idx="443">
                  <c:v>36651</c:v>
                </c:pt>
                <c:pt idx="444">
                  <c:v>36654</c:v>
                </c:pt>
                <c:pt idx="445">
                  <c:v>36655</c:v>
                </c:pt>
                <c:pt idx="446">
                  <c:v>36656</c:v>
                </c:pt>
                <c:pt idx="447">
                  <c:v>36657</c:v>
                </c:pt>
                <c:pt idx="448">
                  <c:v>36658</c:v>
                </c:pt>
                <c:pt idx="449">
                  <c:v>36661</c:v>
                </c:pt>
                <c:pt idx="450">
                  <c:v>36662</c:v>
                </c:pt>
                <c:pt idx="451">
                  <c:v>36663</c:v>
                </c:pt>
                <c:pt idx="452">
                  <c:v>36664</c:v>
                </c:pt>
                <c:pt idx="453">
                  <c:v>36665</c:v>
                </c:pt>
                <c:pt idx="454">
                  <c:v>36668</c:v>
                </c:pt>
                <c:pt idx="455">
                  <c:v>36669</c:v>
                </c:pt>
                <c:pt idx="456">
                  <c:v>36670</c:v>
                </c:pt>
                <c:pt idx="457">
                  <c:v>36671</c:v>
                </c:pt>
                <c:pt idx="458">
                  <c:v>36672</c:v>
                </c:pt>
                <c:pt idx="459">
                  <c:v>36676</c:v>
                </c:pt>
                <c:pt idx="460">
                  <c:v>36677</c:v>
                </c:pt>
                <c:pt idx="461">
                  <c:v>36678</c:v>
                </c:pt>
                <c:pt idx="462">
                  <c:v>36679</c:v>
                </c:pt>
                <c:pt idx="463">
                  <c:v>36682</c:v>
                </c:pt>
                <c:pt idx="464">
                  <c:v>36683</c:v>
                </c:pt>
                <c:pt idx="465">
                  <c:v>36684</c:v>
                </c:pt>
                <c:pt idx="466">
                  <c:v>36685</c:v>
                </c:pt>
                <c:pt idx="467">
                  <c:v>36686</c:v>
                </c:pt>
                <c:pt idx="468">
                  <c:v>36689</c:v>
                </c:pt>
                <c:pt idx="469">
                  <c:v>36690</c:v>
                </c:pt>
                <c:pt idx="470">
                  <c:v>36691</c:v>
                </c:pt>
                <c:pt idx="471">
                  <c:v>36692</c:v>
                </c:pt>
                <c:pt idx="472">
                  <c:v>36693</c:v>
                </c:pt>
                <c:pt idx="473">
                  <c:v>36696</c:v>
                </c:pt>
                <c:pt idx="474">
                  <c:v>36697</c:v>
                </c:pt>
                <c:pt idx="475">
                  <c:v>36698</c:v>
                </c:pt>
                <c:pt idx="476">
                  <c:v>36699</c:v>
                </c:pt>
                <c:pt idx="477">
                  <c:v>36700</c:v>
                </c:pt>
                <c:pt idx="478">
                  <c:v>36703</c:v>
                </c:pt>
                <c:pt idx="479">
                  <c:v>36704</c:v>
                </c:pt>
                <c:pt idx="480">
                  <c:v>36705</c:v>
                </c:pt>
                <c:pt idx="481">
                  <c:v>36706</c:v>
                </c:pt>
                <c:pt idx="482">
                  <c:v>36707</c:v>
                </c:pt>
                <c:pt idx="483">
                  <c:v>36710</c:v>
                </c:pt>
                <c:pt idx="484">
                  <c:v>36712</c:v>
                </c:pt>
                <c:pt idx="485">
                  <c:v>36713</c:v>
                </c:pt>
                <c:pt idx="486">
                  <c:v>36714</c:v>
                </c:pt>
                <c:pt idx="487">
                  <c:v>36717</c:v>
                </c:pt>
                <c:pt idx="488">
                  <c:v>36718</c:v>
                </c:pt>
                <c:pt idx="489">
                  <c:v>36719</c:v>
                </c:pt>
                <c:pt idx="490">
                  <c:v>36720</c:v>
                </c:pt>
                <c:pt idx="491">
                  <c:v>36721</c:v>
                </c:pt>
                <c:pt idx="492">
                  <c:v>36724</c:v>
                </c:pt>
                <c:pt idx="493">
                  <c:v>36725</c:v>
                </c:pt>
                <c:pt idx="494">
                  <c:v>36726</c:v>
                </c:pt>
                <c:pt idx="495">
                  <c:v>36727</c:v>
                </c:pt>
                <c:pt idx="496">
                  <c:v>36728</c:v>
                </c:pt>
                <c:pt idx="497">
                  <c:v>36731</c:v>
                </c:pt>
                <c:pt idx="498">
                  <c:v>36732</c:v>
                </c:pt>
                <c:pt idx="499">
                  <c:v>36733</c:v>
                </c:pt>
                <c:pt idx="500">
                  <c:v>36734</c:v>
                </c:pt>
                <c:pt idx="501">
                  <c:v>36735</c:v>
                </c:pt>
                <c:pt idx="502">
                  <c:v>36738</c:v>
                </c:pt>
              </c:numCache>
            </c:numRef>
          </c:cat>
          <c:val>
            <c:numRef>
              <c:f>'w5000'!$AJ$25:$AJ$527</c:f>
              <c:numCache>
                <c:formatCode>0.000</c:formatCode>
                <c:ptCount val="503"/>
                <c:pt idx="0">
                  <c:v>-2.4071659469819321E-2</c:v>
                </c:pt>
                <c:pt idx="1">
                  <c:v>-1.6863388715900863E-2</c:v>
                </c:pt>
                <c:pt idx="2">
                  <c:v>-2.0329489739274023E-2</c:v>
                </c:pt>
                <c:pt idx="3">
                  <c:v>2.3151863031924853E-2</c:v>
                </c:pt>
                <c:pt idx="4">
                  <c:v>-7.1705005492585933E-3</c:v>
                </c:pt>
                <c:pt idx="5">
                  <c:v>-2.2976345330627194E-2</c:v>
                </c:pt>
                <c:pt idx="6">
                  <c:v>-7.1174869163893179E-3</c:v>
                </c:pt>
                <c:pt idx="7">
                  <c:v>-8.4007737191004947E-6</c:v>
                </c:pt>
                <c:pt idx="8">
                  <c:v>-1.2886303328731263E-2</c:v>
                </c:pt>
                <c:pt idx="9">
                  <c:v>9.9950847935557276E-3</c:v>
                </c:pt>
                <c:pt idx="10">
                  <c:v>-1.0136772948663501E-2</c:v>
                </c:pt>
                <c:pt idx="11">
                  <c:v>3.5930770001437809E-2</c:v>
                </c:pt>
                <c:pt idx="12">
                  <c:v>3.1645543433213596E-3</c:v>
                </c:pt>
                <c:pt idx="13">
                  <c:v>-6.0110620715308961E-2</c:v>
                </c:pt>
                <c:pt idx="14">
                  <c:v>2.1101064872074301E-2</c:v>
                </c:pt>
                <c:pt idx="15">
                  <c:v>2.4898584712795581E-3</c:v>
                </c:pt>
                <c:pt idx="16">
                  <c:v>6.7654152495399879E-3</c:v>
                </c:pt>
                <c:pt idx="17">
                  <c:v>-9.0379455179052486E-3</c:v>
                </c:pt>
                <c:pt idx="18">
                  <c:v>-3.5244074675939659E-2</c:v>
                </c:pt>
                <c:pt idx="19">
                  <c:v>-7.6728190451983286E-3</c:v>
                </c:pt>
                <c:pt idx="20">
                  <c:v>2.5101866018850186E-3</c:v>
                </c:pt>
                <c:pt idx="21">
                  <c:v>3.1783022166472018E-2</c:v>
                </c:pt>
                <c:pt idx="22">
                  <c:v>-1.3264664071802917E-2</c:v>
                </c:pt>
                <c:pt idx="23">
                  <c:v>-4.1951993041117394E-3</c:v>
                </c:pt>
                <c:pt idx="24">
                  <c:v>1.4962021875749014E-2</c:v>
                </c:pt>
                <c:pt idx="25">
                  <c:v>2.3067534481715545E-3</c:v>
                </c:pt>
                <c:pt idx="26">
                  <c:v>-4.2901888561818792E-4</c:v>
                </c:pt>
                <c:pt idx="27">
                  <c:v>2.6525496337100638E-2</c:v>
                </c:pt>
                <c:pt idx="28">
                  <c:v>7.3948935900612286E-2</c:v>
                </c:pt>
                <c:pt idx="29">
                  <c:v>1.3656353133693823E-2</c:v>
                </c:pt>
                <c:pt idx="30">
                  <c:v>1.706711717102841E-2</c:v>
                </c:pt>
                <c:pt idx="31">
                  <c:v>-2.2392759079965761E-2</c:v>
                </c:pt>
                <c:pt idx="32">
                  <c:v>-2.0637663905624277E-3</c:v>
                </c:pt>
                <c:pt idx="33">
                  <c:v>1.3874124196492022E-2</c:v>
                </c:pt>
                <c:pt idx="34">
                  <c:v>-4.946135314745E-3</c:v>
                </c:pt>
                <c:pt idx="35">
                  <c:v>4.4386143452017031E-2</c:v>
                </c:pt>
                <c:pt idx="36">
                  <c:v>-4.1972184965971045E-3</c:v>
                </c:pt>
                <c:pt idx="37">
                  <c:v>-1.9448369648719391E-2</c:v>
                </c:pt>
                <c:pt idx="38">
                  <c:v>-1.8315985120047423E-2</c:v>
                </c:pt>
                <c:pt idx="39">
                  <c:v>1.7201343796315632E-2</c:v>
                </c:pt>
                <c:pt idx="40">
                  <c:v>4.1402108952916759E-2</c:v>
                </c:pt>
                <c:pt idx="41">
                  <c:v>-2.4767531246993206E-2</c:v>
                </c:pt>
                <c:pt idx="42">
                  <c:v>8.4429749874821956E-3</c:v>
                </c:pt>
                <c:pt idx="43">
                  <c:v>2.540141474695554E-2</c:v>
                </c:pt>
                <c:pt idx="44">
                  <c:v>-1.6300832367245957E-2</c:v>
                </c:pt>
                <c:pt idx="45">
                  <c:v>8.4351540018741938E-3</c:v>
                </c:pt>
                <c:pt idx="46">
                  <c:v>-2.7704892702851876E-3</c:v>
                </c:pt>
                <c:pt idx="47">
                  <c:v>-1.2858132781111017E-2</c:v>
                </c:pt>
                <c:pt idx="48">
                  <c:v>-1.7371495659600056E-2</c:v>
                </c:pt>
                <c:pt idx="49">
                  <c:v>7.6396739172401263E-3</c:v>
                </c:pt>
                <c:pt idx="50">
                  <c:v>-2.9831681809384088E-3</c:v>
                </c:pt>
                <c:pt idx="51">
                  <c:v>-2.8126998417983447E-3</c:v>
                </c:pt>
                <c:pt idx="52">
                  <c:v>1.2715615288558883E-2</c:v>
                </c:pt>
                <c:pt idx="53">
                  <c:v>-1.4986289868859146E-2</c:v>
                </c:pt>
                <c:pt idx="54">
                  <c:v>5.0222823075518966E-3</c:v>
                </c:pt>
                <c:pt idx="55">
                  <c:v>-6.4296849681323483E-3</c:v>
                </c:pt>
                <c:pt idx="56">
                  <c:v>-1.5978027107700851E-2</c:v>
                </c:pt>
                <c:pt idx="57">
                  <c:v>9.6496212121095944E-3</c:v>
                </c:pt>
                <c:pt idx="58">
                  <c:v>-1.1259588336399813E-2</c:v>
                </c:pt>
                <c:pt idx="59">
                  <c:v>5.3372259085039389E-3</c:v>
                </c:pt>
                <c:pt idx="60">
                  <c:v>-1.1056751643073841E-2</c:v>
                </c:pt>
                <c:pt idx="61">
                  <c:v>1.9468228080064005E-3</c:v>
                </c:pt>
                <c:pt idx="62">
                  <c:v>5.8463630471213609E-3</c:v>
                </c:pt>
                <c:pt idx="63">
                  <c:v>1.0388081756265339E-2</c:v>
                </c:pt>
                <c:pt idx="64">
                  <c:v>2.6082042463252467E-2</c:v>
                </c:pt>
                <c:pt idx="65">
                  <c:v>1.5347130942055613E-2</c:v>
                </c:pt>
                <c:pt idx="66">
                  <c:v>-8.0443639209923801E-3</c:v>
                </c:pt>
                <c:pt idx="67">
                  <c:v>-7.0072484383344909E-3</c:v>
                </c:pt>
                <c:pt idx="68">
                  <c:v>4.8326969221906574E-2</c:v>
                </c:pt>
                <c:pt idx="69">
                  <c:v>-3.1149985837507128E-2</c:v>
                </c:pt>
                <c:pt idx="70">
                  <c:v>-2.2764004188044577E-2</c:v>
                </c:pt>
                <c:pt idx="71">
                  <c:v>-1.0336831327835386E-3</c:v>
                </c:pt>
                <c:pt idx="72">
                  <c:v>-1.6964720840212083E-2</c:v>
                </c:pt>
                <c:pt idx="73">
                  <c:v>1.0226283014470216E-2</c:v>
                </c:pt>
                <c:pt idx="74">
                  <c:v>-1.7507716923317283E-2</c:v>
                </c:pt>
                <c:pt idx="75">
                  <c:v>1.6682114391490182E-2</c:v>
                </c:pt>
                <c:pt idx="76">
                  <c:v>-9.3976300013127794E-4</c:v>
                </c:pt>
                <c:pt idx="77">
                  <c:v>5.1148057195066435E-3</c:v>
                </c:pt>
                <c:pt idx="78">
                  <c:v>3.3208049001934269E-3</c:v>
                </c:pt>
                <c:pt idx="79">
                  <c:v>-3.5416360954421376E-3</c:v>
                </c:pt>
                <c:pt idx="80">
                  <c:v>-2.1429952216187924E-2</c:v>
                </c:pt>
                <c:pt idx="81">
                  <c:v>-1.654699039193696E-2</c:v>
                </c:pt>
                <c:pt idx="82">
                  <c:v>-2.0254395966219113E-2</c:v>
                </c:pt>
                <c:pt idx="83">
                  <c:v>-1.6428044355665684E-4</c:v>
                </c:pt>
                <c:pt idx="84">
                  <c:v>-1.5399037516967787E-2</c:v>
                </c:pt>
                <c:pt idx="85">
                  <c:v>8.2185528544495359E-3</c:v>
                </c:pt>
                <c:pt idx="86">
                  <c:v>4.6235717880629051E-2</c:v>
                </c:pt>
                <c:pt idx="87">
                  <c:v>-1.733757464881483E-2</c:v>
                </c:pt>
                <c:pt idx="88">
                  <c:v>6.3170649346648514E-3</c:v>
                </c:pt>
                <c:pt idx="89">
                  <c:v>1.8183165881041829E-3</c:v>
                </c:pt>
                <c:pt idx="90">
                  <c:v>2.8626133792907047E-3</c:v>
                </c:pt>
                <c:pt idx="91">
                  <c:v>-3.4038489032301696E-3</c:v>
                </c:pt>
                <c:pt idx="92">
                  <c:v>7.4984375114874983E-3</c:v>
                </c:pt>
                <c:pt idx="93">
                  <c:v>-1.5915067534804577E-2</c:v>
                </c:pt>
                <c:pt idx="94">
                  <c:v>3.1407964439747985E-2</c:v>
                </c:pt>
                <c:pt idx="95">
                  <c:v>7.2397325732384788E-3</c:v>
                </c:pt>
                <c:pt idx="96">
                  <c:v>5.0771404130040042E-4</c:v>
                </c:pt>
                <c:pt idx="97">
                  <c:v>7.1771687218624468E-3</c:v>
                </c:pt>
                <c:pt idx="98">
                  <c:v>8.4000840275927705E-3</c:v>
                </c:pt>
                <c:pt idx="99">
                  <c:v>1.364115060279862E-2</c:v>
                </c:pt>
                <c:pt idx="100">
                  <c:v>-6.3234914101322854E-3</c:v>
                </c:pt>
                <c:pt idx="101">
                  <c:v>-2.1413895074496092E-2</c:v>
                </c:pt>
                <c:pt idx="102">
                  <c:v>-2.1038324327304764E-3</c:v>
                </c:pt>
                <c:pt idx="103">
                  <c:v>-9.8522240397344932E-3</c:v>
                </c:pt>
                <c:pt idx="104">
                  <c:v>5.2791959384515721E-3</c:v>
                </c:pt>
                <c:pt idx="105">
                  <c:v>3.8674630964155049E-2</c:v>
                </c:pt>
                <c:pt idx="106">
                  <c:v>-9.5468847710835358E-3</c:v>
                </c:pt>
                <c:pt idx="107">
                  <c:v>-2.3142529504003272E-3</c:v>
                </c:pt>
                <c:pt idx="108">
                  <c:v>4.3909249697939544E-2</c:v>
                </c:pt>
                <c:pt idx="109">
                  <c:v>4.7732966472620847E-2</c:v>
                </c:pt>
                <c:pt idx="110">
                  <c:v>-8.2444994997134483E-3</c:v>
                </c:pt>
                <c:pt idx="111">
                  <c:v>4.6077093518966876E-2</c:v>
                </c:pt>
                <c:pt idx="112">
                  <c:v>-4.5944590900521068E-2</c:v>
                </c:pt>
                <c:pt idx="113">
                  <c:v>-4.1334369269694402E-2</c:v>
                </c:pt>
                <c:pt idx="114">
                  <c:v>4.342383030491806E-2</c:v>
                </c:pt>
                <c:pt idx="115">
                  <c:v>1.5299437002683804E-2</c:v>
                </c:pt>
                <c:pt idx="116">
                  <c:v>-6.4756281747993299E-4</c:v>
                </c:pt>
                <c:pt idx="117">
                  <c:v>2.2402625128407225E-2</c:v>
                </c:pt>
                <c:pt idx="118">
                  <c:v>7.9607719842154125E-3</c:v>
                </c:pt>
                <c:pt idx="119">
                  <c:v>-1.6995937022027844E-2</c:v>
                </c:pt>
                <c:pt idx="120">
                  <c:v>-2.2098636684436238E-2</c:v>
                </c:pt>
                <c:pt idx="121">
                  <c:v>-1.2209584491864722E-4</c:v>
                </c:pt>
                <c:pt idx="122">
                  <c:v>8.1587388602614754E-3</c:v>
                </c:pt>
                <c:pt idx="123">
                  <c:v>8.0793211218859635E-3</c:v>
                </c:pt>
                <c:pt idx="124">
                  <c:v>3.900625564946011E-4</c:v>
                </c:pt>
                <c:pt idx="125">
                  <c:v>-1.3011262710742925E-2</c:v>
                </c:pt>
                <c:pt idx="126">
                  <c:v>-1.5807336747931642E-2</c:v>
                </c:pt>
                <c:pt idx="127">
                  <c:v>-2.8282226822184738E-2</c:v>
                </c:pt>
                <c:pt idx="128">
                  <c:v>2.3930338237803134E-2</c:v>
                </c:pt>
                <c:pt idx="129">
                  <c:v>2.7042295501471639E-2</c:v>
                </c:pt>
                <c:pt idx="130">
                  <c:v>-2.338299964387839E-3</c:v>
                </c:pt>
                <c:pt idx="131">
                  <c:v>-1.397789845303765E-2</c:v>
                </c:pt>
                <c:pt idx="132">
                  <c:v>-1.7546029110768292E-2</c:v>
                </c:pt>
                <c:pt idx="133">
                  <c:v>8.4664813977166787E-3</c:v>
                </c:pt>
                <c:pt idx="134">
                  <c:v>4.0807693794750813E-3</c:v>
                </c:pt>
                <c:pt idx="135">
                  <c:v>-1.2040605635133369E-2</c:v>
                </c:pt>
                <c:pt idx="136">
                  <c:v>-1.4854375905517504E-2</c:v>
                </c:pt>
                <c:pt idx="137">
                  <c:v>1.8184713730330562E-2</c:v>
                </c:pt>
                <c:pt idx="138">
                  <c:v>1.2414871245556838E-2</c:v>
                </c:pt>
                <c:pt idx="139">
                  <c:v>2.018210046634418E-2</c:v>
                </c:pt>
                <c:pt idx="140">
                  <c:v>4.9405633231305909E-2</c:v>
                </c:pt>
                <c:pt idx="141">
                  <c:v>-2.8914468842299403E-2</c:v>
                </c:pt>
                <c:pt idx="142">
                  <c:v>-1.2598862405987149E-2</c:v>
                </c:pt>
                <c:pt idx="143">
                  <c:v>-2.2811541442854379E-2</c:v>
                </c:pt>
                <c:pt idx="144">
                  <c:v>-1.111188535479616E-2</c:v>
                </c:pt>
                <c:pt idx="145">
                  <c:v>1.1648198671278632E-2</c:v>
                </c:pt>
                <c:pt idx="146">
                  <c:v>1.9110469338606269E-2</c:v>
                </c:pt>
                <c:pt idx="147">
                  <c:v>3.5705746599461203E-3</c:v>
                </c:pt>
                <c:pt idx="148">
                  <c:v>9.1196299778831987E-3</c:v>
                </c:pt>
                <c:pt idx="149">
                  <c:v>1.6755946070592147E-2</c:v>
                </c:pt>
                <c:pt idx="150">
                  <c:v>3.0554741874104743E-2</c:v>
                </c:pt>
                <c:pt idx="151">
                  <c:v>4.6426370638418405E-3</c:v>
                </c:pt>
                <c:pt idx="152">
                  <c:v>-2.2489066379806189E-2</c:v>
                </c:pt>
                <c:pt idx="153">
                  <c:v>-1.7073083891564585E-2</c:v>
                </c:pt>
                <c:pt idx="154">
                  <c:v>-1.5417590640784446E-2</c:v>
                </c:pt>
                <c:pt idx="155">
                  <c:v>1.0170954935520889E-2</c:v>
                </c:pt>
                <c:pt idx="156">
                  <c:v>2.6497547493773182E-2</c:v>
                </c:pt>
                <c:pt idx="157">
                  <c:v>1.7573976713217143E-5</c:v>
                </c:pt>
                <c:pt idx="158">
                  <c:v>-2.1287664074176076E-2</c:v>
                </c:pt>
                <c:pt idx="159">
                  <c:v>-1.3227349381781371E-2</c:v>
                </c:pt>
                <c:pt idx="160">
                  <c:v>-4.3753450035941398E-3</c:v>
                </c:pt>
                <c:pt idx="161">
                  <c:v>-9.8562808890957521E-3</c:v>
                </c:pt>
                <c:pt idx="162">
                  <c:v>-8.1227257105773287E-3</c:v>
                </c:pt>
                <c:pt idx="163">
                  <c:v>7.5677794953356494E-3</c:v>
                </c:pt>
                <c:pt idx="164">
                  <c:v>-1.440323382543153E-2</c:v>
                </c:pt>
                <c:pt idx="165">
                  <c:v>-7.7613906503751053E-3</c:v>
                </c:pt>
                <c:pt idx="166">
                  <c:v>3.3329328076004338E-4</c:v>
                </c:pt>
                <c:pt idx="167">
                  <c:v>-2.945608299380981E-2</c:v>
                </c:pt>
                <c:pt idx="168">
                  <c:v>-2.8837056881189085E-5</c:v>
                </c:pt>
                <c:pt idx="169">
                  <c:v>-9.6809671010326497E-3</c:v>
                </c:pt>
                <c:pt idx="170">
                  <c:v>1.5650805287287971E-2</c:v>
                </c:pt>
                <c:pt idx="171">
                  <c:v>-3.8625135654802743E-4</c:v>
                </c:pt>
                <c:pt idx="172">
                  <c:v>-3.6403488830069879E-2</c:v>
                </c:pt>
                <c:pt idx="173">
                  <c:v>6.4865917943872795E-2</c:v>
                </c:pt>
                <c:pt idx="174">
                  <c:v>2.856761859882519E-2</c:v>
                </c:pt>
                <c:pt idx="175">
                  <c:v>2.5133476546475852E-2</c:v>
                </c:pt>
                <c:pt idx="176">
                  <c:v>7.8472578210640239E-3</c:v>
                </c:pt>
                <c:pt idx="177">
                  <c:v>-1.0079953099519258E-2</c:v>
                </c:pt>
                <c:pt idx="178">
                  <c:v>-2.603423336106421E-2</c:v>
                </c:pt>
                <c:pt idx="179">
                  <c:v>-1.0946254748644765E-2</c:v>
                </c:pt>
                <c:pt idx="180">
                  <c:v>2.2990840294653342E-2</c:v>
                </c:pt>
                <c:pt idx="181">
                  <c:v>4.0657335655222698E-3</c:v>
                </c:pt>
                <c:pt idx="182">
                  <c:v>-7.8745085707132845E-3</c:v>
                </c:pt>
                <c:pt idx="183">
                  <c:v>1.9607663396152344E-2</c:v>
                </c:pt>
                <c:pt idx="184">
                  <c:v>3.2470726532721261E-2</c:v>
                </c:pt>
                <c:pt idx="185">
                  <c:v>2.9987319864129568E-2</c:v>
                </c:pt>
                <c:pt idx="186">
                  <c:v>1.8414561348591658E-2</c:v>
                </c:pt>
                <c:pt idx="187">
                  <c:v>7.5869892269968698E-4</c:v>
                </c:pt>
                <c:pt idx="188">
                  <c:v>1.3423828398796512E-2</c:v>
                </c:pt>
                <c:pt idx="189">
                  <c:v>5.3080624028161143E-3</c:v>
                </c:pt>
                <c:pt idx="190">
                  <c:v>-7.5741534850408913E-3</c:v>
                </c:pt>
                <c:pt idx="191">
                  <c:v>-5.4118129498953579E-4</c:v>
                </c:pt>
                <c:pt idx="192">
                  <c:v>-1.3851230426124636E-2</c:v>
                </c:pt>
                <c:pt idx="193">
                  <c:v>-6.5502924227898614E-3</c:v>
                </c:pt>
                <c:pt idx="194">
                  <c:v>-1.131779974530029E-2</c:v>
                </c:pt>
                <c:pt idx="195">
                  <c:v>-7.2658108204381837E-4</c:v>
                </c:pt>
                <c:pt idx="196">
                  <c:v>-1.472935519044756E-2</c:v>
                </c:pt>
                <c:pt idx="197">
                  <c:v>1.0275719146785389E-2</c:v>
                </c:pt>
                <c:pt idx="198">
                  <c:v>-1.1375567132001337E-2</c:v>
                </c:pt>
                <c:pt idx="199">
                  <c:v>2.1197675257543171E-3</c:v>
                </c:pt>
                <c:pt idx="200">
                  <c:v>1.5859701142618782E-2</c:v>
                </c:pt>
                <c:pt idx="201">
                  <c:v>-7.7227669133767864E-3</c:v>
                </c:pt>
                <c:pt idx="202">
                  <c:v>-7.0388903292900283E-3</c:v>
                </c:pt>
                <c:pt idx="203">
                  <c:v>1.8427496918283826E-2</c:v>
                </c:pt>
                <c:pt idx="204">
                  <c:v>-4.7224163395421289E-3</c:v>
                </c:pt>
                <c:pt idx="205">
                  <c:v>-2.7565734643153691E-2</c:v>
                </c:pt>
                <c:pt idx="206">
                  <c:v>5.1340903642689813E-3</c:v>
                </c:pt>
                <c:pt idx="207">
                  <c:v>1.8633744483459419E-2</c:v>
                </c:pt>
                <c:pt idx="208">
                  <c:v>3.2982395216229247E-2</c:v>
                </c:pt>
                <c:pt idx="209">
                  <c:v>1.9456116383291883E-2</c:v>
                </c:pt>
                <c:pt idx="210">
                  <c:v>2.3581234200647311E-2</c:v>
                </c:pt>
                <c:pt idx="211">
                  <c:v>-1.6195118417374938E-2</c:v>
                </c:pt>
                <c:pt idx="212">
                  <c:v>-2.6806042538549176E-3</c:v>
                </c:pt>
                <c:pt idx="213">
                  <c:v>1.2038627014519495E-2</c:v>
                </c:pt>
                <c:pt idx="214">
                  <c:v>8.5880613034972283E-3</c:v>
                </c:pt>
                <c:pt idx="215">
                  <c:v>3.320565031531339E-2</c:v>
                </c:pt>
                <c:pt idx="216">
                  <c:v>1.8383980670470562E-2</c:v>
                </c:pt>
                <c:pt idx="217">
                  <c:v>-3.5716234929030706E-2</c:v>
                </c:pt>
                <c:pt idx="218">
                  <c:v>-2.4031534842270386E-2</c:v>
                </c:pt>
                <c:pt idx="219">
                  <c:v>6.4947540906937287E-3</c:v>
                </c:pt>
                <c:pt idx="220">
                  <c:v>-1.7758410609785943E-2</c:v>
                </c:pt>
                <c:pt idx="221">
                  <c:v>-1.9110670770725292E-2</c:v>
                </c:pt>
                <c:pt idx="222">
                  <c:v>8.8931765763954375E-3</c:v>
                </c:pt>
                <c:pt idx="223">
                  <c:v>4.8077406049021497E-3</c:v>
                </c:pt>
                <c:pt idx="224">
                  <c:v>4.7540225713308213E-3</c:v>
                </c:pt>
                <c:pt idx="225">
                  <c:v>-2.8508745159931833E-3</c:v>
                </c:pt>
                <c:pt idx="226">
                  <c:v>2.6335053602361966E-2</c:v>
                </c:pt>
                <c:pt idx="227">
                  <c:v>1.464828757868252E-2</c:v>
                </c:pt>
                <c:pt idx="228">
                  <c:v>-1.1237006084553417E-3</c:v>
                </c:pt>
                <c:pt idx="229">
                  <c:v>-1.0021466370775686E-2</c:v>
                </c:pt>
                <c:pt idx="230">
                  <c:v>-2.0520266082364072E-3</c:v>
                </c:pt>
                <c:pt idx="231">
                  <c:v>3.2616981851828833E-2</c:v>
                </c:pt>
                <c:pt idx="232">
                  <c:v>-4.3176928704338809E-3</c:v>
                </c:pt>
                <c:pt idx="233">
                  <c:v>1.0676712766895092E-2</c:v>
                </c:pt>
                <c:pt idx="234">
                  <c:v>1.8772583082131557E-2</c:v>
                </c:pt>
                <c:pt idx="235">
                  <c:v>-1.3209721154130329E-2</c:v>
                </c:pt>
                <c:pt idx="236">
                  <c:v>-1.1698459122474997E-2</c:v>
                </c:pt>
                <c:pt idx="237">
                  <c:v>-1.9243747411349384E-2</c:v>
                </c:pt>
                <c:pt idx="238">
                  <c:v>-1.1692206136174159E-2</c:v>
                </c:pt>
                <c:pt idx="239">
                  <c:v>2.2999958410579543E-2</c:v>
                </c:pt>
                <c:pt idx="240">
                  <c:v>1.9212394552385374E-2</c:v>
                </c:pt>
                <c:pt idx="241">
                  <c:v>1.2900652846130716E-2</c:v>
                </c:pt>
                <c:pt idx="242">
                  <c:v>-4.6903944722449615E-3</c:v>
                </c:pt>
                <c:pt idx="243">
                  <c:v>-1.0119389185040701E-2</c:v>
                </c:pt>
                <c:pt idx="244">
                  <c:v>1.2019025971740163E-3</c:v>
                </c:pt>
                <c:pt idx="245">
                  <c:v>5.359257079132795E-3</c:v>
                </c:pt>
                <c:pt idx="246">
                  <c:v>-6.8664666558435634E-3</c:v>
                </c:pt>
                <c:pt idx="247">
                  <c:v>1.089078198481197E-3</c:v>
                </c:pt>
                <c:pt idx="248">
                  <c:v>8.7988520673135222E-3</c:v>
                </c:pt>
                <c:pt idx="249">
                  <c:v>1.6226982522481392E-2</c:v>
                </c:pt>
                <c:pt idx="250">
                  <c:v>-1.1473055334002896E-2</c:v>
                </c:pt>
                <c:pt idx="251">
                  <c:v>5.3622532702570155E-3</c:v>
                </c:pt>
                <c:pt idx="252">
                  <c:v>1.2931739124531327E-2</c:v>
                </c:pt>
                <c:pt idx="253">
                  <c:v>5.263931384750507E-3</c:v>
                </c:pt>
                <c:pt idx="254">
                  <c:v>2.033203494811511E-2</c:v>
                </c:pt>
                <c:pt idx="255">
                  <c:v>1.673144516291597E-2</c:v>
                </c:pt>
                <c:pt idx="256">
                  <c:v>1.0400839208453834E-2</c:v>
                </c:pt>
                <c:pt idx="257">
                  <c:v>-1.3341857952737804E-2</c:v>
                </c:pt>
                <c:pt idx="258">
                  <c:v>-2.2863173491773643E-2</c:v>
                </c:pt>
                <c:pt idx="259">
                  <c:v>9.716151510425668E-3</c:v>
                </c:pt>
                <c:pt idx="260">
                  <c:v>-7.2630050279272578E-4</c:v>
                </c:pt>
                <c:pt idx="261">
                  <c:v>5.183143972011901E-3</c:v>
                </c:pt>
                <c:pt idx="262">
                  <c:v>-1.0963009379858311E-2</c:v>
                </c:pt>
                <c:pt idx="263">
                  <c:v>4.6675109316881031E-3</c:v>
                </c:pt>
                <c:pt idx="264">
                  <c:v>-1.6348667242339562E-4</c:v>
                </c:pt>
                <c:pt idx="265">
                  <c:v>-7.3729735058949541E-4</c:v>
                </c:pt>
                <c:pt idx="266">
                  <c:v>-9.596096929703259E-3</c:v>
                </c:pt>
                <c:pt idx="267">
                  <c:v>-2.2881082267988621E-2</c:v>
                </c:pt>
                <c:pt idx="268">
                  <c:v>-1.9167824950761296E-2</c:v>
                </c:pt>
                <c:pt idx="269">
                  <c:v>1.1881555528755344E-2</c:v>
                </c:pt>
                <c:pt idx="270">
                  <c:v>-1.8558029569648624E-2</c:v>
                </c:pt>
                <c:pt idx="271">
                  <c:v>1.6135676426294879E-2</c:v>
                </c:pt>
                <c:pt idx="272">
                  <c:v>-1.6986820096603107E-2</c:v>
                </c:pt>
                <c:pt idx="273">
                  <c:v>-2.3000113995745686E-2</c:v>
                </c:pt>
                <c:pt idx="274">
                  <c:v>1.9362193956413289E-2</c:v>
                </c:pt>
                <c:pt idx="275">
                  <c:v>-2.0312930872379313E-3</c:v>
                </c:pt>
                <c:pt idx="276">
                  <c:v>-2.0519013875079636E-2</c:v>
                </c:pt>
                <c:pt idx="277">
                  <c:v>4.3223735796482643E-2</c:v>
                </c:pt>
                <c:pt idx="278">
                  <c:v>1.1516483586246001E-2</c:v>
                </c:pt>
                <c:pt idx="279">
                  <c:v>-1.787815721227011E-2</c:v>
                </c:pt>
                <c:pt idx="280">
                  <c:v>2.5081853303614314E-3</c:v>
                </c:pt>
                <c:pt idx="281">
                  <c:v>-1.429461046690568E-3</c:v>
                </c:pt>
                <c:pt idx="282">
                  <c:v>2.3310832411728411E-3</c:v>
                </c:pt>
                <c:pt idx="283">
                  <c:v>7.4277305067552545E-3</c:v>
                </c:pt>
                <c:pt idx="284">
                  <c:v>-2.3531508264972491E-2</c:v>
                </c:pt>
                <c:pt idx="285">
                  <c:v>-3.3323080803344646E-2</c:v>
                </c:pt>
                <c:pt idx="286">
                  <c:v>-1.3837762218622972E-3</c:v>
                </c:pt>
                <c:pt idx="287">
                  <c:v>-1.9293927893658195E-3</c:v>
                </c:pt>
                <c:pt idx="288">
                  <c:v>2.1889364418005382E-2</c:v>
                </c:pt>
                <c:pt idx="289">
                  <c:v>-2.5535114168308747E-2</c:v>
                </c:pt>
                <c:pt idx="290">
                  <c:v>1.0550183162242779E-2</c:v>
                </c:pt>
                <c:pt idx="291">
                  <c:v>9.9373432212946384E-3</c:v>
                </c:pt>
                <c:pt idx="292">
                  <c:v>3.5091513166598164E-2</c:v>
                </c:pt>
                <c:pt idx="293">
                  <c:v>-2.7134778976565061E-3</c:v>
                </c:pt>
                <c:pt idx="294">
                  <c:v>-2.6175371863934441E-2</c:v>
                </c:pt>
                <c:pt idx="295">
                  <c:v>-4.2084956233346378E-3</c:v>
                </c:pt>
                <c:pt idx="296">
                  <c:v>-4.9327933236528204E-2</c:v>
                </c:pt>
                <c:pt idx="297">
                  <c:v>-3.3679452891358007E-2</c:v>
                </c:pt>
                <c:pt idx="298">
                  <c:v>4.6913449576126996E-2</c:v>
                </c:pt>
                <c:pt idx="299">
                  <c:v>-2.7526251559832089E-3</c:v>
                </c:pt>
                <c:pt idx="300">
                  <c:v>5.3399158298569078E-3</c:v>
                </c:pt>
                <c:pt idx="301">
                  <c:v>4.2577795254299736E-2</c:v>
                </c:pt>
                <c:pt idx="302">
                  <c:v>-2.4920053216917926E-2</c:v>
                </c:pt>
                <c:pt idx="303">
                  <c:v>-8.4925434759251447E-3</c:v>
                </c:pt>
                <c:pt idx="304">
                  <c:v>-2.1313397727182213E-3</c:v>
                </c:pt>
                <c:pt idx="305">
                  <c:v>2.4442890850247062E-2</c:v>
                </c:pt>
                <c:pt idx="306">
                  <c:v>-9.7083393190206205E-3</c:v>
                </c:pt>
                <c:pt idx="307">
                  <c:v>-2.2109274680772083E-2</c:v>
                </c:pt>
                <c:pt idx="308">
                  <c:v>1.3117113125320622E-2</c:v>
                </c:pt>
                <c:pt idx="309">
                  <c:v>-4.4487324709569218E-2</c:v>
                </c:pt>
                <c:pt idx="310">
                  <c:v>1.521945758820327E-2</c:v>
                </c:pt>
                <c:pt idx="311">
                  <c:v>3.8542995050239379E-2</c:v>
                </c:pt>
                <c:pt idx="312">
                  <c:v>9.8637248365310796E-3</c:v>
                </c:pt>
                <c:pt idx="313">
                  <c:v>-1.8025836149797241E-2</c:v>
                </c:pt>
                <c:pt idx="314">
                  <c:v>-5.4665176676905652E-2</c:v>
                </c:pt>
                <c:pt idx="315">
                  <c:v>1.6126267609800949E-2</c:v>
                </c:pt>
                <c:pt idx="316">
                  <c:v>4.2462882208293418E-2</c:v>
                </c:pt>
                <c:pt idx="317">
                  <c:v>-3.9235428046806048E-2</c:v>
                </c:pt>
                <c:pt idx="318">
                  <c:v>-1.9531209041481166E-2</c:v>
                </c:pt>
                <c:pt idx="319">
                  <c:v>8.7791545749358844E-3</c:v>
                </c:pt>
                <c:pt idx="320">
                  <c:v>2.6665326330712891E-2</c:v>
                </c:pt>
                <c:pt idx="321">
                  <c:v>3.7044327630530741E-2</c:v>
                </c:pt>
                <c:pt idx="322">
                  <c:v>2.4253183543580296E-2</c:v>
                </c:pt>
                <c:pt idx="323">
                  <c:v>1.2355627852208183E-2</c:v>
                </c:pt>
                <c:pt idx="324">
                  <c:v>-7.5181999732923232E-3</c:v>
                </c:pt>
                <c:pt idx="325">
                  <c:v>-3.8349804162230564E-2</c:v>
                </c:pt>
                <c:pt idx="326">
                  <c:v>-1.2572763737550527E-2</c:v>
                </c:pt>
                <c:pt idx="327">
                  <c:v>-1.0101394296451228E-2</c:v>
                </c:pt>
                <c:pt idx="328">
                  <c:v>-3.0355311220865062E-2</c:v>
                </c:pt>
                <c:pt idx="329">
                  <c:v>-5.1451359463423871E-2</c:v>
                </c:pt>
                <c:pt idx="330">
                  <c:v>-3.6375739417027979E-2</c:v>
                </c:pt>
                <c:pt idx="331">
                  <c:v>8.7392357994291278E-2</c:v>
                </c:pt>
                <c:pt idx="332">
                  <c:v>-3.0605623735941639E-2</c:v>
                </c:pt>
                <c:pt idx="333">
                  <c:v>8.2660326087707243E-3</c:v>
                </c:pt>
                <c:pt idx="334">
                  <c:v>1.4286858504358407E-2</c:v>
                </c:pt>
                <c:pt idx="335">
                  <c:v>-1.1392107537984969E-2</c:v>
                </c:pt>
                <c:pt idx="336">
                  <c:v>-3.4659438167365902E-3</c:v>
                </c:pt>
                <c:pt idx="337">
                  <c:v>-6.1842970270046659E-3</c:v>
                </c:pt>
                <c:pt idx="338">
                  <c:v>-4.2949681216530693E-3</c:v>
                </c:pt>
                <c:pt idx="339">
                  <c:v>-3.6422983385232137E-2</c:v>
                </c:pt>
                <c:pt idx="340">
                  <c:v>7.5056323891775434E-3</c:v>
                </c:pt>
                <c:pt idx="341">
                  <c:v>6.7014844888844585E-2</c:v>
                </c:pt>
                <c:pt idx="342">
                  <c:v>-4.1212009750400458E-2</c:v>
                </c:pt>
                <c:pt idx="343">
                  <c:v>3.8366815645636575E-4</c:v>
                </c:pt>
                <c:pt idx="344">
                  <c:v>-1.6292175808941899E-2</c:v>
                </c:pt>
                <c:pt idx="345">
                  <c:v>1.8009328337936982E-2</c:v>
                </c:pt>
                <c:pt idx="346">
                  <c:v>-1.2731819971650696E-2</c:v>
                </c:pt>
                <c:pt idx="347">
                  <c:v>0.10703376462431514</c:v>
                </c:pt>
                <c:pt idx="348">
                  <c:v>-6.21519361225557E-3</c:v>
                </c:pt>
                <c:pt idx="349">
                  <c:v>-1.2749378630796147E-2</c:v>
                </c:pt>
                <c:pt idx="350">
                  <c:v>-7.7874960328381754E-3</c:v>
                </c:pt>
                <c:pt idx="351">
                  <c:v>-1.114859322765413E-2</c:v>
                </c:pt>
                <c:pt idx="352">
                  <c:v>6.6332764079817558E-2</c:v>
                </c:pt>
                <c:pt idx="353">
                  <c:v>3.3832854798992321E-3</c:v>
                </c:pt>
                <c:pt idx="354">
                  <c:v>7.2206540701449991E-3</c:v>
                </c:pt>
                <c:pt idx="355">
                  <c:v>2.1417217884195365E-2</c:v>
                </c:pt>
                <c:pt idx="356">
                  <c:v>1.0516358937592103E-4</c:v>
                </c:pt>
                <c:pt idx="357">
                  <c:v>-1.7691927142774136E-2</c:v>
                </c:pt>
                <c:pt idx="358">
                  <c:v>-2.7679109447467688E-3</c:v>
                </c:pt>
                <c:pt idx="359">
                  <c:v>3.48187054865641E-2</c:v>
                </c:pt>
                <c:pt idx="360">
                  <c:v>9.0988087084599115E-2</c:v>
                </c:pt>
                <c:pt idx="361">
                  <c:v>1.0135433227450544E-2</c:v>
                </c:pt>
                <c:pt idx="362">
                  <c:v>-4.378296062116388E-2</c:v>
                </c:pt>
                <c:pt idx="363">
                  <c:v>1.3848986927885784E-2</c:v>
                </c:pt>
                <c:pt idx="364">
                  <c:v>8.4278728940027234E-2</c:v>
                </c:pt>
                <c:pt idx="365">
                  <c:v>2.8929554827383793E-2</c:v>
                </c:pt>
                <c:pt idx="366">
                  <c:v>5.040504396601183E-2</c:v>
                </c:pt>
                <c:pt idx="367">
                  <c:v>-1.4383827913206283E-2</c:v>
                </c:pt>
                <c:pt idx="368">
                  <c:v>-3.7823314635754945E-2</c:v>
                </c:pt>
                <c:pt idx="369">
                  <c:v>0.26039988373151873</c:v>
                </c:pt>
                <c:pt idx="370">
                  <c:v>6.2293232630576824E-2</c:v>
                </c:pt>
                <c:pt idx="371">
                  <c:v>-8.0111911949044989E-2</c:v>
                </c:pt>
                <c:pt idx="372">
                  <c:v>-6.0435601369228618E-2</c:v>
                </c:pt>
                <c:pt idx="373">
                  <c:v>-1.8942929157243901E-4</c:v>
                </c:pt>
                <c:pt idx="374">
                  <c:v>-1.594324466209331E-4</c:v>
                </c:pt>
                <c:pt idx="375">
                  <c:v>7.9849259712716503E-5</c:v>
                </c:pt>
                <c:pt idx="376">
                  <c:v>0.11977748759443008</c:v>
                </c:pt>
                <c:pt idx="377">
                  <c:v>-5.5707585028298007E-2</c:v>
                </c:pt>
                <c:pt idx="378">
                  <c:v>-2.6150491807066148E-2</c:v>
                </c:pt>
                <c:pt idx="379">
                  <c:v>6.0397015139056287E-3</c:v>
                </c:pt>
                <c:pt idx="380">
                  <c:v>-3.0460097207347263E-2</c:v>
                </c:pt>
                <c:pt idx="381">
                  <c:v>1.0655422161693472E-2</c:v>
                </c:pt>
                <c:pt idx="382">
                  <c:v>5.1893633967226155E-2</c:v>
                </c:pt>
                <c:pt idx="383">
                  <c:v>1.3589782172083884E-2</c:v>
                </c:pt>
                <c:pt idx="384">
                  <c:v>1.5031519796772745E-2</c:v>
                </c:pt>
                <c:pt idx="385">
                  <c:v>-1.7345832880548126E-2</c:v>
                </c:pt>
                <c:pt idx="386">
                  <c:v>2.812670397459088E-2</c:v>
                </c:pt>
                <c:pt idx="387">
                  <c:v>1.3464737409561868E-2</c:v>
                </c:pt>
                <c:pt idx="388">
                  <c:v>1.6338295233958803E-2</c:v>
                </c:pt>
                <c:pt idx="389">
                  <c:v>3.9841228613180096E-3</c:v>
                </c:pt>
                <c:pt idx="390">
                  <c:v>-3.3898421755402287E-3</c:v>
                </c:pt>
                <c:pt idx="391">
                  <c:v>-4.7122573372354322E-2</c:v>
                </c:pt>
                <c:pt idx="392">
                  <c:v>-1.3902155819600148E-2</c:v>
                </c:pt>
                <c:pt idx="393">
                  <c:v>2.1387411741317845E-3</c:v>
                </c:pt>
                <c:pt idx="394">
                  <c:v>5.9610282829475709E-3</c:v>
                </c:pt>
                <c:pt idx="395">
                  <c:v>-1.6725936876136695E-2</c:v>
                </c:pt>
                <c:pt idx="396">
                  <c:v>5.1528921332276052E-2</c:v>
                </c:pt>
                <c:pt idx="397">
                  <c:v>-2.9400931363490292E-3</c:v>
                </c:pt>
                <c:pt idx="398">
                  <c:v>-9.1374161626709312E-3</c:v>
                </c:pt>
                <c:pt idx="399">
                  <c:v>-9.0331016883302192E-3</c:v>
                </c:pt>
                <c:pt idx="400">
                  <c:v>7.7043968152264546E-3</c:v>
                </c:pt>
                <c:pt idx="401">
                  <c:v>4.7283347012317352E-2</c:v>
                </c:pt>
                <c:pt idx="402">
                  <c:v>-6.0921532198284827E-2</c:v>
                </c:pt>
                <c:pt idx="403">
                  <c:v>-3.05773798506771E-2</c:v>
                </c:pt>
                <c:pt idx="404">
                  <c:v>3.4914931761967853E-2</c:v>
                </c:pt>
                <c:pt idx="405">
                  <c:v>-2.4814648638957056E-2</c:v>
                </c:pt>
                <c:pt idx="406">
                  <c:v>-1.9343494134495629E-3</c:v>
                </c:pt>
                <c:pt idx="407">
                  <c:v>4.4482283427053751E-2</c:v>
                </c:pt>
                <c:pt idx="408">
                  <c:v>-6.3791686582734819E-3</c:v>
                </c:pt>
                <c:pt idx="409">
                  <c:v>-5.228267620065688E-3</c:v>
                </c:pt>
                <c:pt idx="410">
                  <c:v>-2.6578651400602383E-3</c:v>
                </c:pt>
                <c:pt idx="411">
                  <c:v>3.638877289281274E-2</c:v>
                </c:pt>
                <c:pt idx="412">
                  <c:v>4.0207825042762775E-2</c:v>
                </c:pt>
                <c:pt idx="413">
                  <c:v>-3.4620336460299148E-2</c:v>
                </c:pt>
                <c:pt idx="414">
                  <c:v>-1.4383022421659449E-2</c:v>
                </c:pt>
                <c:pt idx="415">
                  <c:v>4.7437159553759795E-2</c:v>
                </c:pt>
                <c:pt idx="416">
                  <c:v>-2.6952494908655648E-2</c:v>
                </c:pt>
                <c:pt idx="417">
                  <c:v>5.4611976864805775E-2</c:v>
                </c:pt>
                <c:pt idx="418">
                  <c:v>-4.9781322535669442E-2</c:v>
                </c:pt>
                <c:pt idx="419">
                  <c:v>3.3413882131404206E-2</c:v>
                </c:pt>
                <c:pt idx="420">
                  <c:v>-1.1803684800492251E-2</c:v>
                </c:pt>
                <c:pt idx="421">
                  <c:v>-0.10494494752298214</c:v>
                </c:pt>
                <c:pt idx="422">
                  <c:v>1.7321823324233258E-2</c:v>
                </c:pt>
                <c:pt idx="423">
                  <c:v>1.3738537579997753E-2</c:v>
                </c:pt>
                <c:pt idx="424">
                  <c:v>4.5737634379950466E-2</c:v>
                </c:pt>
                <c:pt idx="425">
                  <c:v>-8.9896459194119711E-3</c:v>
                </c:pt>
                <c:pt idx="426">
                  <c:v>-1.2375449246488458E-2</c:v>
                </c:pt>
                <c:pt idx="427">
                  <c:v>4.2051488561861979E-2</c:v>
                </c:pt>
                <c:pt idx="428">
                  <c:v>4.6506806545214149E-2</c:v>
                </c:pt>
                <c:pt idx="429">
                  <c:v>-2.4253279510120306E-2</c:v>
                </c:pt>
                <c:pt idx="430">
                  <c:v>-5.7512764907505259E-2</c:v>
                </c:pt>
                <c:pt idx="431">
                  <c:v>7.4370126842404627E-4</c:v>
                </c:pt>
                <c:pt idx="432">
                  <c:v>4.0509536470040228E-2</c:v>
                </c:pt>
                <c:pt idx="433">
                  <c:v>5.9599015516679701E-3</c:v>
                </c:pt>
                <c:pt idx="434">
                  <c:v>-2.7188246465771511E-3</c:v>
                </c:pt>
                <c:pt idx="435">
                  <c:v>2.8421941182097406E-2</c:v>
                </c:pt>
                <c:pt idx="436">
                  <c:v>-5.5489754738234816E-3</c:v>
                </c:pt>
                <c:pt idx="437">
                  <c:v>-1.7246290219000045E-2</c:v>
                </c:pt>
                <c:pt idx="438">
                  <c:v>-3.126534572070077E-2</c:v>
                </c:pt>
                <c:pt idx="439">
                  <c:v>3.1005682188995704E-2</c:v>
                </c:pt>
                <c:pt idx="440">
                  <c:v>6.0255448564922674E-2</c:v>
                </c:pt>
                <c:pt idx="441">
                  <c:v>-8.2989694763808807E-3</c:v>
                </c:pt>
                <c:pt idx="442">
                  <c:v>-3.5614543869985421E-3</c:v>
                </c:pt>
                <c:pt idx="443">
                  <c:v>-9.2119839196960641E-3</c:v>
                </c:pt>
                <c:pt idx="444">
                  <c:v>1.6012855163271042E-2</c:v>
                </c:pt>
                <c:pt idx="445">
                  <c:v>-2.8996038388172357E-2</c:v>
                </c:pt>
                <c:pt idx="446">
                  <c:v>4.2074628814950263E-2</c:v>
                </c:pt>
                <c:pt idx="447">
                  <c:v>2.0528734319736962E-2</c:v>
                </c:pt>
                <c:pt idx="448">
                  <c:v>-2.2818916944342016E-2</c:v>
                </c:pt>
                <c:pt idx="449">
                  <c:v>7.6421786432968215E-3</c:v>
                </c:pt>
                <c:pt idx="450">
                  <c:v>6.2286225526877398E-3</c:v>
                </c:pt>
                <c:pt idx="451">
                  <c:v>1.5278899226269741E-3</c:v>
                </c:pt>
                <c:pt idx="452">
                  <c:v>-7.2501429988450217E-5</c:v>
                </c:pt>
                <c:pt idx="453">
                  <c:v>4.2066325389023195E-3</c:v>
                </c:pt>
                <c:pt idx="454">
                  <c:v>-4.0941922368390067E-2</c:v>
                </c:pt>
                <c:pt idx="455">
                  <c:v>-3.5698407601949395E-2</c:v>
                </c:pt>
                <c:pt idx="456">
                  <c:v>-4.2352244909837695E-2</c:v>
                </c:pt>
                <c:pt idx="457">
                  <c:v>2.8942757159920798E-2</c:v>
                </c:pt>
                <c:pt idx="458">
                  <c:v>1.4589037685697248E-2</c:v>
                </c:pt>
                <c:pt idx="459">
                  <c:v>-1.8603135204008251E-2</c:v>
                </c:pt>
                <c:pt idx="460">
                  <c:v>4.3829650931717118E-2</c:v>
                </c:pt>
                <c:pt idx="461">
                  <c:v>-3.5686496061900261E-2</c:v>
                </c:pt>
                <c:pt idx="462">
                  <c:v>-3.6079400890560755E-2</c:v>
                </c:pt>
                <c:pt idx="463">
                  <c:v>-4.8472009688895978E-2</c:v>
                </c:pt>
                <c:pt idx="464">
                  <c:v>6.6926684491146513E-2</c:v>
                </c:pt>
                <c:pt idx="465">
                  <c:v>1.1459554664460248E-2</c:v>
                </c:pt>
                <c:pt idx="466">
                  <c:v>2.6325131946224902E-2</c:v>
                </c:pt>
                <c:pt idx="467">
                  <c:v>-2.1501964072262136E-2</c:v>
                </c:pt>
                <c:pt idx="468">
                  <c:v>2.974653913553605E-2</c:v>
                </c:pt>
                <c:pt idx="469">
                  <c:v>3.1436179143945649E-3</c:v>
                </c:pt>
                <c:pt idx="470">
                  <c:v>-2.6529855459363736E-2</c:v>
                </c:pt>
                <c:pt idx="471">
                  <c:v>-1.2889805007176656E-2</c:v>
                </c:pt>
                <c:pt idx="472">
                  <c:v>8.7307877555255504E-3</c:v>
                </c:pt>
                <c:pt idx="473">
                  <c:v>-1.5773788023998092E-2</c:v>
                </c:pt>
                <c:pt idx="474">
                  <c:v>2.4085547956889129E-2</c:v>
                </c:pt>
                <c:pt idx="475">
                  <c:v>1.8990950176264842E-2</c:v>
                </c:pt>
                <c:pt idx="476">
                  <c:v>-1.3458225936209198E-3</c:v>
                </c:pt>
                <c:pt idx="477">
                  <c:v>9.5925571526465784E-4</c:v>
                </c:pt>
                <c:pt idx="478">
                  <c:v>-5.325194088097019E-2</c:v>
                </c:pt>
                <c:pt idx="479">
                  <c:v>-1.034945247651726E-2</c:v>
                </c:pt>
                <c:pt idx="480">
                  <c:v>-2.5570246636038925E-3</c:v>
                </c:pt>
                <c:pt idx="481">
                  <c:v>-1.2863778557969624E-3</c:v>
                </c:pt>
                <c:pt idx="482">
                  <c:v>-6.1449979535806519E-2</c:v>
                </c:pt>
                <c:pt idx="483">
                  <c:v>4.9511783881593288E-2</c:v>
                </c:pt>
                <c:pt idx="484">
                  <c:v>-1.5425747424850991E-2</c:v>
                </c:pt>
                <c:pt idx="485">
                  <c:v>5.1465936049985275E-3</c:v>
                </c:pt>
                <c:pt idx="486">
                  <c:v>1.1808664771886333E-3</c:v>
                </c:pt>
                <c:pt idx="487">
                  <c:v>1.9149924484305809E-2</c:v>
                </c:pt>
                <c:pt idx="488">
                  <c:v>2.6279161647525529E-2</c:v>
                </c:pt>
                <c:pt idx="489">
                  <c:v>2.0033450289259581E-3</c:v>
                </c:pt>
                <c:pt idx="490">
                  <c:v>2.0717418367173198E-4</c:v>
                </c:pt>
                <c:pt idx="491">
                  <c:v>6.1277916716698244E-4</c:v>
                </c:pt>
                <c:pt idx="492">
                  <c:v>6.6528984188091705E-3</c:v>
                </c:pt>
                <c:pt idx="493">
                  <c:v>7.4730024541339261E-3</c:v>
                </c:pt>
                <c:pt idx="494">
                  <c:v>5.969370446873303E-3</c:v>
                </c:pt>
                <c:pt idx="495">
                  <c:v>-2.4439938087214785E-2</c:v>
                </c:pt>
                <c:pt idx="496">
                  <c:v>3.0688561478689071E-2</c:v>
                </c:pt>
                <c:pt idx="497">
                  <c:v>6.4623655226641215E-3</c:v>
                </c:pt>
                <c:pt idx="498">
                  <c:v>-2.0644951819565032E-2</c:v>
                </c:pt>
                <c:pt idx="499">
                  <c:v>1.4946369921471671E-2</c:v>
                </c:pt>
                <c:pt idx="500">
                  <c:v>6.8065269870343448E-2</c:v>
                </c:pt>
                <c:pt idx="501">
                  <c:v>-1.3065822852754891E-2</c:v>
                </c:pt>
                <c:pt idx="502">
                  <c:v>-2.4096061189405847E-2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4-4CF7-8465-2AAF2F2C6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837920"/>
        <c:axId val="1"/>
      </c:lineChart>
      <c:dateAx>
        <c:axId val="1668837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86796495379884"/>
              <c:y val="0.8490945674044265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69869251892492E-2"/>
              <c:y val="0.3983903420523138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88379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57959085460793"/>
          <c:y val="0.93158953722334004"/>
          <c:w val="0.1690695708433832"/>
          <c:h val="5.43259557344064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6178010471204188"/>
          <c:y val="3.01810865191146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96335078534032"/>
          <c:y val="0.16096579476861167"/>
          <c:w val="0.83769633507853403"/>
          <c:h val="0.6619718309859155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'w5000'!$CX$25:$CX$170</c:f>
              <c:numCache>
                <c:formatCode>m/d/yyyy</c:formatCode>
                <c:ptCount val="146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</c:numCache>
            </c:numRef>
          </c:cat>
          <c:val>
            <c:numRef>
              <c:f>'w5000'!$CZ$25:$CZ$170</c:f>
              <c:numCache>
                <c:formatCode>General</c:formatCode>
                <c:ptCount val="146"/>
                <c:pt idx="0">
                  <c:v>-2.2764511979707493E-2</c:v>
                </c:pt>
                <c:pt idx="1">
                  <c:v>-1.5591781664184916E-2</c:v>
                </c:pt>
                <c:pt idx="2">
                  <c:v>3.5960241411993575E-2</c:v>
                </c:pt>
                <c:pt idx="3">
                  <c:v>9.3671508863698932E-2</c:v>
                </c:pt>
                <c:pt idx="4">
                  <c:v>1.8968827148679757E-2</c:v>
                </c:pt>
                <c:pt idx="5">
                  <c:v>-4.030723777545047E-2</c:v>
                </c:pt>
                <c:pt idx="6">
                  <c:v>1.0026939944112124E-2</c:v>
                </c:pt>
                <c:pt idx="7">
                  <c:v>8.3320254323910659E-2</c:v>
                </c:pt>
                <c:pt idx="8">
                  <c:v>3.3405061506464183E-2</c:v>
                </c:pt>
                <c:pt idx="9">
                  <c:v>5.3290175324119247E-2</c:v>
                </c:pt>
                <c:pt idx="10">
                  <c:v>-1.7288229241823303E-2</c:v>
                </c:pt>
                <c:pt idx="11">
                  <c:v>-3.6568614026464358E-2</c:v>
                </c:pt>
                <c:pt idx="12">
                  <c:v>0.25835084323817253</c:v>
                </c:pt>
                <c:pt idx="13">
                  <c:v>6.189829172994149E-2</c:v>
                </c:pt>
                <c:pt idx="14">
                  <c:v>-8.8946302532252358E-2</c:v>
                </c:pt>
                <c:pt idx="15">
                  <c:v>-5.9572128917298274E-2</c:v>
                </c:pt>
                <c:pt idx="16">
                  <c:v>4.8218987244157217E-4</c:v>
                </c:pt>
                <c:pt idx="17">
                  <c:v>-1.2394864462192783E-3</c:v>
                </c:pt>
                <c:pt idx="18">
                  <c:v>-9.2484845760758549E-3</c:v>
                </c:pt>
                <c:pt idx="19">
                  <c:v>0.12624711627351076</c:v>
                </c:pt>
                <c:pt idx="20">
                  <c:v>-5.2778067577775555E-2</c:v>
                </c:pt>
                <c:pt idx="21">
                  <c:v>-2.5779319956505693E-2</c:v>
                </c:pt>
                <c:pt idx="22">
                  <c:v>9.2959534308255029E-3</c:v>
                </c:pt>
                <c:pt idx="23">
                  <c:v>-3.1272228340210706E-2</c:v>
                </c:pt>
                <c:pt idx="24">
                  <c:v>1.0173982284013056E-2</c:v>
                </c:pt>
                <c:pt idx="25">
                  <c:v>5.535996849667138E-2</c:v>
                </c:pt>
                <c:pt idx="26">
                  <c:v>6.2920356889896688E-3</c:v>
                </c:pt>
                <c:pt idx="27">
                  <c:v>1.4848736668650542E-2</c:v>
                </c:pt>
                <c:pt idx="28">
                  <c:v>-2.3709471850338754E-2</c:v>
                </c:pt>
                <c:pt idx="29">
                  <c:v>2.8845011088463251E-2</c:v>
                </c:pt>
                <c:pt idx="30">
                  <c:v>1.653616286779537E-2</c:v>
                </c:pt>
                <c:pt idx="31">
                  <c:v>1.343095662848813E-2</c:v>
                </c:pt>
                <c:pt idx="32">
                  <c:v>3.3067718520147344E-3</c:v>
                </c:pt>
                <c:pt idx="33">
                  <c:v>-1.2747437259070651E-2</c:v>
                </c:pt>
                <c:pt idx="34">
                  <c:v>-4.5346914897060456E-2</c:v>
                </c:pt>
                <c:pt idx="35">
                  <c:v>-1.266197882607633E-2</c:v>
                </c:pt>
                <c:pt idx="36">
                  <c:v>3.1523754393873314E-4</c:v>
                </c:pt>
                <c:pt idx="37">
                  <c:v>1.5861863992546498E-3</c:v>
                </c:pt>
                <c:pt idx="38">
                  <c:v>-1.2082600151657031E-2</c:v>
                </c:pt>
                <c:pt idx="39">
                  <c:v>5.7953577680956381E-2</c:v>
                </c:pt>
                <c:pt idx="40">
                  <c:v>1.6295536955122009E-3</c:v>
                </c:pt>
                <c:pt idx="41">
                  <c:v>-8.3929892682388391E-3</c:v>
                </c:pt>
                <c:pt idx="42">
                  <c:v>-1.8054460310567898E-3</c:v>
                </c:pt>
                <c:pt idx="43">
                  <c:v>3.8668722277683189E-3</c:v>
                </c:pt>
                <c:pt idx="44">
                  <c:v>3.8525962081404998E-2</c:v>
                </c:pt>
                <c:pt idx="45">
                  <c:v>-5.8942912718512402E-2</c:v>
                </c:pt>
                <c:pt idx="46">
                  <c:v>-2.1898938527114983E-2</c:v>
                </c:pt>
                <c:pt idx="47">
                  <c:v>3.3136886885168949E-2</c:v>
                </c:pt>
                <c:pt idx="48">
                  <c:v>-2.8172312323412895E-2</c:v>
                </c:pt>
                <c:pt idx="49">
                  <c:v>-7.9022542807815378E-3</c:v>
                </c:pt>
                <c:pt idx="50">
                  <c:v>5.2697328207272097E-2</c:v>
                </c:pt>
                <c:pt idx="51">
                  <c:v>1.1442059671569509E-2</c:v>
                </c:pt>
                <c:pt idx="52">
                  <c:v>-4.5474037452040775E-3</c:v>
                </c:pt>
                <c:pt idx="53">
                  <c:v>-5.7001520144837779E-3</c:v>
                </c:pt>
                <c:pt idx="54">
                  <c:v>4.4113740957416686E-2</c:v>
                </c:pt>
                <c:pt idx="55">
                  <c:v>4.2663071274880109E-2</c:v>
                </c:pt>
                <c:pt idx="56">
                  <c:v>-2.9159637060455417E-2</c:v>
                </c:pt>
                <c:pt idx="57">
                  <c:v>-1.4187558578530626E-2</c:v>
                </c:pt>
                <c:pt idx="58">
                  <c:v>4.6104723788084702E-2</c:v>
                </c:pt>
                <c:pt idx="59">
                  <c:v>-3.0482983216402314E-2</c:v>
                </c:pt>
                <c:pt idx="60">
                  <c:v>5.4864731403350256E-2</c:v>
                </c:pt>
                <c:pt idx="61">
                  <c:v>-5.3669349369557064E-2</c:v>
                </c:pt>
                <c:pt idx="62">
                  <c:v>3.6246627183556146E-2</c:v>
                </c:pt>
                <c:pt idx="63">
                  <c:v>-9.2940834275752667E-3</c:v>
                </c:pt>
                <c:pt idx="64">
                  <c:v>-0.10854044680467084</c:v>
                </c:pt>
                <c:pt idx="65">
                  <c:v>1.6661709732008607E-2</c:v>
                </c:pt>
                <c:pt idx="66">
                  <c:v>1.8114672651669359E-2</c:v>
                </c:pt>
                <c:pt idx="67">
                  <c:v>4.7917100833893E-2</c:v>
                </c:pt>
                <c:pt idx="68">
                  <c:v>-1.1220329443333378E-2</c:v>
                </c:pt>
                <c:pt idx="69">
                  <c:v>-1.260770460624926E-2</c:v>
                </c:pt>
                <c:pt idx="70">
                  <c:v>3.65453362594012E-2</c:v>
                </c:pt>
                <c:pt idx="71">
                  <c:v>4.0443252288608539E-2</c:v>
                </c:pt>
                <c:pt idx="72">
                  <c:v>-4.4611081183110794E-2</c:v>
                </c:pt>
                <c:pt idx="73">
                  <c:v>-5.0085995982712156E-2</c:v>
                </c:pt>
                <c:pt idx="74">
                  <c:v>1.097478437000168E-2</c:v>
                </c:pt>
                <c:pt idx="75">
                  <c:v>3.9240744606784936E-2</c:v>
                </c:pt>
                <c:pt idx="76">
                  <c:v>8.9135758843816148E-3</c:v>
                </c:pt>
                <c:pt idx="77">
                  <c:v>-2.2655502217908928E-3</c:v>
                </c:pt>
                <c:pt idx="78">
                  <c:v>3.9014021673150975E-2</c:v>
                </c:pt>
                <c:pt idx="79">
                  <c:v>-8.6574474591040104E-3</c:v>
                </c:pt>
                <c:pt idx="80">
                  <c:v>-1.7988309028017749E-2</c:v>
                </c:pt>
                <c:pt idx="81">
                  <c:v>-3.3751695355832459E-2</c:v>
                </c:pt>
                <c:pt idx="82">
                  <c:v>3.4947449365578344E-2</c:v>
                </c:pt>
                <c:pt idx="83">
                  <c:v>5.5696615779494814E-2</c:v>
                </c:pt>
                <c:pt idx="84">
                  <c:v>-1.5867170242981943E-2</c:v>
                </c:pt>
                <c:pt idx="85">
                  <c:v>-3.7253224020313844E-3</c:v>
                </c:pt>
                <c:pt idx="86">
                  <c:v>-4.4808794294544842E-3</c:v>
                </c:pt>
                <c:pt idx="87">
                  <c:v>1.5951972266303956E-2</c:v>
                </c:pt>
                <c:pt idx="88">
                  <c:v>-3.1632260977413215E-2</c:v>
                </c:pt>
                <c:pt idx="89">
                  <c:v>3.617161587848422E-2</c:v>
                </c:pt>
                <c:pt idx="90">
                  <c:v>2.6442695976449711E-2</c:v>
                </c:pt>
                <c:pt idx="91">
                  <c:v>-1.9577896084984541E-2</c:v>
                </c:pt>
                <c:pt idx="92">
                  <c:v>1.5794982434448341E-2</c:v>
                </c:pt>
                <c:pt idx="93">
                  <c:v>8.9000456702415937E-3</c:v>
                </c:pt>
                <c:pt idx="94">
                  <c:v>-2.7093766259959498E-3</c:v>
                </c:pt>
                <c:pt idx="95">
                  <c:v>-1.6966271325170126E-3</c:v>
                </c:pt>
                <c:pt idx="96">
                  <c:v>-1.9636274206166482E-3</c:v>
                </c:pt>
                <c:pt idx="97">
                  <c:v>-4.3212325090228723E-2</c:v>
                </c:pt>
                <c:pt idx="98">
                  <c:v>-3.9673684261812017E-2</c:v>
                </c:pt>
                <c:pt idx="99">
                  <c:v>-3.8499397398155707E-2</c:v>
                </c:pt>
                <c:pt idx="100">
                  <c:v>2.5322705145481388E-2</c:v>
                </c:pt>
                <c:pt idx="101">
                  <c:v>1.3593683718691485E-2</c:v>
                </c:pt>
                <c:pt idx="102">
                  <c:v>-9.4499019525402499E-3</c:v>
                </c:pt>
                <c:pt idx="103">
                  <c:v>4.4757428821185483E-2</c:v>
                </c:pt>
                <c:pt idx="104">
                  <c:v>-2.9772112551727195E-2</c:v>
                </c:pt>
                <c:pt idx="105">
                  <c:v>-2.9794600510594529E-2</c:v>
                </c:pt>
                <c:pt idx="106">
                  <c:v>-5.0597260645276317E-2</c:v>
                </c:pt>
                <c:pt idx="107">
                  <c:v>6.5292407412564479E-2</c:v>
                </c:pt>
                <c:pt idx="108">
                  <c:v>1.4538990808498759E-2</c:v>
                </c:pt>
                <c:pt idx="109">
                  <c:v>2.4027551634098678E-2</c:v>
                </c:pt>
                <c:pt idx="110">
                  <c:v>-2.2775554115316052E-2</c:v>
                </c:pt>
                <c:pt idx="111">
                  <c:v>2.7450667735671053E-2</c:v>
                </c:pt>
                <c:pt idx="112">
                  <c:v>7.8605288783222503E-3</c:v>
                </c:pt>
                <c:pt idx="113">
                  <c:v>-2.5526060727260914E-2</c:v>
                </c:pt>
                <c:pt idx="114">
                  <c:v>-1.1788306579480198E-2</c:v>
                </c:pt>
                <c:pt idx="115">
                  <c:v>4.8481401839169753E-3</c:v>
                </c:pt>
                <c:pt idx="116">
                  <c:v>-1.1465288947792402E-2</c:v>
                </c:pt>
                <c:pt idx="117">
                  <c:v>2.2232016133375311E-2</c:v>
                </c:pt>
                <c:pt idx="118">
                  <c:v>1.9273947722318191E-2</c:v>
                </c:pt>
                <c:pt idx="119">
                  <c:v>-6.7342217795989864E-3</c:v>
                </c:pt>
                <c:pt idx="120">
                  <c:v>-8.9781934199930323E-4</c:v>
                </c:pt>
                <c:pt idx="121">
                  <c:v>-5.0549723046366325E-2</c:v>
                </c:pt>
                <c:pt idx="122">
                  <c:v>-1.110082468473847E-2</c:v>
                </c:pt>
                <c:pt idx="123">
                  <c:v>-1.4225133009761817E-3</c:v>
                </c:pt>
                <c:pt idx="124">
                  <c:v>-2.7578646646825205E-3</c:v>
                </c:pt>
                <c:pt idx="125">
                  <c:v>-6.086681348822183E-2</c:v>
                </c:pt>
                <c:pt idx="126">
                  <c:v>5.3562059509393467E-2</c:v>
                </c:pt>
                <c:pt idx="127">
                  <c:v>-1.9498460405002298E-2</c:v>
                </c:pt>
                <c:pt idx="128">
                  <c:v>6.6883863591586171E-3</c:v>
                </c:pt>
                <c:pt idx="129">
                  <c:v>6.6804521992395458E-3</c:v>
                </c:pt>
                <c:pt idx="130">
                  <c:v>1.9636880663960132E-2</c:v>
                </c:pt>
                <c:pt idx="131">
                  <c:v>2.7868070293720203E-2</c:v>
                </c:pt>
                <c:pt idx="132">
                  <c:v>4.0500449035982683E-3</c:v>
                </c:pt>
                <c:pt idx="133">
                  <c:v>6.4846704582895154E-4</c:v>
                </c:pt>
                <c:pt idx="134">
                  <c:v>3.4029888734277485E-3</c:v>
                </c:pt>
                <c:pt idx="135">
                  <c:v>6.6674794610525724E-3</c:v>
                </c:pt>
                <c:pt idx="136">
                  <c:v>3.7545109322281935E-3</c:v>
                </c:pt>
                <c:pt idx="137">
                  <c:v>3.9988216218611915E-3</c:v>
                </c:pt>
                <c:pt idx="138">
                  <c:v>-2.151534645099612E-2</c:v>
                </c:pt>
                <c:pt idx="139">
                  <c:v>2.6883394703926387E-2</c:v>
                </c:pt>
                <c:pt idx="140">
                  <c:v>2.9735975288185702E-3</c:v>
                </c:pt>
                <c:pt idx="141">
                  <c:v>-1.9279541990712367E-2</c:v>
                </c:pt>
                <c:pt idx="142">
                  <c:v>1.0164012140471156E-2</c:v>
                </c:pt>
                <c:pt idx="143">
                  <c:v>6.8412575812433221E-2</c:v>
                </c:pt>
                <c:pt idx="144">
                  <c:v>-1.8509322165891587E-2</c:v>
                </c:pt>
                <c:pt idx="145">
                  <c:v>-2.2177711880767038E-2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0-46E7-A5E4-859729886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834208"/>
        <c:axId val="1"/>
      </c:lineChart>
      <c:dateAx>
        <c:axId val="166883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94240837696337"/>
              <c:y val="0.8490945674044265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42408376963352E-2"/>
              <c:y val="0.398390342052313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88342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07329842931937"/>
          <c:y val="0.93158953722334004"/>
          <c:w val="0.16884816753926701"/>
          <c:h val="5.43259557344064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450261780104714"/>
          <c:y val="3.01205409931542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74345549738221"/>
          <c:y val="0.16064288529682264"/>
          <c:w val="0.8259162303664922"/>
          <c:h val="0.66265190184939338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'w5000'!$AH$25:$AH$127</c:f>
              <c:numCache>
                <c:formatCode>m/d/yyyy</c:formatCode>
                <c:ptCount val="1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</c:numCache>
            </c:numRef>
          </c:cat>
          <c:val>
            <c:numRef>
              <c:f>'w5000'!$AJ$25:$AJ$127</c:f>
              <c:numCache>
                <c:formatCode>0.000</c:formatCode>
                <c:ptCount val="103"/>
                <c:pt idx="0">
                  <c:v>-2.4071659469819321E-2</c:v>
                </c:pt>
                <c:pt idx="1">
                  <c:v>-1.6863388715900863E-2</c:v>
                </c:pt>
                <c:pt idx="2">
                  <c:v>-2.0329489739274023E-2</c:v>
                </c:pt>
                <c:pt idx="3">
                  <c:v>2.3151863031924853E-2</c:v>
                </c:pt>
                <c:pt idx="4">
                  <c:v>-7.1705005492585933E-3</c:v>
                </c:pt>
                <c:pt idx="5">
                  <c:v>-2.2976345330627194E-2</c:v>
                </c:pt>
                <c:pt idx="6">
                  <c:v>-7.1174869163893179E-3</c:v>
                </c:pt>
                <c:pt idx="7">
                  <c:v>-8.4007737191004947E-6</c:v>
                </c:pt>
                <c:pt idx="8">
                  <c:v>-1.2886303328731263E-2</c:v>
                </c:pt>
                <c:pt idx="9">
                  <c:v>9.9950847935557276E-3</c:v>
                </c:pt>
                <c:pt idx="10">
                  <c:v>-1.0136772948663501E-2</c:v>
                </c:pt>
                <c:pt idx="11">
                  <c:v>3.5930770001437809E-2</c:v>
                </c:pt>
                <c:pt idx="12">
                  <c:v>3.1645543433213596E-3</c:v>
                </c:pt>
                <c:pt idx="13">
                  <c:v>-6.0110620715308961E-2</c:v>
                </c:pt>
                <c:pt idx="14">
                  <c:v>2.1101064872074301E-2</c:v>
                </c:pt>
                <c:pt idx="15">
                  <c:v>2.4898584712795581E-3</c:v>
                </c:pt>
                <c:pt idx="16">
                  <c:v>6.7654152495399879E-3</c:v>
                </c:pt>
                <c:pt idx="17">
                  <c:v>-9.0379455179052486E-3</c:v>
                </c:pt>
                <c:pt idx="18">
                  <c:v>-3.5244074675939659E-2</c:v>
                </c:pt>
                <c:pt idx="19">
                  <c:v>-7.6728190451983286E-3</c:v>
                </c:pt>
                <c:pt idx="20">
                  <c:v>2.5101866018850186E-3</c:v>
                </c:pt>
                <c:pt idx="21">
                  <c:v>3.1783022166472018E-2</c:v>
                </c:pt>
                <c:pt idx="22">
                  <c:v>-1.3264664071802917E-2</c:v>
                </c:pt>
                <c:pt idx="23">
                  <c:v>-4.1951993041117394E-3</c:v>
                </c:pt>
                <c:pt idx="24">
                  <c:v>1.4962021875749014E-2</c:v>
                </c:pt>
                <c:pt idx="25">
                  <c:v>2.3067534481715545E-3</c:v>
                </c:pt>
                <c:pt idx="26">
                  <c:v>-4.2901888561818792E-4</c:v>
                </c:pt>
                <c:pt idx="27">
                  <c:v>2.6525496337100638E-2</c:v>
                </c:pt>
                <c:pt idx="28">
                  <c:v>7.3948935900612286E-2</c:v>
                </c:pt>
                <c:pt idx="29">
                  <c:v>1.3656353133693823E-2</c:v>
                </c:pt>
                <c:pt idx="30">
                  <c:v>1.706711717102841E-2</c:v>
                </c:pt>
                <c:pt idx="31">
                  <c:v>-2.2392759079965761E-2</c:v>
                </c:pt>
                <c:pt idx="32">
                  <c:v>-2.0637663905624277E-3</c:v>
                </c:pt>
                <c:pt idx="33">
                  <c:v>1.3874124196492022E-2</c:v>
                </c:pt>
                <c:pt idx="34">
                  <c:v>-4.946135314745E-3</c:v>
                </c:pt>
                <c:pt idx="35">
                  <c:v>4.4386143452017031E-2</c:v>
                </c:pt>
                <c:pt idx="36">
                  <c:v>-4.1972184965971045E-3</c:v>
                </c:pt>
                <c:pt idx="37">
                  <c:v>-1.9448369648719391E-2</c:v>
                </c:pt>
                <c:pt idx="38">
                  <c:v>-1.8315985120047423E-2</c:v>
                </c:pt>
                <c:pt idx="39">
                  <c:v>1.7201343796315632E-2</c:v>
                </c:pt>
                <c:pt idx="40">
                  <c:v>4.1402108952916759E-2</c:v>
                </c:pt>
                <c:pt idx="41">
                  <c:v>-2.4767531246993206E-2</c:v>
                </c:pt>
                <c:pt idx="42">
                  <c:v>8.4429749874821956E-3</c:v>
                </c:pt>
                <c:pt idx="43">
                  <c:v>2.540141474695554E-2</c:v>
                </c:pt>
                <c:pt idx="44">
                  <c:v>-1.6300832367245957E-2</c:v>
                </c:pt>
                <c:pt idx="45">
                  <c:v>8.4351540018741938E-3</c:v>
                </c:pt>
                <c:pt idx="46">
                  <c:v>-2.7704892702851876E-3</c:v>
                </c:pt>
                <c:pt idx="47">
                  <c:v>-1.2858132781111017E-2</c:v>
                </c:pt>
                <c:pt idx="48">
                  <c:v>-1.7371495659600056E-2</c:v>
                </c:pt>
                <c:pt idx="49">
                  <c:v>7.6396739172401263E-3</c:v>
                </c:pt>
                <c:pt idx="50">
                  <c:v>-2.9831681809384088E-3</c:v>
                </c:pt>
                <c:pt idx="51">
                  <c:v>-2.8126998417983447E-3</c:v>
                </c:pt>
                <c:pt idx="52">
                  <c:v>1.2715615288558883E-2</c:v>
                </c:pt>
                <c:pt idx="53">
                  <c:v>-1.4986289868859146E-2</c:v>
                </c:pt>
                <c:pt idx="54">
                  <c:v>5.0222823075518966E-3</c:v>
                </c:pt>
                <c:pt idx="55">
                  <c:v>-6.4296849681323483E-3</c:v>
                </c:pt>
                <c:pt idx="56">
                  <c:v>-1.5978027107700851E-2</c:v>
                </c:pt>
                <c:pt idx="57">
                  <c:v>9.6496212121095944E-3</c:v>
                </c:pt>
                <c:pt idx="58">
                  <c:v>-1.1259588336399813E-2</c:v>
                </c:pt>
                <c:pt idx="59">
                  <c:v>5.3372259085039389E-3</c:v>
                </c:pt>
                <c:pt idx="60">
                  <c:v>-1.1056751643073841E-2</c:v>
                </c:pt>
                <c:pt idx="61">
                  <c:v>1.9468228080064005E-3</c:v>
                </c:pt>
                <c:pt idx="62">
                  <c:v>5.8463630471213609E-3</c:v>
                </c:pt>
                <c:pt idx="63">
                  <c:v>1.0388081756265339E-2</c:v>
                </c:pt>
                <c:pt idx="64">
                  <c:v>2.6082042463252467E-2</c:v>
                </c:pt>
                <c:pt idx="65">
                  <c:v>1.5347130942055613E-2</c:v>
                </c:pt>
                <c:pt idx="66">
                  <c:v>-8.0443639209923801E-3</c:v>
                </c:pt>
                <c:pt idx="67">
                  <c:v>-7.0072484383344909E-3</c:v>
                </c:pt>
                <c:pt idx="68">
                  <c:v>4.8326969221906574E-2</c:v>
                </c:pt>
                <c:pt idx="69">
                  <c:v>-3.1149985837507128E-2</c:v>
                </c:pt>
                <c:pt idx="70">
                  <c:v>-2.2764004188044577E-2</c:v>
                </c:pt>
                <c:pt idx="71">
                  <c:v>-1.0336831327835386E-3</c:v>
                </c:pt>
                <c:pt idx="72">
                  <c:v>-1.6964720840212083E-2</c:v>
                </c:pt>
                <c:pt idx="73">
                  <c:v>1.0226283014470216E-2</c:v>
                </c:pt>
                <c:pt idx="74">
                  <c:v>-1.7507716923317283E-2</c:v>
                </c:pt>
                <c:pt idx="75">
                  <c:v>1.6682114391490182E-2</c:v>
                </c:pt>
                <c:pt idx="76">
                  <c:v>-9.3976300013127794E-4</c:v>
                </c:pt>
                <c:pt idx="77">
                  <c:v>5.1148057195066435E-3</c:v>
                </c:pt>
                <c:pt idx="78">
                  <c:v>3.3208049001934269E-3</c:v>
                </c:pt>
                <c:pt idx="79">
                  <c:v>-3.5416360954421376E-3</c:v>
                </c:pt>
                <c:pt idx="80">
                  <c:v>-2.1429952216187924E-2</c:v>
                </c:pt>
                <c:pt idx="81">
                  <c:v>-1.654699039193696E-2</c:v>
                </c:pt>
                <c:pt idx="82">
                  <c:v>-2.0254395966219113E-2</c:v>
                </c:pt>
                <c:pt idx="83">
                  <c:v>-1.6428044355665684E-4</c:v>
                </c:pt>
                <c:pt idx="84">
                  <c:v>-1.5399037516967787E-2</c:v>
                </c:pt>
                <c:pt idx="85">
                  <c:v>8.2185528544495359E-3</c:v>
                </c:pt>
                <c:pt idx="86">
                  <c:v>4.6235717880629051E-2</c:v>
                </c:pt>
                <c:pt idx="87">
                  <c:v>-1.733757464881483E-2</c:v>
                </c:pt>
                <c:pt idx="88">
                  <c:v>6.3170649346648514E-3</c:v>
                </c:pt>
                <c:pt idx="89">
                  <c:v>1.8183165881041829E-3</c:v>
                </c:pt>
                <c:pt idx="90">
                  <c:v>2.8626133792907047E-3</c:v>
                </c:pt>
                <c:pt idx="91">
                  <c:v>-3.4038489032301696E-3</c:v>
                </c:pt>
                <c:pt idx="92">
                  <c:v>7.4984375114874983E-3</c:v>
                </c:pt>
                <c:pt idx="93">
                  <c:v>-1.5915067534804577E-2</c:v>
                </c:pt>
                <c:pt idx="94">
                  <c:v>3.1407964439747985E-2</c:v>
                </c:pt>
                <c:pt idx="95">
                  <c:v>7.2397325732384788E-3</c:v>
                </c:pt>
                <c:pt idx="96">
                  <c:v>5.0771404130040042E-4</c:v>
                </c:pt>
                <c:pt idx="97">
                  <c:v>7.1771687218624468E-3</c:v>
                </c:pt>
                <c:pt idx="98">
                  <c:v>8.4000840275927705E-3</c:v>
                </c:pt>
                <c:pt idx="99">
                  <c:v>1.364115060279862E-2</c:v>
                </c:pt>
                <c:pt idx="100">
                  <c:v>-6.3234914101322854E-3</c:v>
                </c:pt>
                <c:pt idx="101">
                  <c:v>-2.1413895074496092E-2</c:v>
                </c:pt>
                <c:pt idx="102">
                  <c:v>-2.1038324327304764E-3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AC-4BE8-AA40-930FC17E5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028672"/>
        <c:axId val="1"/>
      </c:lineChart>
      <c:dateAx>
        <c:axId val="1665028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17801047120416"/>
              <c:y val="0.8493992560069496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942408376963352E-2"/>
              <c:y val="0.3835348886461640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50286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727748691099474"/>
          <c:y val="0.93172873472157125"/>
          <c:w val="0.16884816753926701"/>
          <c:h val="5.4216973787677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1241869947240025"/>
          <c:y val="3.0060149654924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56226838524865"/>
          <c:y val="0.16032079815959865"/>
          <c:w val="0.82614484546676559"/>
          <c:h val="0.66332730238533943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'w5000'!$AH$25:$AH$97</c:f>
              <c:numCache>
                <c:formatCode>m/d/yyyy</c:formatCode>
                <c:ptCount val="7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</c:numCache>
            </c:numRef>
          </c:cat>
          <c:val>
            <c:numRef>
              <c:f>'w5000'!$AJ$25:$AJ$97</c:f>
              <c:numCache>
                <c:formatCode>0.000</c:formatCode>
                <c:ptCount val="73"/>
                <c:pt idx="0">
                  <c:v>-2.4071659469819321E-2</c:v>
                </c:pt>
                <c:pt idx="1">
                  <c:v>-1.6863388715900863E-2</c:v>
                </c:pt>
                <c:pt idx="2">
                  <c:v>-2.0329489739274023E-2</c:v>
                </c:pt>
                <c:pt idx="3">
                  <c:v>2.3151863031924853E-2</c:v>
                </c:pt>
                <c:pt idx="4">
                  <c:v>-7.1705005492585933E-3</c:v>
                </c:pt>
                <c:pt idx="5">
                  <c:v>-2.2976345330627194E-2</c:v>
                </c:pt>
                <c:pt idx="6">
                  <c:v>-7.1174869163893179E-3</c:v>
                </c:pt>
                <c:pt idx="7">
                  <c:v>-8.4007737191004947E-6</c:v>
                </c:pt>
                <c:pt idx="8">
                  <c:v>-1.2886303328731263E-2</c:v>
                </c:pt>
                <c:pt idx="9">
                  <c:v>9.9950847935557276E-3</c:v>
                </c:pt>
                <c:pt idx="10">
                  <c:v>-1.0136772948663501E-2</c:v>
                </c:pt>
                <c:pt idx="11">
                  <c:v>3.5930770001437809E-2</c:v>
                </c:pt>
                <c:pt idx="12">
                  <c:v>3.1645543433213596E-3</c:v>
                </c:pt>
                <c:pt idx="13">
                  <c:v>-6.0110620715308961E-2</c:v>
                </c:pt>
                <c:pt idx="14">
                  <c:v>2.1101064872074301E-2</c:v>
                </c:pt>
                <c:pt idx="15">
                  <c:v>2.4898584712795581E-3</c:v>
                </c:pt>
                <c:pt idx="16">
                  <c:v>6.7654152495399879E-3</c:v>
                </c:pt>
                <c:pt idx="17">
                  <c:v>-9.0379455179052486E-3</c:v>
                </c:pt>
                <c:pt idx="18">
                  <c:v>-3.5244074675939659E-2</c:v>
                </c:pt>
                <c:pt idx="19">
                  <c:v>-7.6728190451983286E-3</c:v>
                </c:pt>
                <c:pt idx="20">
                  <c:v>2.5101866018850186E-3</c:v>
                </c:pt>
                <c:pt idx="21">
                  <c:v>3.1783022166472018E-2</c:v>
                </c:pt>
                <c:pt idx="22">
                  <c:v>-1.3264664071802917E-2</c:v>
                </c:pt>
                <c:pt idx="23">
                  <c:v>-4.1951993041117394E-3</c:v>
                </c:pt>
                <c:pt idx="24">
                  <c:v>1.4962021875749014E-2</c:v>
                </c:pt>
                <c:pt idx="25">
                  <c:v>2.3067534481715545E-3</c:v>
                </c:pt>
                <c:pt idx="26">
                  <c:v>-4.2901888561818792E-4</c:v>
                </c:pt>
                <c:pt idx="27">
                  <c:v>2.6525496337100638E-2</c:v>
                </c:pt>
                <c:pt idx="28">
                  <c:v>7.3948935900612286E-2</c:v>
                </c:pt>
                <c:pt idx="29">
                  <c:v>1.3656353133693823E-2</c:v>
                </c:pt>
                <c:pt idx="30">
                  <c:v>1.706711717102841E-2</c:v>
                </c:pt>
                <c:pt idx="31">
                  <c:v>-2.2392759079965761E-2</c:v>
                </c:pt>
                <c:pt idx="32">
                  <c:v>-2.0637663905624277E-3</c:v>
                </c:pt>
                <c:pt idx="33">
                  <c:v>1.3874124196492022E-2</c:v>
                </c:pt>
                <c:pt idx="34">
                  <c:v>-4.946135314745E-3</c:v>
                </c:pt>
                <c:pt idx="35">
                  <c:v>4.4386143452017031E-2</c:v>
                </c:pt>
                <c:pt idx="36">
                  <c:v>-4.1972184965971045E-3</c:v>
                </c:pt>
                <c:pt idx="37">
                  <c:v>-1.9448369648719391E-2</c:v>
                </c:pt>
                <c:pt idx="38">
                  <c:v>-1.8315985120047423E-2</c:v>
                </c:pt>
                <c:pt idx="39">
                  <c:v>1.7201343796315632E-2</c:v>
                </c:pt>
                <c:pt idx="40">
                  <c:v>4.1402108952916759E-2</c:v>
                </c:pt>
                <c:pt idx="41">
                  <c:v>-2.4767531246993206E-2</c:v>
                </c:pt>
                <c:pt idx="42">
                  <c:v>8.4429749874821956E-3</c:v>
                </c:pt>
                <c:pt idx="43">
                  <c:v>2.540141474695554E-2</c:v>
                </c:pt>
                <c:pt idx="44">
                  <c:v>-1.6300832367245957E-2</c:v>
                </c:pt>
                <c:pt idx="45">
                  <c:v>8.4351540018741938E-3</c:v>
                </c:pt>
                <c:pt idx="46">
                  <c:v>-2.7704892702851876E-3</c:v>
                </c:pt>
                <c:pt idx="47">
                  <c:v>-1.2858132781111017E-2</c:v>
                </c:pt>
                <c:pt idx="48">
                  <c:v>-1.7371495659600056E-2</c:v>
                </c:pt>
                <c:pt idx="49">
                  <c:v>7.6396739172401263E-3</c:v>
                </c:pt>
                <c:pt idx="50">
                  <c:v>-2.9831681809384088E-3</c:v>
                </c:pt>
                <c:pt idx="51">
                  <c:v>-2.8126998417983447E-3</c:v>
                </c:pt>
                <c:pt idx="52">
                  <c:v>1.2715615288558883E-2</c:v>
                </c:pt>
                <c:pt idx="53">
                  <c:v>-1.4986289868859146E-2</c:v>
                </c:pt>
                <c:pt idx="54">
                  <c:v>5.0222823075518966E-3</c:v>
                </c:pt>
                <c:pt idx="55">
                  <c:v>-6.4296849681323483E-3</c:v>
                </c:pt>
                <c:pt idx="56">
                  <c:v>-1.5978027107700851E-2</c:v>
                </c:pt>
                <c:pt idx="57">
                  <c:v>9.6496212121095944E-3</c:v>
                </c:pt>
                <c:pt idx="58">
                  <c:v>-1.1259588336399813E-2</c:v>
                </c:pt>
                <c:pt idx="59">
                  <c:v>5.3372259085039389E-3</c:v>
                </c:pt>
                <c:pt idx="60">
                  <c:v>-1.1056751643073841E-2</c:v>
                </c:pt>
                <c:pt idx="61">
                  <c:v>1.9468228080064005E-3</c:v>
                </c:pt>
                <c:pt idx="62">
                  <c:v>5.8463630471213609E-3</c:v>
                </c:pt>
                <c:pt idx="63">
                  <c:v>1.0388081756265339E-2</c:v>
                </c:pt>
                <c:pt idx="64">
                  <c:v>2.6082042463252467E-2</c:v>
                </c:pt>
                <c:pt idx="65">
                  <c:v>1.5347130942055613E-2</c:v>
                </c:pt>
                <c:pt idx="66">
                  <c:v>-8.0443639209923801E-3</c:v>
                </c:pt>
                <c:pt idx="67">
                  <c:v>-7.0072484383344909E-3</c:v>
                </c:pt>
                <c:pt idx="68">
                  <c:v>4.8326969221906574E-2</c:v>
                </c:pt>
                <c:pt idx="69">
                  <c:v>-3.1149985837507128E-2</c:v>
                </c:pt>
                <c:pt idx="70">
                  <c:v>-2.2764004188044577E-2</c:v>
                </c:pt>
                <c:pt idx="71">
                  <c:v>-1.0336831327835386E-3</c:v>
                </c:pt>
                <c:pt idx="72">
                  <c:v>-1.6964720840212083E-2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76-4E42-9BC2-170860B93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027280"/>
        <c:axId val="1"/>
      </c:lineChart>
      <c:dateAx>
        <c:axId val="166502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79805810618119"/>
              <c:y val="0.8497002302458728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915059378905459E-2"/>
              <c:y val="0.38276590560604179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50272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66726239182799"/>
          <c:y val="0.93186463930266716"/>
          <c:w val="0.16862766624242526"/>
          <c:h val="5.41082693788645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1201064275319407"/>
          <c:y val="0.0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63193450652646"/>
          <c:y val="0.16"/>
          <c:w val="0.85509192888427665"/>
          <c:h val="0.66400000000000003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'w5000'!$DN$25:$DN$54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'w5000'!$DP$25:$DP$54</c:f>
              <c:numCache>
                <c:formatCode>General</c:formatCode>
                <c:ptCount val="30"/>
                <c:pt idx="0">
                  <c:v>5.6307104127511456E-2</c:v>
                </c:pt>
                <c:pt idx="1">
                  <c:v>0.15164142724043639</c:v>
                </c:pt>
                <c:pt idx="2">
                  <c:v>1.0473184319037973E-2</c:v>
                </c:pt>
                <c:pt idx="3">
                  <c:v>0.16827303883131373</c:v>
                </c:pt>
                <c:pt idx="4">
                  <c:v>3.1268462332325067E-2</c:v>
                </c:pt>
                <c:pt idx="5">
                  <c:v>4.6358721057226125E-2</c:v>
                </c:pt>
                <c:pt idx="6">
                  <c:v>6.1501942467601843E-2</c:v>
                </c:pt>
                <c:pt idx="7">
                  <c:v>-5.4002830352878096E-2</c:v>
                </c:pt>
                <c:pt idx="8">
                  <c:v>2.4464204604986155E-2</c:v>
                </c:pt>
                <c:pt idx="9">
                  <c:v>-2.4416167257054096E-2</c:v>
                </c:pt>
                <c:pt idx="10">
                  <c:v>2.2930978595674979E-2</c:v>
                </c:pt>
                <c:pt idx="11">
                  <c:v>2.9788027360330815E-2</c:v>
                </c:pt>
                <c:pt idx="12">
                  <c:v>2.8549456017050681E-2</c:v>
                </c:pt>
                <c:pt idx="13">
                  <c:v>-9.9600340736612475E-2</c:v>
                </c:pt>
                <c:pt idx="14">
                  <c:v>9.4501157716827516E-2</c:v>
                </c:pt>
                <c:pt idx="15">
                  <c:v>1.8054057327546148E-2</c:v>
                </c:pt>
                <c:pt idx="16">
                  <c:v>1.7349393750813711E-2</c:v>
                </c:pt>
                <c:pt idx="17">
                  <c:v>4.3202999558245664E-2</c:v>
                </c:pt>
                <c:pt idx="18">
                  <c:v>3.1269486553697767E-2</c:v>
                </c:pt>
                <c:pt idx="19">
                  <c:v>-1.2338463825803822E-2</c:v>
                </c:pt>
                <c:pt idx="20">
                  <c:v>-8.4148959391556241E-2</c:v>
                </c:pt>
                <c:pt idx="21">
                  <c:v>6.1214831270781866E-2</c:v>
                </c:pt>
                <c:pt idx="22">
                  <c:v>-7.2068949128100995E-2</c:v>
                </c:pt>
                <c:pt idx="23">
                  <c:v>1.2769874796148203E-2</c:v>
                </c:pt>
                <c:pt idx="24">
                  <c:v>1.6344186855991785E-2</c:v>
                </c:pt>
                <c:pt idx="25">
                  <c:v>-5.5752010766746012E-2</c:v>
                </c:pt>
                <c:pt idx="26">
                  <c:v>-2.7153902622675231E-2</c:v>
                </c:pt>
                <c:pt idx="27">
                  <c:v>3.7302699355057915E-2</c:v>
                </c:pt>
                <c:pt idx="28">
                  <c:v>2.628750492825168E-2</c:v>
                </c:pt>
                <c:pt idx="29">
                  <c:v>1.808783048590875E-2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9-4CDC-8138-CD2A2802F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027744"/>
        <c:axId val="1"/>
      </c:lineChart>
      <c:catAx>
        <c:axId val="166502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87209636612703"/>
              <c:y val="0.8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887741774272408E-2"/>
              <c:y val="0.384000000000000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50277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97418992112916"/>
          <c:y val="0.93200000000000005"/>
          <c:w val="0.16840741805507128"/>
          <c:h val="5.39999999999999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6212336564865613"/>
          <c:y val="3.02419652552108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12983233959824"/>
          <c:y val="0.15927435034411064"/>
          <c:w val="0.8374841532474564"/>
          <c:h val="0.66330710459762532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nasdaq!$BO$25:$BO$381</c:f>
              <c:numCache>
                <c:formatCode>m/d/yyyy</c:formatCode>
                <c:ptCount val="357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</c:numCache>
            </c:numRef>
          </c:cat>
          <c:val>
            <c:numRef>
              <c:f>nasdaq!$BQ$25:$BQ$381</c:f>
              <c:numCache>
                <c:formatCode>General</c:formatCode>
                <c:ptCount val="357"/>
                <c:pt idx="0">
                  <c:v>-2.9371474769107293E-2</c:v>
                </c:pt>
                <c:pt idx="1">
                  <c:v>-1.5468945890943319E-2</c:v>
                </c:pt>
                <c:pt idx="2">
                  <c:v>-2.2666699546534164E-2</c:v>
                </c:pt>
                <c:pt idx="3">
                  <c:v>2.2745359262225238E-2</c:v>
                </c:pt>
                <c:pt idx="4">
                  <c:v>-8.7422668635889454E-3</c:v>
                </c:pt>
                <c:pt idx="5">
                  <c:v>-2.2314280137940172E-2</c:v>
                </c:pt>
                <c:pt idx="6">
                  <c:v>-5.892566871061676E-3</c:v>
                </c:pt>
                <c:pt idx="7">
                  <c:v>1.4149845100829353E-4</c:v>
                </c:pt>
                <c:pt idx="8">
                  <c:v>-1.4877545847388597E-2</c:v>
                </c:pt>
                <c:pt idx="9">
                  <c:v>1.2370816743265243E-2</c:v>
                </c:pt>
                <c:pt idx="10">
                  <c:v>-9.2003933119543125E-3</c:v>
                </c:pt>
                <c:pt idx="11">
                  <c:v>3.6425341525602631E-2</c:v>
                </c:pt>
                <c:pt idx="12">
                  <c:v>1.7828083844081517E-3</c:v>
                </c:pt>
                <c:pt idx="13">
                  <c:v>-2.8288320910417296E-2</c:v>
                </c:pt>
                <c:pt idx="14">
                  <c:v>-5.3674729992498451E-3</c:v>
                </c:pt>
                <c:pt idx="15">
                  <c:v>2.6605715606147951E-3</c:v>
                </c:pt>
                <c:pt idx="16">
                  <c:v>6.7066766043055118E-3</c:v>
                </c:pt>
                <c:pt idx="17">
                  <c:v>-1.2869649946850532E-2</c:v>
                </c:pt>
                <c:pt idx="18">
                  <c:v>-3.3171051644640299E-2</c:v>
                </c:pt>
                <c:pt idx="19">
                  <c:v>-1.2137598158469487E-2</c:v>
                </c:pt>
                <c:pt idx="20">
                  <c:v>2.90683373632648E-3</c:v>
                </c:pt>
                <c:pt idx="21">
                  <c:v>2.8244251676543517E-2</c:v>
                </c:pt>
                <c:pt idx="22">
                  <c:v>-1.4001043873309825E-2</c:v>
                </c:pt>
                <c:pt idx="23">
                  <c:v>-4.6364192480754674E-3</c:v>
                </c:pt>
                <c:pt idx="24">
                  <c:v>1.6571923438446309E-2</c:v>
                </c:pt>
                <c:pt idx="25">
                  <c:v>1.4837123865428905E-3</c:v>
                </c:pt>
                <c:pt idx="26">
                  <c:v>-4.7871904933725808E-3</c:v>
                </c:pt>
                <c:pt idx="27">
                  <c:v>2.8165936507130819E-2</c:v>
                </c:pt>
                <c:pt idx="28">
                  <c:v>7.8272927409674106E-2</c:v>
                </c:pt>
                <c:pt idx="29">
                  <c:v>1.5170938067924857E-2</c:v>
                </c:pt>
                <c:pt idx="30">
                  <c:v>1.8732862309247537E-2</c:v>
                </c:pt>
                <c:pt idx="31">
                  <c:v>-2.4329131660909338E-2</c:v>
                </c:pt>
                <c:pt idx="32">
                  <c:v>-3.4236794841345252E-3</c:v>
                </c:pt>
                <c:pt idx="33">
                  <c:v>1.1767183841408686E-2</c:v>
                </c:pt>
                <c:pt idx="34">
                  <c:v>-4.5565188499758673E-3</c:v>
                </c:pt>
                <c:pt idx="35">
                  <c:v>4.8571962060856025E-2</c:v>
                </c:pt>
                <c:pt idx="36">
                  <c:v>-6.6530747916226374E-3</c:v>
                </c:pt>
                <c:pt idx="37">
                  <c:v>-2.3211231303078669E-2</c:v>
                </c:pt>
                <c:pt idx="38">
                  <c:v>-1.6032614830075904E-2</c:v>
                </c:pt>
                <c:pt idx="39">
                  <c:v>1.8077828173045343E-2</c:v>
                </c:pt>
                <c:pt idx="40">
                  <c:v>3.631260225564626E-2</c:v>
                </c:pt>
                <c:pt idx="41">
                  <c:v>-2.422314460600155E-2</c:v>
                </c:pt>
                <c:pt idx="42">
                  <c:v>1.4079189066123975E-2</c:v>
                </c:pt>
                <c:pt idx="43">
                  <c:v>3.2402003624562109E-2</c:v>
                </c:pt>
                <c:pt idx="44">
                  <c:v>-1.3460439977890454E-2</c:v>
                </c:pt>
                <c:pt idx="45">
                  <c:v>1.0274917515746483E-2</c:v>
                </c:pt>
                <c:pt idx="46">
                  <c:v>-2.4406463471462088E-3</c:v>
                </c:pt>
                <c:pt idx="47">
                  <c:v>-1.6635233742797642E-2</c:v>
                </c:pt>
                <c:pt idx="48">
                  <c:v>-2.0072988061176394E-2</c:v>
                </c:pt>
                <c:pt idx="49">
                  <c:v>1.2532384711706845E-2</c:v>
                </c:pt>
                <c:pt idx="50">
                  <c:v>-4.2791752574525745E-3</c:v>
                </c:pt>
                <c:pt idx="51">
                  <c:v>2.4007444580666972E-3</c:v>
                </c:pt>
                <c:pt idx="52">
                  <c:v>1.5975175949791403E-2</c:v>
                </c:pt>
                <c:pt idx="53">
                  <c:v>-1.6102464796917512E-2</c:v>
                </c:pt>
                <c:pt idx="54">
                  <c:v>9.0095761018782073E-3</c:v>
                </c:pt>
                <c:pt idx="55">
                  <c:v>-1.0546225179138684E-2</c:v>
                </c:pt>
                <c:pt idx="56">
                  <c:v>-1.7213779616006279E-2</c:v>
                </c:pt>
                <c:pt idx="57">
                  <c:v>8.8588222992812028E-3</c:v>
                </c:pt>
                <c:pt idx="58">
                  <c:v>-1.5437186189491218E-2</c:v>
                </c:pt>
                <c:pt idx="59">
                  <c:v>4.9783906853129506E-3</c:v>
                </c:pt>
                <c:pt idx="60">
                  <c:v>-1.448180107861825E-2</c:v>
                </c:pt>
                <c:pt idx="61">
                  <c:v>6.0147202230132635E-3</c:v>
                </c:pt>
                <c:pt idx="62">
                  <c:v>9.3876619124547891E-3</c:v>
                </c:pt>
                <c:pt idx="63">
                  <c:v>1.2400070066154924E-2</c:v>
                </c:pt>
                <c:pt idx="64">
                  <c:v>2.7846351803374476E-2</c:v>
                </c:pt>
                <c:pt idx="65">
                  <c:v>1.296609104057286E-2</c:v>
                </c:pt>
                <c:pt idx="66">
                  <c:v>-4.629154867834372E-3</c:v>
                </c:pt>
                <c:pt idx="67">
                  <c:v>-6.7402944508568865E-3</c:v>
                </c:pt>
                <c:pt idx="68">
                  <c:v>4.4011784189994026E-2</c:v>
                </c:pt>
                <c:pt idx="69">
                  <c:v>-3.295012709278012E-2</c:v>
                </c:pt>
                <c:pt idx="70">
                  <c:v>-2.4875073313969469E-2</c:v>
                </c:pt>
                <c:pt idx="71">
                  <c:v>-3.5292427559628159E-4</c:v>
                </c:pt>
                <c:pt idx="72">
                  <c:v>-1.4257898161947752E-2</c:v>
                </c:pt>
                <c:pt idx="73">
                  <c:v>1.1485012797939839E-2</c:v>
                </c:pt>
                <c:pt idx="74">
                  <c:v>-1.8887105453095132E-2</c:v>
                </c:pt>
                <c:pt idx="75">
                  <c:v>1.6448951341821741E-2</c:v>
                </c:pt>
                <c:pt idx="76">
                  <c:v>-1.4954450347347608E-3</c:v>
                </c:pt>
                <c:pt idx="77">
                  <c:v>7.6274350336216629E-3</c:v>
                </c:pt>
                <c:pt idx="78">
                  <c:v>4.1508147977202155E-3</c:v>
                </c:pt>
                <c:pt idx="79">
                  <c:v>-3.6689176443271462E-3</c:v>
                </c:pt>
                <c:pt idx="80">
                  <c:v>-2.214261221185054E-2</c:v>
                </c:pt>
                <c:pt idx="81">
                  <c:v>-1.8713366617590915E-2</c:v>
                </c:pt>
                <c:pt idx="82">
                  <c:v>-2.046549112095284E-2</c:v>
                </c:pt>
                <c:pt idx="83">
                  <c:v>-5.3729745442708966E-3</c:v>
                </c:pt>
                <c:pt idx="84">
                  <c:v>-1.5240966992438829E-2</c:v>
                </c:pt>
                <c:pt idx="85">
                  <c:v>7.7985852114846295E-3</c:v>
                </c:pt>
                <c:pt idx="86">
                  <c:v>4.7379659068485555E-2</c:v>
                </c:pt>
                <c:pt idx="87">
                  <c:v>-1.8577241679205686E-2</c:v>
                </c:pt>
                <c:pt idx="88">
                  <c:v>5.5554145587666135E-3</c:v>
                </c:pt>
                <c:pt idx="89">
                  <c:v>-1.8357767491006391E-4</c:v>
                </c:pt>
                <c:pt idx="90">
                  <c:v>8.2658809949167408E-4</c:v>
                </c:pt>
                <c:pt idx="91">
                  <c:v>-5.6101885982375154E-3</c:v>
                </c:pt>
                <c:pt idx="92">
                  <c:v>7.5883984117760973E-3</c:v>
                </c:pt>
                <c:pt idx="93">
                  <c:v>-1.5594293737299663E-2</c:v>
                </c:pt>
                <c:pt idx="94">
                  <c:v>3.2097362022197366E-2</c:v>
                </c:pt>
                <c:pt idx="95">
                  <c:v>8.075610188150846E-3</c:v>
                </c:pt>
                <c:pt idx="96">
                  <c:v>-2.1913401370569569E-3</c:v>
                </c:pt>
                <c:pt idx="97">
                  <c:v>5.3505106712697752E-3</c:v>
                </c:pt>
                <c:pt idx="98">
                  <c:v>1.1367105984578293E-2</c:v>
                </c:pt>
                <c:pt idx="99">
                  <c:v>1.5049003841601145E-2</c:v>
                </c:pt>
                <c:pt idx="100">
                  <c:v>-4.9814015942151926E-3</c:v>
                </c:pt>
                <c:pt idx="101">
                  <c:v>-2.2948707770363362E-2</c:v>
                </c:pt>
                <c:pt idx="102">
                  <c:v>3.0842386002366876E-3</c:v>
                </c:pt>
                <c:pt idx="103">
                  <c:v>-9.819482393916848E-3</c:v>
                </c:pt>
                <c:pt idx="104">
                  <c:v>3.9153421086656898E-3</c:v>
                </c:pt>
                <c:pt idx="105">
                  <c:v>3.6064047056027213E-2</c:v>
                </c:pt>
                <c:pt idx="106">
                  <c:v>-1.0520588371335994E-2</c:v>
                </c:pt>
                <c:pt idx="107">
                  <c:v>-2.5333883525219345E-3</c:v>
                </c:pt>
                <c:pt idx="108">
                  <c:v>4.2382138762371901E-2</c:v>
                </c:pt>
                <c:pt idx="109">
                  <c:v>4.7855554218286779E-2</c:v>
                </c:pt>
                <c:pt idx="110">
                  <c:v>-1.6057618522271076E-2</c:v>
                </c:pt>
                <c:pt idx="111">
                  <c:v>4.6436345879296757E-2</c:v>
                </c:pt>
                <c:pt idx="112">
                  <c:v>-4.8056912662754983E-2</c:v>
                </c:pt>
                <c:pt idx="113">
                  <c:v>-4.355547464436367E-2</c:v>
                </c:pt>
                <c:pt idx="114">
                  <c:v>4.4660582128822623E-2</c:v>
                </c:pt>
                <c:pt idx="115">
                  <c:v>1.0385797070833071E-2</c:v>
                </c:pt>
                <c:pt idx="116">
                  <c:v>-6.9946534363215119E-6</c:v>
                </c:pt>
                <c:pt idx="117">
                  <c:v>2.3828245188866115E-2</c:v>
                </c:pt>
                <c:pt idx="118">
                  <c:v>5.5528699537503359E-3</c:v>
                </c:pt>
                <c:pt idx="119">
                  <c:v>-1.8345044587953888E-2</c:v>
                </c:pt>
                <c:pt idx="120">
                  <c:v>-2.400950546072167E-2</c:v>
                </c:pt>
                <c:pt idx="121">
                  <c:v>5.7598140946357517E-4</c:v>
                </c:pt>
                <c:pt idx="122">
                  <c:v>6.1867547722529396E-3</c:v>
                </c:pt>
                <c:pt idx="123">
                  <c:v>8.7510916083229397E-3</c:v>
                </c:pt>
                <c:pt idx="124">
                  <c:v>-1.4867729086914187E-3</c:v>
                </c:pt>
                <c:pt idx="125">
                  <c:v>-1.1082305899656829E-2</c:v>
                </c:pt>
                <c:pt idx="126">
                  <c:v>-1.5493989793159565E-2</c:v>
                </c:pt>
                <c:pt idx="127">
                  <c:v>-2.5325191511522002E-2</c:v>
                </c:pt>
                <c:pt idx="128">
                  <c:v>2.4103167105683387E-2</c:v>
                </c:pt>
                <c:pt idx="129">
                  <c:v>2.3558305452485006E-2</c:v>
                </c:pt>
                <c:pt idx="130">
                  <c:v>4.7044931130486509E-5</c:v>
                </c:pt>
                <c:pt idx="131">
                  <c:v>-1.2545086329353713E-2</c:v>
                </c:pt>
                <c:pt idx="132">
                  <c:v>-1.9333670023614344E-2</c:v>
                </c:pt>
                <c:pt idx="133">
                  <c:v>1.1206177045915013E-2</c:v>
                </c:pt>
                <c:pt idx="134">
                  <c:v>8.0807284497951964E-3</c:v>
                </c:pt>
                <c:pt idx="135">
                  <c:v>-9.7704348271883835E-3</c:v>
                </c:pt>
                <c:pt idx="136">
                  <c:v>-1.1751963610853329E-2</c:v>
                </c:pt>
                <c:pt idx="137">
                  <c:v>1.6068539166237916E-2</c:v>
                </c:pt>
                <c:pt idx="138">
                  <c:v>1.5763746517903132E-2</c:v>
                </c:pt>
                <c:pt idx="139">
                  <c:v>1.5798901796947661E-2</c:v>
                </c:pt>
                <c:pt idx="140">
                  <c:v>4.9982640794487075E-2</c:v>
                </c:pt>
                <c:pt idx="141">
                  <c:v>-3.1246108856044605E-2</c:v>
                </c:pt>
                <c:pt idx="142">
                  <c:v>-9.7810630924231954E-3</c:v>
                </c:pt>
                <c:pt idx="143">
                  <c:v>-2.4076338249096302E-2</c:v>
                </c:pt>
                <c:pt idx="144">
                  <c:v>-8.7137702294593326E-3</c:v>
                </c:pt>
                <c:pt idx="145">
                  <c:v>1.1092134592377451E-2</c:v>
                </c:pt>
                <c:pt idx="146">
                  <c:v>2.171691077664395E-2</c:v>
                </c:pt>
                <c:pt idx="147">
                  <c:v>7.2388843850799177E-3</c:v>
                </c:pt>
                <c:pt idx="148">
                  <c:v>4.0044965359307648E-3</c:v>
                </c:pt>
                <c:pt idx="149">
                  <c:v>1.6556209709283225E-2</c:v>
                </c:pt>
                <c:pt idx="150">
                  <c:v>3.1447188696822934E-2</c:v>
                </c:pt>
                <c:pt idx="151">
                  <c:v>7.2129990816815724E-3</c:v>
                </c:pt>
                <c:pt idx="152">
                  <c:v>-1.9823084458232595E-2</c:v>
                </c:pt>
                <c:pt idx="153">
                  <c:v>-1.9452355590577352E-2</c:v>
                </c:pt>
                <c:pt idx="154">
                  <c:v>-1.6650781118203707E-2</c:v>
                </c:pt>
                <c:pt idx="155">
                  <c:v>1.1623145822451641E-2</c:v>
                </c:pt>
                <c:pt idx="156">
                  <c:v>2.5066622325089855E-2</c:v>
                </c:pt>
                <c:pt idx="157">
                  <c:v>6.6889626391259706E-5</c:v>
                </c:pt>
                <c:pt idx="158">
                  <c:v>-1.9190570273923596E-2</c:v>
                </c:pt>
                <c:pt idx="159">
                  <c:v>-1.6027719483638111E-2</c:v>
                </c:pt>
                <c:pt idx="160">
                  <c:v>-7.7745469293598784E-3</c:v>
                </c:pt>
                <c:pt idx="161">
                  <c:v>-1.0434502214420346E-2</c:v>
                </c:pt>
                <c:pt idx="162">
                  <c:v>-8.371920748660994E-3</c:v>
                </c:pt>
                <c:pt idx="163">
                  <c:v>7.47908026914486E-3</c:v>
                </c:pt>
                <c:pt idx="164">
                  <c:v>-1.6321039002586472E-2</c:v>
                </c:pt>
                <c:pt idx="165">
                  <c:v>-9.0972246779091777E-3</c:v>
                </c:pt>
                <c:pt idx="166">
                  <c:v>-1.2478334376675193E-3</c:v>
                </c:pt>
                <c:pt idx="167">
                  <c:v>-2.8991890449184592E-2</c:v>
                </c:pt>
                <c:pt idx="168">
                  <c:v>-1.3721901468645684E-3</c:v>
                </c:pt>
                <c:pt idx="169">
                  <c:v>-5.578848040244418E-3</c:v>
                </c:pt>
                <c:pt idx="170">
                  <c:v>1.8319773915532238E-2</c:v>
                </c:pt>
                <c:pt idx="171">
                  <c:v>-5.1046313558800183E-4</c:v>
                </c:pt>
                <c:pt idx="172">
                  <c:v>-3.2923117466960979E-2</c:v>
                </c:pt>
                <c:pt idx="173">
                  <c:v>6.5412270187626215E-2</c:v>
                </c:pt>
                <c:pt idx="174">
                  <c:v>3.130475375014713E-2</c:v>
                </c:pt>
                <c:pt idx="175">
                  <c:v>2.2256150974287743E-2</c:v>
                </c:pt>
                <c:pt idx="176">
                  <c:v>1.2061251779190763E-2</c:v>
                </c:pt>
                <c:pt idx="177">
                  <c:v>-3.6386277179531364E-3</c:v>
                </c:pt>
                <c:pt idx="178">
                  <c:v>-2.9008053859865948E-2</c:v>
                </c:pt>
                <c:pt idx="179">
                  <c:v>-9.6667319588217056E-3</c:v>
                </c:pt>
                <c:pt idx="180">
                  <c:v>2.1526064065899318E-2</c:v>
                </c:pt>
                <c:pt idx="181">
                  <c:v>-9.7004922531905395E-6</c:v>
                </c:pt>
                <c:pt idx="182">
                  <c:v>-1.3067952683681668E-2</c:v>
                </c:pt>
                <c:pt idx="183">
                  <c:v>2.6059898434815161E-2</c:v>
                </c:pt>
                <c:pt idx="184">
                  <c:v>3.5019058528473229E-2</c:v>
                </c:pt>
                <c:pt idx="185">
                  <c:v>3.0543403314787661E-2</c:v>
                </c:pt>
                <c:pt idx="186">
                  <c:v>1.505764082122113E-2</c:v>
                </c:pt>
                <c:pt idx="187">
                  <c:v>6.7452393042775364E-3</c:v>
                </c:pt>
                <c:pt idx="188">
                  <c:v>1.3007890496162838E-2</c:v>
                </c:pt>
                <c:pt idx="189">
                  <c:v>3.4549803190751013E-3</c:v>
                </c:pt>
                <c:pt idx="190">
                  <c:v>-4.2875782603572551E-3</c:v>
                </c:pt>
                <c:pt idx="191">
                  <c:v>-8.0111409712974903E-4</c:v>
                </c:pt>
                <c:pt idx="192">
                  <c:v>-1.6847921585840038E-2</c:v>
                </c:pt>
                <c:pt idx="193">
                  <c:v>-5.9755229281667965E-3</c:v>
                </c:pt>
                <c:pt idx="194">
                  <c:v>-1.3326164015910587E-2</c:v>
                </c:pt>
                <c:pt idx="195">
                  <c:v>3.8729190929294296E-3</c:v>
                </c:pt>
                <c:pt idx="196">
                  <c:v>-1.755453212440114E-2</c:v>
                </c:pt>
                <c:pt idx="197">
                  <c:v>5.9774241060517709E-3</c:v>
                </c:pt>
                <c:pt idx="198">
                  <c:v>-1.2308243279267323E-2</c:v>
                </c:pt>
                <c:pt idx="199">
                  <c:v>3.6178514570763889E-3</c:v>
                </c:pt>
                <c:pt idx="200">
                  <c:v>1.8960124403814678E-2</c:v>
                </c:pt>
                <c:pt idx="201">
                  <c:v>-7.3267758596731389E-3</c:v>
                </c:pt>
                <c:pt idx="202">
                  <c:v>-7.706055996690428E-3</c:v>
                </c:pt>
                <c:pt idx="203">
                  <c:v>1.994127314735087E-2</c:v>
                </c:pt>
                <c:pt idx="204">
                  <c:v>-4.5341627329480907E-3</c:v>
                </c:pt>
                <c:pt idx="205">
                  <c:v>-3.3185026611582617E-2</c:v>
                </c:pt>
                <c:pt idx="206">
                  <c:v>5.5683545914633533E-3</c:v>
                </c:pt>
                <c:pt idx="207">
                  <c:v>2.3388029328026628E-2</c:v>
                </c:pt>
                <c:pt idx="208">
                  <c:v>3.0034737865787128E-2</c:v>
                </c:pt>
                <c:pt idx="209">
                  <c:v>2.4721064307850656E-2</c:v>
                </c:pt>
                <c:pt idx="210">
                  <c:v>2.2655884628558012E-2</c:v>
                </c:pt>
                <c:pt idx="211">
                  <c:v>-1.863304506051806E-2</c:v>
                </c:pt>
                <c:pt idx="212">
                  <c:v>-1.6780696506058278E-3</c:v>
                </c:pt>
                <c:pt idx="213">
                  <c:v>7.1037120124790958E-3</c:v>
                </c:pt>
                <c:pt idx="214">
                  <c:v>7.628288004207116E-3</c:v>
                </c:pt>
                <c:pt idx="215">
                  <c:v>3.4205285597538541E-2</c:v>
                </c:pt>
                <c:pt idx="216">
                  <c:v>2.2741535385261073E-2</c:v>
                </c:pt>
                <c:pt idx="217">
                  <c:v>-3.5648961449492138E-2</c:v>
                </c:pt>
                <c:pt idx="218">
                  <c:v>-2.7140158704513938E-2</c:v>
                </c:pt>
                <c:pt idx="219">
                  <c:v>7.00269473514031E-3</c:v>
                </c:pt>
                <c:pt idx="220">
                  <c:v>-1.9017770647717161E-2</c:v>
                </c:pt>
                <c:pt idx="221">
                  <c:v>-2.4443993894056323E-2</c:v>
                </c:pt>
                <c:pt idx="222">
                  <c:v>1.1016324283693014E-2</c:v>
                </c:pt>
                <c:pt idx="223">
                  <c:v>1.8241447841696105E-3</c:v>
                </c:pt>
                <c:pt idx="224">
                  <c:v>4.6706511628884159E-3</c:v>
                </c:pt>
                <c:pt idx="225">
                  <c:v>-3.0723335342162364E-3</c:v>
                </c:pt>
                <c:pt idx="226">
                  <c:v>2.5372620859720231E-2</c:v>
                </c:pt>
                <c:pt idx="227">
                  <c:v>1.7116790457471266E-2</c:v>
                </c:pt>
                <c:pt idx="228">
                  <c:v>1.5649958717612782E-3</c:v>
                </c:pt>
                <c:pt idx="229">
                  <c:v>-1.0043239290613971E-2</c:v>
                </c:pt>
                <c:pt idx="230">
                  <c:v>-2.6127040652175514E-3</c:v>
                </c:pt>
                <c:pt idx="231">
                  <c:v>3.281293726514508E-2</c:v>
                </c:pt>
                <c:pt idx="232">
                  <c:v>-3.7220289795245652E-3</c:v>
                </c:pt>
                <c:pt idx="233">
                  <c:v>7.081911961350721E-3</c:v>
                </c:pt>
                <c:pt idx="234">
                  <c:v>1.9726087160138989E-2</c:v>
                </c:pt>
                <c:pt idx="235">
                  <c:v>-1.4171962955738729E-2</c:v>
                </c:pt>
                <c:pt idx="236">
                  <c:v>-1.1807772706227047E-2</c:v>
                </c:pt>
                <c:pt idx="237">
                  <c:v>-2.1738488111830344E-2</c:v>
                </c:pt>
                <c:pt idx="238">
                  <c:v>-9.9928144360625724E-3</c:v>
                </c:pt>
                <c:pt idx="239">
                  <c:v>2.2324558725610524E-2</c:v>
                </c:pt>
                <c:pt idx="240">
                  <c:v>1.947029330620087E-2</c:v>
                </c:pt>
                <c:pt idx="241">
                  <c:v>1.4093607307797332E-2</c:v>
                </c:pt>
                <c:pt idx="242">
                  <c:v>-7.141538930440651E-3</c:v>
                </c:pt>
                <c:pt idx="243">
                  <c:v>-7.114547428927552E-3</c:v>
                </c:pt>
                <c:pt idx="244">
                  <c:v>-9.5979925574568776E-4</c:v>
                </c:pt>
                <c:pt idx="245">
                  <c:v>9.513163475298644E-3</c:v>
                </c:pt>
                <c:pt idx="246">
                  <c:v>-8.8917588831875088E-3</c:v>
                </c:pt>
                <c:pt idx="247">
                  <c:v>-9.4825020321457742E-4</c:v>
                </c:pt>
                <c:pt idx="248">
                  <c:v>8.5759659802472146E-3</c:v>
                </c:pt>
                <c:pt idx="249">
                  <c:v>1.3578099801325487E-2</c:v>
                </c:pt>
                <c:pt idx="250">
                  <c:v>-1.1399600347020301E-2</c:v>
                </c:pt>
                <c:pt idx="251">
                  <c:v>6.6128688917842142E-3</c:v>
                </c:pt>
                <c:pt idx="252">
                  <c:v>1.1895795900808404E-2</c:v>
                </c:pt>
                <c:pt idx="253">
                  <c:v>4.8407637093805861E-3</c:v>
                </c:pt>
                <c:pt idx="254">
                  <c:v>1.8340471897133424E-2</c:v>
                </c:pt>
                <c:pt idx="255">
                  <c:v>1.8784459709014007E-2</c:v>
                </c:pt>
                <c:pt idx="256">
                  <c:v>8.646814428643939E-3</c:v>
                </c:pt>
                <c:pt idx="257">
                  <c:v>-1.567301356354862E-2</c:v>
                </c:pt>
                <c:pt idx="258">
                  <c:v>-2.1127856446585012E-2</c:v>
                </c:pt>
                <c:pt idx="259">
                  <c:v>8.4546780114239991E-3</c:v>
                </c:pt>
                <c:pt idx="260">
                  <c:v>-1.9072830183297651E-4</c:v>
                </c:pt>
                <c:pt idx="261">
                  <c:v>6.8059359140294927E-3</c:v>
                </c:pt>
                <c:pt idx="262">
                  <c:v>-1.2476707423980061E-2</c:v>
                </c:pt>
                <c:pt idx="263">
                  <c:v>5.8294625727078322E-3</c:v>
                </c:pt>
                <c:pt idx="264">
                  <c:v>9.8080911764871154E-4</c:v>
                </c:pt>
                <c:pt idx="265">
                  <c:v>-1.5462736393613181E-3</c:v>
                </c:pt>
                <c:pt idx="266">
                  <c:v>-1.2358968380776172E-2</c:v>
                </c:pt>
                <c:pt idx="267">
                  <c:v>-2.3330926923160199E-2</c:v>
                </c:pt>
                <c:pt idx="268">
                  <c:v>-2.1079127146906351E-2</c:v>
                </c:pt>
                <c:pt idx="269">
                  <c:v>9.2518145773984786E-3</c:v>
                </c:pt>
                <c:pt idx="270">
                  <c:v>-2.1143857340312794E-2</c:v>
                </c:pt>
                <c:pt idx="271">
                  <c:v>1.1981492757106244E-2</c:v>
                </c:pt>
                <c:pt idx="272">
                  <c:v>-1.478489553041871E-2</c:v>
                </c:pt>
                <c:pt idx="273">
                  <c:v>-2.528794639229371E-2</c:v>
                </c:pt>
                <c:pt idx="274">
                  <c:v>1.9832091979698416E-2</c:v>
                </c:pt>
                <c:pt idx="275">
                  <c:v>-2.3436915327799623E-3</c:v>
                </c:pt>
                <c:pt idx="276">
                  <c:v>-1.9423474197034839E-2</c:v>
                </c:pt>
                <c:pt idx="277">
                  <c:v>3.9857240303521758E-2</c:v>
                </c:pt>
                <c:pt idx="278">
                  <c:v>9.3612525252323373E-3</c:v>
                </c:pt>
                <c:pt idx="279">
                  <c:v>-1.5719154571803756E-2</c:v>
                </c:pt>
                <c:pt idx="280">
                  <c:v>-2.6605353467199894E-3</c:v>
                </c:pt>
                <c:pt idx="281">
                  <c:v>-1.376872295221692E-3</c:v>
                </c:pt>
                <c:pt idx="282">
                  <c:v>2.3484137453476475E-3</c:v>
                </c:pt>
                <c:pt idx="283">
                  <c:v>6.2756451269689872E-3</c:v>
                </c:pt>
                <c:pt idx="284">
                  <c:v>-2.5520465158014281E-2</c:v>
                </c:pt>
                <c:pt idx="285">
                  <c:v>-3.5170876238954582E-2</c:v>
                </c:pt>
                <c:pt idx="286">
                  <c:v>-4.2239703817028938E-3</c:v>
                </c:pt>
                <c:pt idx="287">
                  <c:v>-4.5460285046960286E-4</c:v>
                </c:pt>
                <c:pt idx="288">
                  <c:v>2.193429232360691E-2</c:v>
                </c:pt>
                <c:pt idx="289">
                  <c:v>-2.6051131076875594E-2</c:v>
                </c:pt>
                <c:pt idx="290">
                  <c:v>1.0287694686020719E-2</c:v>
                </c:pt>
                <c:pt idx="291">
                  <c:v>9.4075141511360868E-3</c:v>
                </c:pt>
                <c:pt idx="292">
                  <c:v>3.7681344392042515E-2</c:v>
                </c:pt>
                <c:pt idx="293">
                  <c:v>-1.9534370463512689E-3</c:v>
                </c:pt>
                <c:pt idx="294">
                  <c:v>-2.5275351855840081E-2</c:v>
                </c:pt>
                <c:pt idx="295">
                  <c:v>-5.0918565740488203E-3</c:v>
                </c:pt>
                <c:pt idx="296">
                  <c:v>-4.7251176732566978E-2</c:v>
                </c:pt>
                <c:pt idx="297">
                  <c:v>-3.6225135278895371E-2</c:v>
                </c:pt>
                <c:pt idx="298">
                  <c:v>4.9460268058484913E-2</c:v>
                </c:pt>
                <c:pt idx="299">
                  <c:v>-4.8854243382469367E-3</c:v>
                </c:pt>
                <c:pt idx="300">
                  <c:v>3.1968502654063078E-3</c:v>
                </c:pt>
                <c:pt idx="301">
                  <c:v>4.0189234956640743E-2</c:v>
                </c:pt>
                <c:pt idx="302">
                  <c:v>-2.5604855002320469E-2</c:v>
                </c:pt>
                <c:pt idx="303">
                  <c:v>-1.2194275787022205E-2</c:v>
                </c:pt>
                <c:pt idx="304">
                  <c:v>3.4000466276573179E-3</c:v>
                </c:pt>
                <c:pt idx="305">
                  <c:v>2.7943005795718189E-2</c:v>
                </c:pt>
                <c:pt idx="306">
                  <c:v>-1.198097603694037E-2</c:v>
                </c:pt>
                <c:pt idx="307">
                  <c:v>-2.5479401326628483E-2</c:v>
                </c:pt>
                <c:pt idx="308">
                  <c:v>1.7897667788900649E-2</c:v>
                </c:pt>
                <c:pt idx="309">
                  <c:v>-4.633138014260154E-2</c:v>
                </c:pt>
                <c:pt idx="310">
                  <c:v>1.2259641281808257E-2</c:v>
                </c:pt>
                <c:pt idx="311">
                  <c:v>4.4137275179542024E-2</c:v>
                </c:pt>
                <c:pt idx="312">
                  <c:v>1.7082592819509058E-2</c:v>
                </c:pt>
                <c:pt idx="313">
                  <c:v>-1.9517932877192602E-2</c:v>
                </c:pt>
                <c:pt idx="314">
                  <c:v>-5.6468332804076982E-2</c:v>
                </c:pt>
                <c:pt idx="315">
                  <c:v>1.3406014510755956E-2</c:v>
                </c:pt>
                <c:pt idx="316">
                  <c:v>4.0685692367327296E-2</c:v>
                </c:pt>
                <c:pt idx="317">
                  <c:v>-3.8851295532776581E-2</c:v>
                </c:pt>
                <c:pt idx="318">
                  <c:v>-2.1087007543101343E-2</c:v>
                </c:pt>
                <c:pt idx="319">
                  <c:v>7.2029676092999519E-3</c:v>
                </c:pt>
                <c:pt idx="320">
                  <c:v>2.4737406057464773E-2</c:v>
                </c:pt>
                <c:pt idx="321">
                  <c:v>3.6624391766752716E-2</c:v>
                </c:pt>
                <c:pt idx="322">
                  <c:v>2.1819007019509604E-2</c:v>
                </c:pt>
                <c:pt idx="323">
                  <c:v>1.5502936089503417E-2</c:v>
                </c:pt>
                <c:pt idx="324">
                  <c:v>-7.1713930638626008E-3</c:v>
                </c:pt>
                <c:pt idx="325">
                  <c:v>-3.714671164408688E-2</c:v>
                </c:pt>
                <c:pt idx="326">
                  <c:v>-1.2658306297779656E-2</c:v>
                </c:pt>
                <c:pt idx="327">
                  <c:v>-1.2300912728591205E-2</c:v>
                </c:pt>
                <c:pt idx="328">
                  <c:v>-3.3182366070738295E-2</c:v>
                </c:pt>
                <c:pt idx="329">
                  <c:v>-5.3509294686884569E-2</c:v>
                </c:pt>
                <c:pt idx="330">
                  <c:v>-3.7617235447782095E-2</c:v>
                </c:pt>
                <c:pt idx="331">
                  <c:v>8.4345259400926784E-2</c:v>
                </c:pt>
                <c:pt idx="332">
                  <c:v>-2.6803096920766142E-2</c:v>
                </c:pt>
                <c:pt idx="333">
                  <c:v>2.4753774974432558E-3</c:v>
                </c:pt>
                <c:pt idx="334">
                  <c:v>1.629835714573703E-2</c:v>
                </c:pt>
                <c:pt idx="335">
                  <c:v>-1.0319645132917846E-2</c:v>
                </c:pt>
                <c:pt idx="336">
                  <c:v>-7.5404410303781273E-3</c:v>
                </c:pt>
                <c:pt idx="337">
                  <c:v>-4.5771027564485605E-3</c:v>
                </c:pt>
                <c:pt idx="338">
                  <c:v>-8.7180453143847255E-3</c:v>
                </c:pt>
                <c:pt idx="339">
                  <c:v>-4.2120227214119545E-2</c:v>
                </c:pt>
                <c:pt idx="340">
                  <c:v>6.9892633137353492E-3</c:v>
                </c:pt>
                <c:pt idx="341">
                  <c:v>6.7883160431281397E-2</c:v>
                </c:pt>
                <c:pt idx="342">
                  <c:v>-4.0862033833910322E-2</c:v>
                </c:pt>
                <c:pt idx="343">
                  <c:v>-3.1630977841947353E-3</c:v>
                </c:pt>
                <c:pt idx="344">
                  <c:v>-1.4291352616370805E-2</c:v>
                </c:pt>
                <c:pt idx="345">
                  <c:v>1.5942149255874304E-2</c:v>
                </c:pt>
                <c:pt idx="346">
                  <c:v>-1.8311938639076587E-2</c:v>
                </c:pt>
                <c:pt idx="347">
                  <c:v>0.10481381365726873</c:v>
                </c:pt>
                <c:pt idx="348">
                  <c:v>-8.8360094317457023E-3</c:v>
                </c:pt>
                <c:pt idx="349">
                  <c:v>-1.6874823672127479E-2</c:v>
                </c:pt>
                <c:pt idx="350">
                  <c:v>-8.3302817939394005E-3</c:v>
                </c:pt>
                <c:pt idx="351">
                  <c:v>-7.2840673808702398E-3</c:v>
                </c:pt>
                <c:pt idx="352">
                  <c:v>6.5043907514389446E-2</c:v>
                </c:pt>
                <c:pt idx="353">
                  <c:v>4.6516319386837321E-3</c:v>
                </c:pt>
                <c:pt idx="354">
                  <c:v>4.5852054444220714E-3</c:v>
                </c:pt>
                <c:pt idx="355">
                  <c:v>2.2011585645188306E-2</c:v>
                </c:pt>
                <c:pt idx="356">
                  <c:v>2.3197075140369552E-4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44-46ED-9FD6-942A42BF1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926352"/>
        <c:axId val="1"/>
      </c:lineChart>
      <c:dateAx>
        <c:axId val="1667926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31488081258248"/>
              <c:y val="0.8487911581629187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69869251892492E-2"/>
              <c:y val="0.397177810351769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79263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133712354163481"/>
          <c:y val="0.9314525298604952"/>
          <c:w val="0.1690695708433832"/>
          <c:h val="5.443553745937958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488878635473814"/>
          <c:y val="3.01810865191146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12983233959824"/>
          <c:y val="0.16096579476861167"/>
          <c:w val="0.8374841532474564"/>
          <c:h val="0.6619718309859155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nasdaq!$AG$25:$AG$527</c:f>
              <c:numCache>
                <c:formatCode>m/d/yyyy</c:formatCode>
                <c:ptCount val="5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  <c:pt idx="357">
                  <c:v>36528</c:v>
                </c:pt>
                <c:pt idx="358">
                  <c:v>36529</c:v>
                </c:pt>
                <c:pt idx="359">
                  <c:v>36530</c:v>
                </c:pt>
                <c:pt idx="360">
                  <c:v>36531</c:v>
                </c:pt>
                <c:pt idx="361">
                  <c:v>36532</c:v>
                </c:pt>
                <c:pt idx="362">
                  <c:v>36535</c:v>
                </c:pt>
                <c:pt idx="363">
                  <c:v>36536</c:v>
                </c:pt>
                <c:pt idx="364">
                  <c:v>36537</c:v>
                </c:pt>
                <c:pt idx="365">
                  <c:v>36538</c:v>
                </c:pt>
                <c:pt idx="366">
                  <c:v>36539</c:v>
                </c:pt>
                <c:pt idx="367">
                  <c:v>36543</c:v>
                </c:pt>
                <c:pt idx="368">
                  <c:v>36544</c:v>
                </c:pt>
                <c:pt idx="369">
                  <c:v>36545</c:v>
                </c:pt>
                <c:pt idx="370">
                  <c:v>36546</c:v>
                </c:pt>
                <c:pt idx="371">
                  <c:v>36549</c:v>
                </c:pt>
                <c:pt idx="372">
                  <c:v>36550</c:v>
                </c:pt>
                <c:pt idx="373">
                  <c:v>36551</c:v>
                </c:pt>
                <c:pt idx="374">
                  <c:v>36552</c:v>
                </c:pt>
                <c:pt idx="375">
                  <c:v>36553</c:v>
                </c:pt>
                <c:pt idx="376">
                  <c:v>36556</c:v>
                </c:pt>
                <c:pt idx="377">
                  <c:v>36557</c:v>
                </c:pt>
                <c:pt idx="378">
                  <c:v>36558</c:v>
                </c:pt>
                <c:pt idx="379">
                  <c:v>36559</c:v>
                </c:pt>
                <c:pt idx="380">
                  <c:v>36560</c:v>
                </c:pt>
                <c:pt idx="381">
                  <c:v>36563</c:v>
                </c:pt>
                <c:pt idx="382">
                  <c:v>36564</c:v>
                </c:pt>
                <c:pt idx="383">
                  <c:v>36565</c:v>
                </c:pt>
                <c:pt idx="384">
                  <c:v>36566</c:v>
                </c:pt>
                <c:pt idx="385">
                  <c:v>36567</c:v>
                </c:pt>
                <c:pt idx="386">
                  <c:v>36570</c:v>
                </c:pt>
                <c:pt idx="387">
                  <c:v>36571</c:v>
                </c:pt>
                <c:pt idx="388">
                  <c:v>36572</c:v>
                </c:pt>
                <c:pt idx="389">
                  <c:v>36573</c:v>
                </c:pt>
                <c:pt idx="390">
                  <c:v>36574</c:v>
                </c:pt>
                <c:pt idx="391">
                  <c:v>36578</c:v>
                </c:pt>
                <c:pt idx="392">
                  <c:v>36579</c:v>
                </c:pt>
                <c:pt idx="393">
                  <c:v>36580</c:v>
                </c:pt>
                <c:pt idx="394">
                  <c:v>36581</c:v>
                </c:pt>
                <c:pt idx="395">
                  <c:v>36584</c:v>
                </c:pt>
                <c:pt idx="396">
                  <c:v>36585</c:v>
                </c:pt>
                <c:pt idx="397">
                  <c:v>36586</c:v>
                </c:pt>
                <c:pt idx="398">
                  <c:v>36587</c:v>
                </c:pt>
                <c:pt idx="399">
                  <c:v>36588</c:v>
                </c:pt>
                <c:pt idx="400">
                  <c:v>36591</c:v>
                </c:pt>
                <c:pt idx="401">
                  <c:v>36592</c:v>
                </c:pt>
                <c:pt idx="402">
                  <c:v>36593</c:v>
                </c:pt>
                <c:pt idx="403">
                  <c:v>36594</c:v>
                </c:pt>
                <c:pt idx="404">
                  <c:v>36595</c:v>
                </c:pt>
                <c:pt idx="405">
                  <c:v>36598</c:v>
                </c:pt>
                <c:pt idx="406">
                  <c:v>36599</c:v>
                </c:pt>
                <c:pt idx="407">
                  <c:v>36600</c:v>
                </c:pt>
                <c:pt idx="408">
                  <c:v>36601</c:v>
                </c:pt>
                <c:pt idx="409">
                  <c:v>36602</c:v>
                </c:pt>
                <c:pt idx="410">
                  <c:v>36605</c:v>
                </c:pt>
                <c:pt idx="411">
                  <c:v>36606</c:v>
                </c:pt>
                <c:pt idx="412">
                  <c:v>36607</c:v>
                </c:pt>
                <c:pt idx="413">
                  <c:v>36608</c:v>
                </c:pt>
                <c:pt idx="414">
                  <c:v>36609</c:v>
                </c:pt>
                <c:pt idx="415">
                  <c:v>36612</c:v>
                </c:pt>
                <c:pt idx="416">
                  <c:v>36613</c:v>
                </c:pt>
                <c:pt idx="417">
                  <c:v>36614</c:v>
                </c:pt>
                <c:pt idx="418">
                  <c:v>36615</c:v>
                </c:pt>
                <c:pt idx="419">
                  <c:v>36616</c:v>
                </c:pt>
                <c:pt idx="420">
                  <c:v>36619</c:v>
                </c:pt>
                <c:pt idx="421">
                  <c:v>36620</c:v>
                </c:pt>
                <c:pt idx="422">
                  <c:v>36621</c:v>
                </c:pt>
                <c:pt idx="423">
                  <c:v>36622</c:v>
                </c:pt>
                <c:pt idx="424">
                  <c:v>36623</c:v>
                </c:pt>
                <c:pt idx="425">
                  <c:v>36626</c:v>
                </c:pt>
                <c:pt idx="426">
                  <c:v>36627</c:v>
                </c:pt>
                <c:pt idx="427">
                  <c:v>36628</c:v>
                </c:pt>
                <c:pt idx="428">
                  <c:v>36629</c:v>
                </c:pt>
                <c:pt idx="429">
                  <c:v>36630</c:v>
                </c:pt>
                <c:pt idx="430">
                  <c:v>36633</c:v>
                </c:pt>
                <c:pt idx="431">
                  <c:v>36634</c:v>
                </c:pt>
                <c:pt idx="432">
                  <c:v>36635</c:v>
                </c:pt>
                <c:pt idx="433">
                  <c:v>36636</c:v>
                </c:pt>
                <c:pt idx="434">
                  <c:v>36640</c:v>
                </c:pt>
                <c:pt idx="435">
                  <c:v>36641</c:v>
                </c:pt>
                <c:pt idx="436">
                  <c:v>36642</c:v>
                </c:pt>
                <c:pt idx="437">
                  <c:v>36643</c:v>
                </c:pt>
                <c:pt idx="438">
                  <c:v>36644</c:v>
                </c:pt>
                <c:pt idx="439">
                  <c:v>36647</c:v>
                </c:pt>
                <c:pt idx="440">
                  <c:v>36648</c:v>
                </c:pt>
                <c:pt idx="441">
                  <c:v>36649</c:v>
                </c:pt>
                <c:pt idx="442">
                  <c:v>36650</c:v>
                </c:pt>
                <c:pt idx="443">
                  <c:v>36651</c:v>
                </c:pt>
                <c:pt idx="444">
                  <c:v>36654</c:v>
                </c:pt>
                <c:pt idx="445">
                  <c:v>36655</c:v>
                </c:pt>
                <c:pt idx="446">
                  <c:v>36656</c:v>
                </c:pt>
                <c:pt idx="447">
                  <c:v>36657</c:v>
                </c:pt>
                <c:pt idx="448">
                  <c:v>36658</c:v>
                </c:pt>
                <c:pt idx="449">
                  <c:v>36661</c:v>
                </c:pt>
                <c:pt idx="450">
                  <c:v>36662</c:v>
                </c:pt>
                <c:pt idx="451">
                  <c:v>36663</c:v>
                </c:pt>
                <c:pt idx="452">
                  <c:v>36664</c:v>
                </c:pt>
                <c:pt idx="453">
                  <c:v>36665</c:v>
                </c:pt>
                <c:pt idx="454">
                  <c:v>36668</c:v>
                </c:pt>
                <c:pt idx="455">
                  <c:v>36669</c:v>
                </c:pt>
                <c:pt idx="456">
                  <c:v>36670</c:v>
                </c:pt>
                <c:pt idx="457">
                  <c:v>36671</c:v>
                </c:pt>
                <c:pt idx="458">
                  <c:v>36672</c:v>
                </c:pt>
                <c:pt idx="459">
                  <c:v>36676</c:v>
                </c:pt>
                <c:pt idx="460">
                  <c:v>36677</c:v>
                </c:pt>
                <c:pt idx="461">
                  <c:v>36678</c:v>
                </c:pt>
                <c:pt idx="462">
                  <c:v>36679</c:v>
                </c:pt>
                <c:pt idx="463">
                  <c:v>36682</c:v>
                </c:pt>
                <c:pt idx="464">
                  <c:v>36683</c:v>
                </c:pt>
                <c:pt idx="465">
                  <c:v>36684</c:v>
                </c:pt>
                <c:pt idx="466">
                  <c:v>36685</c:v>
                </c:pt>
                <c:pt idx="467">
                  <c:v>36686</c:v>
                </c:pt>
                <c:pt idx="468">
                  <c:v>36689</c:v>
                </c:pt>
                <c:pt idx="469">
                  <c:v>36690</c:v>
                </c:pt>
                <c:pt idx="470">
                  <c:v>36691</c:v>
                </c:pt>
                <c:pt idx="471">
                  <c:v>36692</c:v>
                </c:pt>
                <c:pt idx="472">
                  <c:v>36693</c:v>
                </c:pt>
                <c:pt idx="473">
                  <c:v>36696</c:v>
                </c:pt>
                <c:pt idx="474">
                  <c:v>36697</c:v>
                </c:pt>
                <c:pt idx="475">
                  <c:v>36698</c:v>
                </c:pt>
                <c:pt idx="476">
                  <c:v>36699</c:v>
                </c:pt>
                <c:pt idx="477">
                  <c:v>36700</c:v>
                </c:pt>
                <c:pt idx="478">
                  <c:v>36703</c:v>
                </c:pt>
                <c:pt idx="479">
                  <c:v>36704</c:v>
                </c:pt>
                <c:pt idx="480">
                  <c:v>36705</c:v>
                </c:pt>
                <c:pt idx="481">
                  <c:v>36706</c:v>
                </c:pt>
                <c:pt idx="482">
                  <c:v>36707</c:v>
                </c:pt>
                <c:pt idx="483">
                  <c:v>36710</c:v>
                </c:pt>
                <c:pt idx="484">
                  <c:v>36712</c:v>
                </c:pt>
                <c:pt idx="485">
                  <c:v>36713</c:v>
                </c:pt>
                <c:pt idx="486">
                  <c:v>36714</c:v>
                </c:pt>
                <c:pt idx="487">
                  <c:v>36717</c:v>
                </c:pt>
                <c:pt idx="488">
                  <c:v>36718</c:v>
                </c:pt>
                <c:pt idx="489">
                  <c:v>36719</c:v>
                </c:pt>
                <c:pt idx="490">
                  <c:v>36720</c:v>
                </c:pt>
                <c:pt idx="491">
                  <c:v>36721</c:v>
                </c:pt>
                <c:pt idx="492">
                  <c:v>36724</c:v>
                </c:pt>
                <c:pt idx="493">
                  <c:v>36725</c:v>
                </c:pt>
                <c:pt idx="494">
                  <c:v>36726</c:v>
                </c:pt>
                <c:pt idx="495">
                  <c:v>36727</c:v>
                </c:pt>
                <c:pt idx="496">
                  <c:v>36728</c:v>
                </c:pt>
                <c:pt idx="497">
                  <c:v>36731</c:v>
                </c:pt>
                <c:pt idx="498">
                  <c:v>36732</c:v>
                </c:pt>
                <c:pt idx="499">
                  <c:v>36733</c:v>
                </c:pt>
                <c:pt idx="500">
                  <c:v>36734</c:v>
                </c:pt>
                <c:pt idx="501">
                  <c:v>36735</c:v>
                </c:pt>
                <c:pt idx="502">
                  <c:v>36738</c:v>
                </c:pt>
              </c:numCache>
            </c:numRef>
          </c:cat>
          <c:val>
            <c:numRef>
              <c:f>nasdaq!$AI$25:$AI$527</c:f>
              <c:numCache>
                <c:formatCode>General</c:formatCode>
                <c:ptCount val="503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  <c:pt idx="30">
                  <c:v>1.9512500666933483E-2</c:v>
                </c:pt>
                <c:pt idx="31">
                  <c:v>-2.719626821196686E-2</c:v>
                </c:pt>
                <c:pt idx="32">
                  <c:v>-2.2450353779261529E-3</c:v>
                </c:pt>
                <c:pt idx="33">
                  <c:v>1.2880120881641605E-2</c:v>
                </c:pt>
                <c:pt idx="34">
                  <c:v>-3.4084593328792402E-3</c:v>
                </c:pt>
                <c:pt idx="35">
                  <c:v>5.264693372269371E-2</c:v>
                </c:pt>
                <c:pt idx="36">
                  <c:v>-9.1663326708660096E-3</c:v>
                </c:pt>
                <c:pt idx="37">
                  <c:v>-2.1715994101328857E-2</c:v>
                </c:pt>
                <c:pt idx="38">
                  <c:v>-1.6306065291194577E-2</c:v>
                </c:pt>
                <c:pt idx="39">
                  <c:v>1.7746333178062408E-2</c:v>
                </c:pt>
                <c:pt idx="40">
                  <c:v>3.3742184828156919E-2</c:v>
                </c:pt>
                <c:pt idx="41">
                  <c:v>-2.9558000495672462E-2</c:v>
                </c:pt>
                <c:pt idx="42">
                  <c:v>1.4257982113828428E-2</c:v>
                </c:pt>
                <c:pt idx="43">
                  <c:v>2.7026197268693333E-2</c:v>
                </c:pt>
                <c:pt idx="44">
                  <c:v>-1.5322033571651298E-2</c:v>
                </c:pt>
                <c:pt idx="45">
                  <c:v>6.7376497814763238E-3</c:v>
                </c:pt>
                <c:pt idx="46">
                  <c:v>-5.7381927813922977E-3</c:v>
                </c:pt>
                <c:pt idx="47">
                  <c:v>-1.0908348297706523E-2</c:v>
                </c:pt>
                <c:pt idx="48">
                  <c:v>-1.6090939343281659E-2</c:v>
                </c:pt>
                <c:pt idx="49">
                  <c:v>9.907570730000894E-3</c:v>
                </c:pt>
                <c:pt idx="50">
                  <c:v>-1.9653347183838147E-3</c:v>
                </c:pt>
                <c:pt idx="51">
                  <c:v>7.4446927913426816E-3</c:v>
                </c:pt>
                <c:pt idx="52">
                  <c:v>1.6656522325036418E-2</c:v>
                </c:pt>
                <c:pt idx="53">
                  <c:v>-1.4200884593136433E-2</c:v>
                </c:pt>
                <c:pt idx="54">
                  <c:v>8.3639876873075822E-3</c:v>
                </c:pt>
                <c:pt idx="55">
                  <c:v>-8.1381420173405068E-3</c:v>
                </c:pt>
                <c:pt idx="56">
                  <c:v>-1.5366660936360459E-2</c:v>
                </c:pt>
                <c:pt idx="57">
                  <c:v>8.2857707918057681E-3</c:v>
                </c:pt>
                <c:pt idx="58">
                  <c:v>-1.3401432963438945E-2</c:v>
                </c:pt>
                <c:pt idx="59">
                  <c:v>4.509157130022901E-3</c:v>
                </c:pt>
                <c:pt idx="60">
                  <c:v>-1.3210135136283184E-2</c:v>
                </c:pt>
                <c:pt idx="61">
                  <c:v>7.2783387258585595E-3</c:v>
                </c:pt>
                <c:pt idx="62">
                  <c:v>1.0283689407392925E-2</c:v>
                </c:pt>
                <c:pt idx="63">
                  <c:v>1.4252861110706042E-2</c:v>
                </c:pt>
                <c:pt idx="64">
                  <c:v>2.7076782681671199E-2</c:v>
                </c:pt>
                <c:pt idx="65">
                  <c:v>1.514214355487809E-2</c:v>
                </c:pt>
                <c:pt idx="66">
                  <c:v>-3.8022423130769749E-3</c:v>
                </c:pt>
                <c:pt idx="67">
                  <c:v>-5.569456719022434E-3</c:v>
                </c:pt>
                <c:pt idx="68">
                  <c:v>4.4280531907754841E-2</c:v>
                </c:pt>
                <c:pt idx="69">
                  <c:v>-3.2676072945786991E-2</c:v>
                </c:pt>
                <c:pt idx="70">
                  <c:v>-2.5083079735011563E-2</c:v>
                </c:pt>
                <c:pt idx="71">
                  <c:v>-1.0138402574033862E-3</c:v>
                </c:pt>
                <c:pt idx="72">
                  <c:v>-1.4443584127126883E-2</c:v>
                </c:pt>
                <c:pt idx="73">
                  <c:v>1.2307005142256747E-2</c:v>
                </c:pt>
                <c:pt idx="74">
                  <c:v>-1.7880572050039165E-2</c:v>
                </c:pt>
                <c:pt idx="75">
                  <c:v>1.756447398572146E-2</c:v>
                </c:pt>
                <c:pt idx="76">
                  <c:v>-1.9820500337404011E-4</c:v>
                </c:pt>
                <c:pt idx="77">
                  <c:v>8.1241573902072154E-3</c:v>
                </c:pt>
                <c:pt idx="78">
                  <c:v>6.9798666428586374E-3</c:v>
                </c:pt>
                <c:pt idx="79">
                  <c:v>-4.3193314704173006E-3</c:v>
                </c:pt>
                <c:pt idx="80">
                  <c:v>-2.1048435601414388E-2</c:v>
                </c:pt>
                <c:pt idx="81">
                  <c:v>-1.6970843364190271E-2</c:v>
                </c:pt>
                <c:pt idx="82">
                  <c:v>-2.4144042335494605E-2</c:v>
                </c:pt>
                <c:pt idx="83">
                  <c:v>-2.2904759983165932E-3</c:v>
                </c:pt>
                <c:pt idx="84">
                  <c:v>-1.5711308668842107E-2</c:v>
                </c:pt>
                <c:pt idx="85">
                  <c:v>5.5257755326009843E-3</c:v>
                </c:pt>
                <c:pt idx="86">
                  <c:v>5.014822679486184E-2</c:v>
                </c:pt>
                <c:pt idx="87">
                  <c:v>-1.6501583349183977E-2</c:v>
                </c:pt>
                <c:pt idx="88">
                  <c:v>5.2348443527851646E-3</c:v>
                </c:pt>
                <c:pt idx="89">
                  <c:v>6.7193244595027874E-4</c:v>
                </c:pt>
                <c:pt idx="90">
                  <c:v>-1.0389589674279858E-3</c:v>
                </c:pt>
                <c:pt idx="91">
                  <c:v>-4.873194815537699E-3</c:v>
                </c:pt>
                <c:pt idx="92">
                  <c:v>4.1790944871136397E-3</c:v>
                </c:pt>
                <c:pt idx="93">
                  <c:v>-1.301820585362393E-2</c:v>
                </c:pt>
                <c:pt idx="94">
                  <c:v>3.1915570317413815E-2</c:v>
                </c:pt>
                <c:pt idx="95">
                  <c:v>9.9793234043063141E-3</c:v>
                </c:pt>
                <c:pt idx="96">
                  <c:v>1.0337979596355008E-4</c:v>
                </c:pt>
                <c:pt idx="97">
                  <c:v>8.1089194220544218E-3</c:v>
                </c:pt>
                <c:pt idx="98">
                  <c:v>1.0480321442031917E-2</c:v>
                </c:pt>
                <c:pt idx="99">
                  <c:v>1.774647975916702E-2</c:v>
                </c:pt>
                <c:pt idx="100">
                  <c:v>-5.4662333355493444E-3</c:v>
                </c:pt>
                <c:pt idx="101">
                  <c:v>-2.2061923391710241E-2</c:v>
                </c:pt>
                <c:pt idx="102">
                  <c:v>3.1554269131542647E-3</c:v>
                </c:pt>
                <c:pt idx="103">
                  <c:v>-1.0571616618484502E-2</c:v>
                </c:pt>
                <c:pt idx="104">
                  <c:v>5.2303392189627269E-3</c:v>
                </c:pt>
                <c:pt idx="105">
                  <c:v>3.6842775005563801E-2</c:v>
                </c:pt>
                <c:pt idx="106">
                  <c:v>-8.3513293535453156E-3</c:v>
                </c:pt>
                <c:pt idx="107">
                  <c:v>8.9447106894564952E-4</c:v>
                </c:pt>
                <c:pt idx="108">
                  <c:v>4.2630560025280421E-2</c:v>
                </c:pt>
                <c:pt idx="109">
                  <c:v>4.8732621746324992E-2</c:v>
                </c:pt>
                <c:pt idx="110">
                  <c:v>-1.416117042924879E-2</c:v>
                </c:pt>
                <c:pt idx="111">
                  <c:v>4.3469801095373996E-2</c:v>
                </c:pt>
                <c:pt idx="112">
                  <c:v>-4.8243233730209049E-2</c:v>
                </c:pt>
                <c:pt idx="113">
                  <c:v>-4.5469724673168371E-2</c:v>
                </c:pt>
                <c:pt idx="114">
                  <c:v>4.8137544177625155E-2</c:v>
                </c:pt>
                <c:pt idx="115">
                  <c:v>1.3214061649327128E-2</c:v>
                </c:pt>
                <c:pt idx="116">
                  <c:v>3.291017999756628E-4</c:v>
                </c:pt>
                <c:pt idx="117">
                  <c:v>2.0582926923424505E-2</c:v>
                </c:pt>
                <c:pt idx="118">
                  <c:v>5.2738824356134443E-3</c:v>
                </c:pt>
                <c:pt idx="119">
                  <c:v>-1.6899158863840819E-2</c:v>
                </c:pt>
                <c:pt idx="120">
                  <c:v>-2.1009899566556176E-2</c:v>
                </c:pt>
                <c:pt idx="121">
                  <c:v>-6.2232052831972477E-4</c:v>
                </c:pt>
                <c:pt idx="122">
                  <c:v>9.4202325769350004E-3</c:v>
                </c:pt>
                <c:pt idx="123">
                  <c:v>1.0026629820030523E-2</c:v>
                </c:pt>
                <c:pt idx="124">
                  <c:v>-1.3009389610463482E-3</c:v>
                </c:pt>
                <c:pt idx="125">
                  <c:v>-1.3140755935559054E-2</c:v>
                </c:pt>
                <c:pt idx="126">
                  <c:v>-1.414374174086877E-2</c:v>
                </c:pt>
                <c:pt idx="127">
                  <c:v>-2.9033713245984451E-2</c:v>
                </c:pt>
                <c:pt idx="128">
                  <c:v>2.2428569752028338E-2</c:v>
                </c:pt>
                <c:pt idx="129">
                  <c:v>2.5020352341441732E-2</c:v>
                </c:pt>
                <c:pt idx="130">
                  <c:v>-4.2958657510826052E-3</c:v>
                </c:pt>
                <c:pt idx="131">
                  <c:v>-1.2602663092187057E-2</c:v>
                </c:pt>
                <c:pt idx="132">
                  <c:v>-1.4724948246394361E-2</c:v>
                </c:pt>
                <c:pt idx="133">
                  <c:v>7.3483116734401237E-3</c:v>
                </c:pt>
                <c:pt idx="134">
                  <c:v>7.69870291211443E-3</c:v>
                </c:pt>
                <c:pt idx="135">
                  <c:v>-1.2880339491937096E-2</c:v>
                </c:pt>
                <c:pt idx="136">
                  <c:v>-1.1180065391374675E-2</c:v>
                </c:pt>
                <c:pt idx="137">
                  <c:v>1.7201556434981446E-2</c:v>
                </c:pt>
                <c:pt idx="138">
                  <c:v>1.8599178885009088E-2</c:v>
                </c:pt>
                <c:pt idx="139">
                  <c:v>1.7422711275646801E-2</c:v>
                </c:pt>
                <c:pt idx="140">
                  <c:v>4.8256295474496134E-2</c:v>
                </c:pt>
                <c:pt idx="141">
                  <c:v>-3.1838558315769969E-2</c:v>
                </c:pt>
                <c:pt idx="142">
                  <c:v>-1.162990779195075E-2</c:v>
                </c:pt>
                <c:pt idx="143">
                  <c:v>-2.3732277186197193E-2</c:v>
                </c:pt>
                <c:pt idx="144">
                  <c:v>-1.0457719991018067E-2</c:v>
                </c:pt>
                <c:pt idx="145">
                  <c:v>1.139643270795653E-2</c:v>
                </c:pt>
                <c:pt idx="146">
                  <c:v>2.3067835966464202E-2</c:v>
                </c:pt>
                <c:pt idx="147">
                  <c:v>9.381110193943977E-3</c:v>
                </c:pt>
                <c:pt idx="148">
                  <c:v>6.8746511044216231E-3</c:v>
                </c:pt>
                <c:pt idx="149">
                  <c:v>1.6338856337347971E-2</c:v>
                </c:pt>
                <c:pt idx="150">
                  <c:v>3.2054172672425565E-2</c:v>
                </c:pt>
                <c:pt idx="151">
                  <c:v>7.498705417131755E-3</c:v>
                </c:pt>
                <c:pt idx="152">
                  <c:v>-2.1234164356300111E-2</c:v>
                </c:pt>
                <c:pt idx="153">
                  <c:v>-1.7129210498669938E-2</c:v>
                </c:pt>
                <c:pt idx="154">
                  <c:v>-1.6295093988273082E-2</c:v>
                </c:pt>
                <c:pt idx="155">
                  <c:v>1.1154959086697426E-2</c:v>
                </c:pt>
                <c:pt idx="156">
                  <c:v>2.6618639504775127E-2</c:v>
                </c:pt>
                <c:pt idx="157">
                  <c:v>-1.8103339915375191E-3</c:v>
                </c:pt>
                <c:pt idx="158">
                  <c:v>-2.0349128666306601E-2</c:v>
                </c:pt>
                <c:pt idx="159">
                  <c:v>-1.9410509665994616E-2</c:v>
                </c:pt>
                <c:pt idx="160">
                  <c:v>-5.7506879197516377E-3</c:v>
                </c:pt>
                <c:pt idx="161">
                  <c:v>-7.171861794354183E-3</c:v>
                </c:pt>
                <c:pt idx="162">
                  <c:v>-9.086848613879081E-3</c:v>
                </c:pt>
                <c:pt idx="163">
                  <c:v>1.0856932025405046E-2</c:v>
                </c:pt>
                <c:pt idx="164">
                  <c:v>-1.6881459087060537E-2</c:v>
                </c:pt>
                <c:pt idx="165">
                  <c:v>-9.9376507314817824E-3</c:v>
                </c:pt>
                <c:pt idx="166">
                  <c:v>1.891035466925926E-4</c:v>
                </c:pt>
                <c:pt idx="167">
                  <c:v>-2.6025842311946761E-2</c:v>
                </c:pt>
                <c:pt idx="168">
                  <c:v>-1.2379252031564584E-3</c:v>
                </c:pt>
                <c:pt idx="169">
                  <c:v>-6.3877721878987312E-3</c:v>
                </c:pt>
                <c:pt idx="170">
                  <c:v>1.9579110727332628E-2</c:v>
                </c:pt>
                <c:pt idx="171">
                  <c:v>3.3833017095107097E-4</c:v>
                </c:pt>
                <c:pt idx="172">
                  <c:v>-3.2675114796321542E-2</c:v>
                </c:pt>
                <c:pt idx="173">
                  <c:v>6.4759519744674116E-2</c:v>
                </c:pt>
                <c:pt idx="174">
                  <c:v>2.8030264457587595E-2</c:v>
                </c:pt>
                <c:pt idx="175">
                  <c:v>2.289736978785804E-2</c:v>
                </c:pt>
                <c:pt idx="176">
                  <c:v>1.0403671380971183E-2</c:v>
                </c:pt>
                <c:pt idx="177">
                  <c:v>-9.8161086965476655E-3</c:v>
                </c:pt>
                <c:pt idx="178">
                  <c:v>-2.5982859879265137E-2</c:v>
                </c:pt>
                <c:pt idx="179">
                  <c:v>-6.0132899278844149E-3</c:v>
                </c:pt>
                <c:pt idx="180">
                  <c:v>2.4760060471784077E-2</c:v>
                </c:pt>
                <c:pt idx="181">
                  <c:v>1.245502284749264E-3</c:v>
                </c:pt>
                <c:pt idx="182">
                  <c:v>-1.0440139255976214E-2</c:v>
                </c:pt>
                <c:pt idx="183">
                  <c:v>2.3986244708521842E-2</c:v>
                </c:pt>
                <c:pt idx="184">
                  <c:v>3.2799381983662466E-2</c:v>
                </c:pt>
                <c:pt idx="185">
                  <c:v>2.9591302437856397E-2</c:v>
                </c:pt>
                <c:pt idx="186">
                  <c:v>1.5689104491746063E-2</c:v>
                </c:pt>
                <c:pt idx="187">
                  <c:v>6.4269362700500859E-3</c:v>
                </c:pt>
                <c:pt idx="188">
                  <c:v>1.0803983291122388E-2</c:v>
                </c:pt>
                <c:pt idx="189">
                  <c:v>5.6545034673187583E-3</c:v>
                </c:pt>
                <c:pt idx="190">
                  <c:v>-7.0086633665400501E-3</c:v>
                </c:pt>
                <c:pt idx="191">
                  <c:v>6.0712145813966853E-4</c:v>
                </c:pt>
                <c:pt idx="192">
                  <c:v>-1.5842641249122762E-2</c:v>
                </c:pt>
                <c:pt idx="193">
                  <c:v>-4.2068486231424786E-3</c:v>
                </c:pt>
                <c:pt idx="194">
                  <c:v>-1.1602546690264007E-2</c:v>
                </c:pt>
                <c:pt idx="195">
                  <c:v>2.8307562622657289E-3</c:v>
                </c:pt>
                <c:pt idx="196">
                  <c:v>-1.9881925972324421E-2</c:v>
                </c:pt>
                <c:pt idx="197">
                  <c:v>7.4687186322628107E-3</c:v>
                </c:pt>
                <c:pt idx="198">
                  <c:v>-1.2459721445643095E-2</c:v>
                </c:pt>
                <c:pt idx="199">
                  <c:v>4.4456140223986243E-3</c:v>
                </c:pt>
                <c:pt idx="200">
                  <c:v>1.7445909634235427E-2</c:v>
                </c:pt>
                <c:pt idx="201">
                  <c:v>-8.2906202268983702E-3</c:v>
                </c:pt>
                <c:pt idx="202">
                  <c:v>-1.0631764667229444E-2</c:v>
                </c:pt>
                <c:pt idx="203">
                  <c:v>1.6656094268435648E-2</c:v>
                </c:pt>
                <c:pt idx="204">
                  <c:v>-2.3827194627177649E-3</c:v>
                </c:pt>
                <c:pt idx="205">
                  <c:v>-3.3550477922345334E-2</c:v>
                </c:pt>
                <c:pt idx="206">
                  <c:v>7.9241397397945557E-3</c:v>
                </c:pt>
                <c:pt idx="207">
                  <c:v>2.0762612694026093E-2</c:v>
                </c:pt>
                <c:pt idx="208">
                  <c:v>3.097246829622953E-2</c:v>
                </c:pt>
                <c:pt idx="209">
                  <c:v>2.3394638234480011E-2</c:v>
                </c:pt>
                <c:pt idx="210">
                  <c:v>2.6115919635188663E-2</c:v>
                </c:pt>
                <c:pt idx="211">
                  <c:v>-1.6579590482746695E-2</c:v>
                </c:pt>
                <c:pt idx="212">
                  <c:v>-3.8610982869690955E-3</c:v>
                </c:pt>
                <c:pt idx="213">
                  <c:v>9.1110396023626802E-3</c:v>
                </c:pt>
                <c:pt idx="214">
                  <c:v>6.1011573557446276E-3</c:v>
                </c:pt>
                <c:pt idx="215">
                  <c:v>3.2563111787364832E-2</c:v>
                </c:pt>
                <c:pt idx="216">
                  <c:v>2.0499427611433758E-2</c:v>
                </c:pt>
                <c:pt idx="217">
                  <c:v>-3.4895410513317716E-2</c:v>
                </c:pt>
                <c:pt idx="218">
                  <c:v>-2.240143374434593E-2</c:v>
                </c:pt>
                <c:pt idx="219">
                  <c:v>8.160838682444542E-3</c:v>
                </c:pt>
                <c:pt idx="220">
                  <c:v>-1.8176673918733961E-2</c:v>
                </c:pt>
                <c:pt idx="221">
                  <c:v>-2.1554727134504917E-2</c:v>
                </c:pt>
                <c:pt idx="222">
                  <c:v>8.9086258945325209E-3</c:v>
                </c:pt>
                <c:pt idx="223">
                  <c:v>2.5933291475773081E-3</c:v>
                </c:pt>
                <c:pt idx="224">
                  <c:v>2.7844173151624707E-3</c:v>
                </c:pt>
                <c:pt idx="225">
                  <c:v>-3.1287624170085754E-3</c:v>
                </c:pt>
                <c:pt idx="226">
                  <c:v>2.7535698373338503E-2</c:v>
                </c:pt>
                <c:pt idx="227">
                  <c:v>1.8808188540445421E-2</c:v>
                </c:pt>
                <c:pt idx="228">
                  <c:v>3.4114164598956658E-3</c:v>
                </c:pt>
                <c:pt idx="229">
                  <c:v>-9.2177051707065128E-3</c:v>
                </c:pt>
                <c:pt idx="230">
                  <c:v>-1.1827977658709899E-3</c:v>
                </c:pt>
                <c:pt idx="231">
                  <c:v>3.2639000424955218E-2</c:v>
                </c:pt>
                <c:pt idx="232">
                  <c:v>-3.4667917889544056E-3</c:v>
                </c:pt>
                <c:pt idx="233">
                  <c:v>8.2460236263471997E-3</c:v>
                </c:pt>
                <c:pt idx="234">
                  <c:v>2.0574095624589155E-2</c:v>
                </c:pt>
                <c:pt idx="235">
                  <c:v>-1.4275178700060323E-2</c:v>
                </c:pt>
                <c:pt idx="236">
                  <c:v>-1.2292523879701358E-2</c:v>
                </c:pt>
                <c:pt idx="237">
                  <c:v>-2.0146139273456466E-2</c:v>
                </c:pt>
                <c:pt idx="238">
                  <c:v>-9.1587383487282369E-3</c:v>
                </c:pt>
                <c:pt idx="239">
                  <c:v>2.3304696487542787E-2</c:v>
                </c:pt>
                <c:pt idx="240">
                  <c:v>1.8146503414945361E-2</c:v>
                </c:pt>
                <c:pt idx="241">
                  <c:v>1.0250535809198364E-2</c:v>
                </c:pt>
                <c:pt idx="242">
                  <c:v>-5.9403254990034729E-3</c:v>
                </c:pt>
                <c:pt idx="243">
                  <c:v>-1.0217895585086199E-2</c:v>
                </c:pt>
                <c:pt idx="244">
                  <c:v>-6.2937646320037168E-4</c:v>
                </c:pt>
                <c:pt idx="245">
                  <c:v>6.4946683700413295E-3</c:v>
                </c:pt>
                <c:pt idx="246">
                  <c:v>-6.3433373450640252E-3</c:v>
                </c:pt>
                <c:pt idx="247">
                  <c:v>1.483586470783279E-4</c:v>
                </c:pt>
                <c:pt idx="248">
                  <c:v>5.8797309911046598E-3</c:v>
                </c:pt>
                <c:pt idx="249">
                  <c:v>1.351089972182355E-2</c:v>
                </c:pt>
                <c:pt idx="250">
                  <c:v>-1.2021531893812701E-2</c:v>
                </c:pt>
                <c:pt idx="251">
                  <c:v>5.1041783129601196E-3</c:v>
                </c:pt>
                <c:pt idx="252">
                  <c:v>9.8436209679381159E-3</c:v>
                </c:pt>
                <c:pt idx="253">
                  <c:v>5.9669598531089489E-3</c:v>
                </c:pt>
                <c:pt idx="254">
                  <c:v>1.7566970681474333E-2</c:v>
                </c:pt>
                <c:pt idx="255">
                  <c:v>1.7522507638922796E-2</c:v>
                </c:pt>
                <c:pt idx="256">
                  <c:v>7.3791454651325828E-3</c:v>
                </c:pt>
                <c:pt idx="257">
                  <c:v>-1.2342502480707649E-2</c:v>
                </c:pt>
                <c:pt idx="258">
                  <c:v>-2.1797877580941438E-2</c:v>
                </c:pt>
                <c:pt idx="259">
                  <c:v>1.2299199073127823E-2</c:v>
                </c:pt>
                <c:pt idx="260">
                  <c:v>1.2030818727668067E-4</c:v>
                </c:pt>
                <c:pt idx="261">
                  <c:v>7.8957240273460263E-3</c:v>
                </c:pt>
                <c:pt idx="262">
                  <c:v>-1.3037051255003339E-2</c:v>
                </c:pt>
                <c:pt idx="263">
                  <c:v>4.3151048193621443E-3</c:v>
                </c:pt>
                <c:pt idx="264">
                  <c:v>2.1185636930898693E-3</c:v>
                </c:pt>
                <c:pt idx="265">
                  <c:v>1.434573680759295E-3</c:v>
                </c:pt>
                <c:pt idx="266">
                  <c:v>-1.1021718241741151E-2</c:v>
                </c:pt>
                <c:pt idx="267">
                  <c:v>-2.1183793394704081E-2</c:v>
                </c:pt>
                <c:pt idx="268">
                  <c:v>-2.2304203481566219E-2</c:v>
                </c:pt>
                <c:pt idx="269">
                  <c:v>8.6244328255905712E-3</c:v>
                </c:pt>
                <c:pt idx="270">
                  <c:v>-2.3004531986073318E-2</c:v>
                </c:pt>
                <c:pt idx="271">
                  <c:v>1.3072812265556996E-2</c:v>
                </c:pt>
                <c:pt idx="272">
                  <c:v>-1.4319432213757175E-2</c:v>
                </c:pt>
                <c:pt idx="273">
                  <c:v>-2.5957027618588469E-2</c:v>
                </c:pt>
                <c:pt idx="274">
                  <c:v>2.4248054892796932E-2</c:v>
                </c:pt>
                <c:pt idx="275">
                  <c:v>-2.5737815986854118E-3</c:v>
                </c:pt>
                <c:pt idx="276">
                  <c:v>-2.0537209897206473E-2</c:v>
                </c:pt>
                <c:pt idx="277">
                  <c:v>4.1566508704782006E-2</c:v>
                </c:pt>
                <c:pt idx="278">
                  <c:v>1.0721900400470233E-2</c:v>
                </c:pt>
                <c:pt idx="279">
                  <c:v>-1.7343660533408946E-2</c:v>
                </c:pt>
                <c:pt idx="280">
                  <c:v>-1.7446130706126302E-3</c:v>
                </c:pt>
                <c:pt idx="281">
                  <c:v>-3.4681605085869153E-3</c:v>
                </c:pt>
                <c:pt idx="282">
                  <c:v>2.0568537061235593E-3</c:v>
                </c:pt>
                <c:pt idx="283">
                  <c:v>8.7603962433910922E-3</c:v>
                </c:pt>
                <c:pt idx="284">
                  <c:v>-2.4882951064124224E-2</c:v>
                </c:pt>
                <c:pt idx="285">
                  <c:v>-3.7667937469153756E-2</c:v>
                </c:pt>
                <c:pt idx="286">
                  <c:v>-2.7698162126973866E-3</c:v>
                </c:pt>
                <c:pt idx="287">
                  <c:v>-4.6558520458135407E-3</c:v>
                </c:pt>
                <c:pt idx="288">
                  <c:v>2.1555273542474978E-2</c:v>
                </c:pt>
                <c:pt idx="289">
                  <c:v>-2.5189356098330559E-2</c:v>
                </c:pt>
                <c:pt idx="290">
                  <c:v>1.0066887388772773E-2</c:v>
                </c:pt>
                <c:pt idx="291">
                  <c:v>8.3616149002827787E-3</c:v>
                </c:pt>
                <c:pt idx="292">
                  <c:v>3.8327049014570194E-2</c:v>
                </c:pt>
                <c:pt idx="293">
                  <c:v>-2.3289250702095221E-3</c:v>
                </c:pt>
                <c:pt idx="294">
                  <c:v>-2.2881095989653686E-2</c:v>
                </c:pt>
                <c:pt idx="295">
                  <c:v>-4.9451227437608087E-3</c:v>
                </c:pt>
                <c:pt idx="296">
                  <c:v>-4.4970033246815304E-2</c:v>
                </c:pt>
                <c:pt idx="297">
                  <c:v>-3.6089318122011167E-2</c:v>
                </c:pt>
                <c:pt idx="298">
                  <c:v>5.0460211517741528E-2</c:v>
                </c:pt>
                <c:pt idx="299">
                  <c:v>-3.7561445619528197E-3</c:v>
                </c:pt>
                <c:pt idx="300">
                  <c:v>1.5428184070612424E-3</c:v>
                </c:pt>
                <c:pt idx="301">
                  <c:v>3.7440948376842677E-2</c:v>
                </c:pt>
                <c:pt idx="302">
                  <c:v>-2.5383199398747523E-2</c:v>
                </c:pt>
                <c:pt idx="303">
                  <c:v>-1.5156903033610107E-2</c:v>
                </c:pt>
                <c:pt idx="304">
                  <c:v>1.6670181685246074E-3</c:v>
                </c:pt>
                <c:pt idx="305">
                  <c:v>2.7901775138628952E-2</c:v>
                </c:pt>
                <c:pt idx="306">
                  <c:v>-7.8563765065222235E-3</c:v>
                </c:pt>
                <c:pt idx="307">
                  <c:v>-2.4930629505414945E-2</c:v>
                </c:pt>
                <c:pt idx="308">
                  <c:v>1.847540503804268E-2</c:v>
                </c:pt>
                <c:pt idx="309">
                  <c:v>-4.6355003379200156E-2</c:v>
                </c:pt>
                <c:pt idx="310">
                  <c:v>1.2082458088042146E-2</c:v>
                </c:pt>
                <c:pt idx="311">
                  <c:v>4.3786289141822594E-2</c:v>
                </c:pt>
                <c:pt idx="312">
                  <c:v>1.9958770571313608E-2</c:v>
                </c:pt>
                <c:pt idx="313">
                  <c:v>-1.6001083421416391E-2</c:v>
                </c:pt>
                <c:pt idx="314">
                  <c:v>-5.6423473818053252E-2</c:v>
                </c:pt>
                <c:pt idx="315">
                  <c:v>1.3929072552605096E-2</c:v>
                </c:pt>
                <c:pt idx="316">
                  <c:v>4.2429705573004926E-2</c:v>
                </c:pt>
                <c:pt idx="317">
                  <c:v>-3.7848185297920132E-2</c:v>
                </c:pt>
                <c:pt idx="318">
                  <c:v>-1.9407161235557878E-2</c:v>
                </c:pt>
                <c:pt idx="319">
                  <c:v>8.6933337810638465E-3</c:v>
                </c:pt>
                <c:pt idx="320">
                  <c:v>2.4070878554264926E-2</c:v>
                </c:pt>
                <c:pt idx="321">
                  <c:v>3.7720704125242512E-2</c:v>
                </c:pt>
                <c:pt idx="322">
                  <c:v>2.3269964112207126E-2</c:v>
                </c:pt>
                <c:pt idx="323">
                  <c:v>1.6331751828714859E-2</c:v>
                </c:pt>
                <c:pt idx="324">
                  <c:v>-7.2264699644575868E-3</c:v>
                </c:pt>
                <c:pt idx="325">
                  <c:v>-3.4528728945791162E-2</c:v>
                </c:pt>
                <c:pt idx="326">
                  <c:v>-1.3540442148492565E-2</c:v>
                </c:pt>
                <c:pt idx="327">
                  <c:v>-9.6624418007156265E-3</c:v>
                </c:pt>
                <c:pt idx="328">
                  <c:v>-3.2450303977640739E-2</c:v>
                </c:pt>
                <c:pt idx="329">
                  <c:v>-5.2742538533347656E-2</c:v>
                </c:pt>
                <c:pt idx="330">
                  <c:v>-3.9241524549422466E-2</c:v>
                </c:pt>
                <c:pt idx="331">
                  <c:v>8.6922396783845585E-2</c:v>
                </c:pt>
                <c:pt idx="332">
                  <c:v>-2.5918182945885951E-2</c:v>
                </c:pt>
                <c:pt idx="333">
                  <c:v>1.6231981063750923E-3</c:v>
                </c:pt>
                <c:pt idx="334">
                  <c:v>1.353729992635295E-2</c:v>
                </c:pt>
                <c:pt idx="335">
                  <c:v>-9.7347241448919684E-3</c:v>
                </c:pt>
                <c:pt idx="336">
                  <c:v>-4.2674997427506016E-3</c:v>
                </c:pt>
                <c:pt idx="337">
                  <c:v>-2.3966880770303536E-3</c:v>
                </c:pt>
                <c:pt idx="338">
                  <c:v>-7.9181326460508895E-3</c:v>
                </c:pt>
                <c:pt idx="339">
                  <c:v>-4.0841403254635165E-2</c:v>
                </c:pt>
                <c:pt idx="340">
                  <c:v>6.9614467582573333E-3</c:v>
                </c:pt>
                <c:pt idx="341">
                  <c:v>6.8133602449105796E-2</c:v>
                </c:pt>
                <c:pt idx="342">
                  <c:v>-4.0056886931851381E-2</c:v>
                </c:pt>
                <c:pt idx="343">
                  <c:v>-2.0023561694536892E-3</c:v>
                </c:pt>
                <c:pt idx="344">
                  <c:v>-1.6913081308974318E-2</c:v>
                </c:pt>
                <c:pt idx="345">
                  <c:v>1.7503608658387553E-2</c:v>
                </c:pt>
                <c:pt idx="346">
                  <c:v>-1.5461964510947843E-2</c:v>
                </c:pt>
                <c:pt idx="347">
                  <c:v>0.10594791536176235</c:v>
                </c:pt>
                <c:pt idx="348">
                  <c:v>-7.926096022447664E-3</c:v>
                </c:pt>
                <c:pt idx="349">
                  <c:v>-1.3144662334464055E-2</c:v>
                </c:pt>
                <c:pt idx="350">
                  <c:v>-7.5875555402861398E-3</c:v>
                </c:pt>
                <c:pt idx="351">
                  <c:v>-6.3801437024074946E-3</c:v>
                </c:pt>
                <c:pt idx="352">
                  <c:v>6.5208710533722236E-2</c:v>
                </c:pt>
                <c:pt idx="353">
                  <c:v>4.5623834928507113E-3</c:v>
                </c:pt>
                <c:pt idx="354">
                  <c:v>6.5195732301516303E-3</c:v>
                </c:pt>
                <c:pt idx="355">
                  <c:v>2.188539144378986E-2</c:v>
                </c:pt>
                <c:pt idx="356">
                  <c:v>1.1246045917178294E-3</c:v>
                </c:pt>
                <c:pt idx="357">
                  <c:v>-2.4334040219364361E-2</c:v>
                </c:pt>
                <c:pt idx="358">
                  <c:v>-9.8503922895958624E-3</c:v>
                </c:pt>
                <c:pt idx="359">
                  <c:v>3.6598616717152074E-2</c:v>
                </c:pt>
                <c:pt idx="360">
                  <c:v>9.7680137063487119E-2</c:v>
                </c:pt>
                <c:pt idx="361">
                  <c:v>1.4657019622231775E-2</c:v>
                </c:pt>
                <c:pt idx="362">
                  <c:v>-4.4752463710885357E-2</c:v>
                </c:pt>
                <c:pt idx="363">
                  <c:v>1.3306314471195667E-2</c:v>
                </c:pt>
                <c:pt idx="364">
                  <c:v>8.5194222872359032E-2</c:v>
                </c:pt>
                <c:pt idx="365">
                  <c:v>3.0527438562435213E-2</c:v>
                </c:pt>
                <c:pt idx="366">
                  <c:v>5.0495728742028796E-2</c:v>
                </c:pt>
                <c:pt idx="367">
                  <c:v>-1.8981780076361573E-2</c:v>
                </c:pt>
                <c:pt idx="368">
                  <c:v>-3.707900662174083E-2</c:v>
                </c:pt>
                <c:pt idx="369">
                  <c:v>0.25739733837884843</c:v>
                </c:pt>
                <c:pt idx="370">
                  <c:v>6.0766022784081858E-2</c:v>
                </c:pt>
                <c:pt idx="371">
                  <c:v>-8.5544821317923042E-2</c:v>
                </c:pt>
                <c:pt idx="372">
                  <c:v>-6.1373643157319913E-2</c:v>
                </c:pt>
                <c:pt idx="373">
                  <c:v>2.9000961790022076E-3</c:v>
                </c:pt>
                <c:pt idx="374">
                  <c:v>-4.6753765769409436E-4</c:v>
                </c:pt>
                <c:pt idx="375">
                  <c:v>-5.3468889047655257E-3</c:v>
                </c:pt>
                <c:pt idx="376">
                  <c:v>0.12482997516654148</c:v>
                </c:pt>
                <c:pt idx="377">
                  <c:v>-5.570514601234422E-2</c:v>
                </c:pt>
                <c:pt idx="378">
                  <c:v>-2.634045062067961E-2</c:v>
                </c:pt>
                <c:pt idx="379">
                  <c:v>5.8205098499789039E-3</c:v>
                </c:pt>
                <c:pt idx="380">
                  <c:v>-3.2087055976170425E-2</c:v>
                </c:pt>
                <c:pt idx="381">
                  <c:v>8.2843527023552313E-3</c:v>
                </c:pt>
                <c:pt idx="382">
                  <c:v>5.2829911763549814E-2</c:v>
                </c:pt>
                <c:pt idx="383">
                  <c:v>7.7929334627101377E-3</c:v>
                </c:pt>
                <c:pt idx="384">
                  <c:v>1.1949551456471192E-2</c:v>
                </c:pt>
                <c:pt idx="385">
                  <c:v>-2.1631273695371208E-2</c:v>
                </c:pt>
                <c:pt idx="386">
                  <c:v>2.830186650705796E-2</c:v>
                </c:pt>
                <c:pt idx="387">
                  <c:v>1.6484700898032341E-2</c:v>
                </c:pt>
                <c:pt idx="388">
                  <c:v>1.3269650112588184E-2</c:v>
                </c:pt>
                <c:pt idx="389">
                  <c:v>4.7543368893965526E-4</c:v>
                </c:pt>
                <c:pt idx="390">
                  <c:v>-9.6303652649625919E-3</c:v>
                </c:pt>
                <c:pt idx="391">
                  <c:v>-4.4653509557087405E-2</c:v>
                </c:pt>
                <c:pt idx="392">
                  <c:v>-1.6628803180039772E-2</c:v>
                </c:pt>
                <c:pt idx="393">
                  <c:v>-1.213303034261468E-3</c:v>
                </c:pt>
                <c:pt idx="394">
                  <c:v>2.192719583670173E-3</c:v>
                </c:pt>
                <c:pt idx="395">
                  <c:v>-1.1796676265665974E-2</c:v>
                </c:pt>
                <c:pt idx="396">
                  <c:v>5.527156550663434E-2</c:v>
                </c:pt>
                <c:pt idx="397">
                  <c:v>-2.9365934059923191E-4</c:v>
                </c:pt>
                <c:pt idx="398">
                  <c:v>-7.7557084091311396E-3</c:v>
                </c:pt>
                <c:pt idx="399">
                  <c:v>-5.2876821754459192E-3</c:v>
                </c:pt>
                <c:pt idx="400">
                  <c:v>4.0750600534700514E-3</c:v>
                </c:pt>
                <c:pt idx="401">
                  <c:v>3.9726991372865963E-2</c:v>
                </c:pt>
                <c:pt idx="402">
                  <c:v>-5.9996051815031287E-2</c:v>
                </c:pt>
                <c:pt idx="403">
                  <c:v>-2.5055997038135519E-2</c:v>
                </c:pt>
                <c:pt idx="404">
                  <c:v>3.3100020790222298E-2</c:v>
                </c:pt>
                <c:pt idx="405">
                  <c:v>-2.5277781573088791E-2</c:v>
                </c:pt>
                <c:pt idx="406">
                  <c:v>-3.6775395042907989E-3</c:v>
                </c:pt>
                <c:pt idx="407">
                  <c:v>5.5420119889435356E-2</c:v>
                </c:pt>
                <c:pt idx="408">
                  <c:v>8.4042908480329755E-3</c:v>
                </c:pt>
                <c:pt idx="409">
                  <c:v>-6.3175921292513825E-3</c:v>
                </c:pt>
                <c:pt idx="410">
                  <c:v>-1.6486156001380304E-3</c:v>
                </c:pt>
                <c:pt idx="411">
                  <c:v>4.18360582239726E-2</c:v>
                </c:pt>
                <c:pt idx="412">
                  <c:v>3.9304867270599772E-2</c:v>
                </c:pt>
                <c:pt idx="413">
                  <c:v>-3.0772083011934338E-2</c:v>
                </c:pt>
                <c:pt idx="414">
                  <c:v>-1.4656119917281392E-2</c:v>
                </c:pt>
                <c:pt idx="415">
                  <c:v>4.6198429975463647E-2</c:v>
                </c:pt>
                <c:pt idx="416">
                  <c:v>-2.7883919983318801E-2</c:v>
                </c:pt>
                <c:pt idx="417">
                  <c:v>5.8909855311960385E-2</c:v>
                </c:pt>
                <c:pt idx="418">
                  <c:v>-4.9512835293482216E-2</c:v>
                </c:pt>
                <c:pt idx="419">
                  <c:v>3.3580521817239237E-2</c:v>
                </c:pt>
                <c:pt idx="420">
                  <c:v>-1.4019991987307898E-3</c:v>
                </c:pt>
                <c:pt idx="421">
                  <c:v>-0.10671015414857069</c:v>
                </c:pt>
                <c:pt idx="422">
                  <c:v>1.6153531528157968E-2</c:v>
                </c:pt>
                <c:pt idx="423">
                  <c:v>1.5677984592769645E-2</c:v>
                </c:pt>
                <c:pt idx="424">
                  <c:v>4.3584620467924731E-2</c:v>
                </c:pt>
                <c:pt idx="425">
                  <c:v>-5.2190029467991689E-3</c:v>
                </c:pt>
                <c:pt idx="426">
                  <c:v>-9.3430788495891606E-3</c:v>
                </c:pt>
                <c:pt idx="427">
                  <c:v>4.3840479991990339E-2</c:v>
                </c:pt>
                <c:pt idx="428">
                  <c:v>4.2990206564037556E-2</c:v>
                </c:pt>
                <c:pt idx="429">
                  <c:v>-3.4618413487378583E-2</c:v>
                </c:pt>
                <c:pt idx="430">
                  <c:v>-5.6866508606616323E-2</c:v>
                </c:pt>
                <c:pt idx="431">
                  <c:v>3.5458910189348943E-3</c:v>
                </c:pt>
                <c:pt idx="432">
                  <c:v>4.1613639944708153E-2</c:v>
                </c:pt>
                <c:pt idx="433">
                  <c:v>1.0659080778072386E-2</c:v>
                </c:pt>
                <c:pt idx="434">
                  <c:v>2.3121717975756245E-3</c:v>
                </c:pt>
                <c:pt idx="435">
                  <c:v>3.2223900878183671E-2</c:v>
                </c:pt>
                <c:pt idx="436">
                  <c:v>-6.3962346141933539E-3</c:v>
                </c:pt>
                <c:pt idx="437">
                  <c:v>-2.2088045076165089E-2</c:v>
                </c:pt>
                <c:pt idx="438">
                  <c:v>-3.6123159242417394E-2</c:v>
                </c:pt>
                <c:pt idx="439">
                  <c:v>3.2340072945490288E-2</c:v>
                </c:pt>
                <c:pt idx="440">
                  <c:v>6.0203384555564621E-2</c:v>
                </c:pt>
                <c:pt idx="441">
                  <c:v>-1.3734918479525078E-2</c:v>
                </c:pt>
                <c:pt idx="442">
                  <c:v>-4.08492988080769E-3</c:v>
                </c:pt>
                <c:pt idx="443">
                  <c:v>-7.1644394444559745E-3</c:v>
                </c:pt>
                <c:pt idx="444">
                  <c:v>1.9945830460299858E-2</c:v>
                </c:pt>
                <c:pt idx="445">
                  <c:v>-2.9257911573944882E-2</c:v>
                </c:pt>
                <c:pt idx="446">
                  <c:v>4.1945817238653128E-2</c:v>
                </c:pt>
                <c:pt idx="447">
                  <c:v>2.2937422334446303E-2</c:v>
                </c:pt>
                <c:pt idx="448">
                  <c:v>-2.0449092435883595E-2</c:v>
                </c:pt>
                <c:pt idx="449">
                  <c:v>1.3493161917324938E-2</c:v>
                </c:pt>
                <c:pt idx="450">
                  <c:v>5.7517251065510189E-3</c:v>
                </c:pt>
                <c:pt idx="451">
                  <c:v>-6.9107413032783865E-4</c:v>
                </c:pt>
                <c:pt idx="452">
                  <c:v>1.3145668963159005E-3</c:v>
                </c:pt>
                <c:pt idx="453">
                  <c:v>2.3674663194305284E-3</c:v>
                </c:pt>
                <c:pt idx="454">
                  <c:v>-4.2413687799881673E-2</c:v>
                </c:pt>
                <c:pt idx="455">
                  <c:v>-3.3538943885052415E-2</c:v>
                </c:pt>
                <c:pt idx="456">
                  <c:v>-4.1964457031317015E-2</c:v>
                </c:pt>
                <c:pt idx="457">
                  <c:v>2.7386117802440053E-2</c:v>
                </c:pt>
                <c:pt idx="458">
                  <c:v>1.3600130683404932E-2</c:v>
                </c:pt>
                <c:pt idx="459">
                  <c:v>-1.7649724591352084E-2</c:v>
                </c:pt>
                <c:pt idx="460">
                  <c:v>4.6505081499156074E-2</c:v>
                </c:pt>
                <c:pt idx="461">
                  <c:v>-3.529062793604465E-2</c:v>
                </c:pt>
                <c:pt idx="462">
                  <c:v>-3.6452691513820537E-2</c:v>
                </c:pt>
                <c:pt idx="463">
                  <c:v>-5.0824913597981004E-2</c:v>
                </c:pt>
                <c:pt idx="464">
                  <c:v>6.7060970443729134E-2</c:v>
                </c:pt>
                <c:pt idx="465">
                  <c:v>1.2258156313414727E-2</c:v>
                </c:pt>
                <c:pt idx="466">
                  <c:v>2.4396340938694226E-2</c:v>
                </c:pt>
                <c:pt idx="467">
                  <c:v>-2.4107415945473692E-2</c:v>
                </c:pt>
                <c:pt idx="468">
                  <c:v>3.0301876604900267E-2</c:v>
                </c:pt>
                <c:pt idx="469">
                  <c:v>5.5812251188067487E-3</c:v>
                </c:pt>
                <c:pt idx="470">
                  <c:v>-2.4087619599522932E-2</c:v>
                </c:pt>
                <c:pt idx="471">
                  <c:v>-1.3102808619496264E-2</c:v>
                </c:pt>
                <c:pt idx="472">
                  <c:v>4.450410705196509E-3</c:v>
                </c:pt>
                <c:pt idx="473">
                  <c:v>-1.4926715825579868E-2</c:v>
                </c:pt>
                <c:pt idx="474">
                  <c:v>2.1623297269530922E-2</c:v>
                </c:pt>
                <c:pt idx="475">
                  <c:v>1.7968360352069106E-2</c:v>
                </c:pt>
                <c:pt idx="476">
                  <c:v>-3.4995272441365943E-3</c:v>
                </c:pt>
                <c:pt idx="477">
                  <c:v>1.5042070020538372E-3</c:v>
                </c:pt>
                <c:pt idx="478">
                  <c:v>-5.2345062504669096E-2</c:v>
                </c:pt>
                <c:pt idx="479">
                  <c:v>-9.6954138483461953E-3</c:v>
                </c:pt>
                <c:pt idx="480">
                  <c:v>-3.6025394483632628E-3</c:v>
                </c:pt>
                <c:pt idx="481">
                  <c:v>-1.1028541135895777E-3</c:v>
                </c:pt>
                <c:pt idx="482">
                  <c:v>-6.3236464047792471E-2</c:v>
                </c:pt>
                <c:pt idx="483">
                  <c:v>5.2889775507073813E-2</c:v>
                </c:pt>
                <c:pt idx="484">
                  <c:v>-1.6163923016898799E-2</c:v>
                </c:pt>
                <c:pt idx="485">
                  <c:v>4.0826972991920831E-3</c:v>
                </c:pt>
                <c:pt idx="486">
                  <c:v>5.044324434731377E-3</c:v>
                </c:pt>
                <c:pt idx="487">
                  <c:v>2.0741459881446437E-2</c:v>
                </c:pt>
                <c:pt idx="488">
                  <c:v>2.8486048255378673E-2</c:v>
                </c:pt>
                <c:pt idx="489">
                  <c:v>3.1204077086332844E-4</c:v>
                </c:pt>
                <c:pt idx="490">
                  <c:v>-1.2498248275291573E-3</c:v>
                </c:pt>
                <c:pt idx="491">
                  <c:v>1.6379442507636456E-3</c:v>
                </c:pt>
                <c:pt idx="492">
                  <c:v>5.9738066673479095E-3</c:v>
                </c:pt>
                <c:pt idx="493">
                  <c:v>6.1117799809427102E-3</c:v>
                </c:pt>
                <c:pt idx="494">
                  <c:v>7.0049077872398439E-3</c:v>
                </c:pt>
                <c:pt idx="495">
                  <c:v>-2.4800059932842882E-2</c:v>
                </c:pt>
                <c:pt idx="496">
                  <c:v>2.9108659610857412E-2</c:v>
                </c:pt>
                <c:pt idx="497">
                  <c:v>5.8233250566512556E-3</c:v>
                </c:pt>
                <c:pt idx="498">
                  <c:v>-2.0525474583518666E-2</c:v>
                </c:pt>
                <c:pt idx="499">
                  <c:v>1.1236088349595164E-2</c:v>
                </c:pt>
                <c:pt idx="500">
                  <c:v>7.2183437037755954E-2</c:v>
                </c:pt>
                <c:pt idx="501">
                  <c:v>-1.3689201012058772E-2</c:v>
                </c:pt>
                <c:pt idx="502">
                  <c:v>-2.510913325552571E-2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D-4135-8D2C-4FE4ED658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929136"/>
        <c:axId val="1"/>
      </c:lineChart>
      <c:dateAx>
        <c:axId val="166792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31488081258248"/>
              <c:y val="0.8490945674044265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69869251892492E-2"/>
              <c:y val="0.398390342052313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7929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133712354163481"/>
          <c:y val="0.93158953722334004"/>
          <c:w val="0.1690695708433832"/>
          <c:h val="5.43259557344064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6178010471204188"/>
          <c:y val="3.01810865191146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96335078534032"/>
          <c:y val="0.16096579476861167"/>
          <c:w val="0.83769633507853403"/>
          <c:h val="0.6619718309859155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nasdaq!$CW$25:$CW$170</c:f>
              <c:numCache>
                <c:formatCode>m/d/yyyy</c:formatCode>
                <c:ptCount val="146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</c:numCache>
            </c:numRef>
          </c:cat>
          <c:val>
            <c:numRef>
              <c:f>nasdaq!$CY$25:$CY$170</c:f>
              <c:numCache>
                <c:formatCode>General</c:formatCode>
                <c:ptCount val="146"/>
                <c:pt idx="0">
                  <c:v>-2.2764511979707493E-2</c:v>
                </c:pt>
                <c:pt idx="1">
                  <c:v>-1.5591781664184916E-2</c:v>
                </c:pt>
                <c:pt idx="2">
                  <c:v>3.5960241411993575E-2</c:v>
                </c:pt>
                <c:pt idx="3">
                  <c:v>9.3671508863698932E-2</c:v>
                </c:pt>
                <c:pt idx="4">
                  <c:v>1.8968827148679757E-2</c:v>
                </c:pt>
                <c:pt idx="5">
                  <c:v>-4.030723777545047E-2</c:v>
                </c:pt>
                <c:pt idx="6">
                  <c:v>1.0026939944112124E-2</c:v>
                </c:pt>
                <c:pt idx="7">
                  <c:v>8.3320254323910659E-2</c:v>
                </c:pt>
                <c:pt idx="8">
                  <c:v>3.3405061506464183E-2</c:v>
                </c:pt>
                <c:pt idx="9">
                  <c:v>5.3290175324119247E-2</c:v>
                </c:pt>
                <c:pt idx="10">
                  <c:v>-1.7288229241823303E-2</c:v>
                </c:pt>
                <c:pt idx="11">
                  <c:v>-3.6568614026464358E-2</c:v>
                </c:pt>
                <c:pt idx="12">
                  <c:v>0.25835084323817253</c:v>
                </c:pt>
                <c:pt idx="13">
                  <c:v>6.189829172994149E-2</c:v>
                </c:pt>
                <c:pt idx="14">
                  <c:v>-8.8946302532252358E-2</c:v>
                </c:pt>
                <c:pt idx="15">
                  <c:v>-5.9572128917298274E-2</c:v>
                </c:pt>
                <c:pt idx="16">
                  <c:v>4.8218987244157217E-4</c:v>
                </c:pt>
                <c:pt idx="17">
                  <c:v>-1.2394864462192783E-3</c:v>
                </c:pt>
                <c:pt idx="18">
                  <c:v>-9.2484845760758549E-3</c:v>
                </c:pt>
                <c:pt idx="19">
                  <c:v>0.12624711627351076</c:v>
                </c:pt>
                <c:pt idx="20">
                  <c:v>-5.2778067577775555E-2</c:v>
                </c:pt>
                <c:pt idx="21">
                  <c:v>-2.5779319956505693E-2</c:v>
                </c:pt>
                <c:pt idx="22">
                  <c:v>9.2959534308255029E-3</c:v>
                </c:pt>
                <c:pt idx="23">
                  <c:v>-3.1272228340210706E-2</c:v>
                </c:pt>
                <c:pt idx="24">
                  <c:v>1.0173982284013056E-2</c:v>
                </c:pt>
                <c:pt idx="25">
                  <c:v>5.535996849667138E-2</c:v>
                </c:pt>
                <c:pt idx="26">
                  <c:v>6.2920356889896688E-3</c:v>
                </c:pt>
                <c:pt idx="27">
                  <c:v>1.4848736668650542E-2</c:v>
                </c:pt>
                <c:pt idx="28">
                  <c:v>-2.3709471850338754E-2</c:v>
                </c:pt>
                <c:pt idx="29">
                  <c:v>2.8845011088463251E-2</c:v>
                </c:pt>
                <c:pt idx="30">
                  <c:v>1.653616286779537E-2</c:v>
                </c:pt>
                <c:pt idx="31">
                  <c:v>1.343095662848813E-2</c:v>
                </c:pt>
                <c:pt idx="32">
                  <c:v>3.3067718520147344E-3</c:v>
                </c:pt>
                <c:pt idx="33">
                  <c:v>-1.2747437259070651E-2</c:v>
                </c:pt>
                <c:pt idx="34">
                  <c:v>-4.5346914897060456E-2</c:v>
                </c:pt>
                <c:pt idx="35">
                  <c:v>-1.266197882607633E-2</c:v>
                </c:pt>
                <c:pt idx="36">
                  <c:v>3.1523754393873314E-4</c:v>
                </c:pt>
                <c:pt idx="37">
                  <c:v>1.5861863992546498E-3</c:v>
                </c:pt>
                <c:pt idx="38">
                  <c:v>-1.2082600151657031E-2</c:v>
                </c:pt>
                <c:pt idx="39">
                  <c:v>5.7953577680956381E-2</c:v>
                </c:pt>
                <c:pt idx="40">
                  <c:v>1.6295536955122009E-3</c:v>
                </c:pt>
                <c:pt idx="41">
                  <c:v>-8.3929892682388391E-3</c:v>
                </c:pt>
                <c:pt idx="42">
                  <c:v>-1.8054460310567898E-3</c:v>
                </c:pt>
                <c:pt idx="43">
                  <c:v>3.8668722277683189E-3</c:v>
                </c:pt>
                <c:pt idx="44">
                  <c:v>3.8525962081404998E-2</c:v>
                </c:pt>
                <c:pt idx="45">
                  <c:v>-5.8942912718512402E-2</c:v>
                </c:pt>
                <c:pt idx="46">
                  <c:v>-2.1898938527114983E-2</c:v>
                </c:pt>
                <c:pt idx="47">
                  <c:v>3.3136886885168949E-2</c:v>
                </c:pt>
                <c:pt idx="48">
                  <c:v>-2.8172312323412895E-2</c:v>
                </c:pt>
                <c:pt idx="49">
                  <c:v>-7.9022542807815378E-3</c:v>
                </c:pt>
                <c:pt idx="50">
                  <c:v>5.2697328207272097E-2</c:v>
                </c:pt>
                <c:pt idx="51">
                  <c:v>1.1442059671569509E-2</c:v>
                </c:pt>
                <c:pt idx="52">
                  <c:v>-4.5474037452040775E-3</c:v>
                </c:pt>
                <c:pt idx="53">
                  <c:v>-5.7001520144837779E-3</c:v>
                </c:pt>
                <c:pt idx="54">
                  <c:v>4.4113740957416686E-2</c:v>
                </c:pt>
                <c:pt idx="55">
                  <c:v>4.2663071274880109E-2</c:v>
                </c:pt>
                <c:pt idx="56">
                  <c:v>-2.9159637060455417E-2</c:v>
                </c:pt>
                <c:pt idx="57">
                  <c:v>-1.4187558578530626E-2</c:v>
                </c:pt>
                <c:pt idx="58">
                  <c:v>4.6104723788084702E-2</c:v>
                </c:pt>
                <c:pt idx="59">
                  <c:v>-3.0482983216402314E-2</c:v>
                </c:pt>
                <c:pt idx="60">
                  <c:v>5.4864731403350256E-2</c:v>
                </c:pt>
                <c:pt idx="61">
                  <c:v>-5.3669349369557064E-2</c:v>
                </c:pt>
                <c:pt idx="62">
                  <c:v>3.6246627183556146E-2</c:v>
                </c:pt>
                <c:pt idx="63">
                  <c:v>-9.2940834275752667E-3</c:v>
                </c:pt>
                <c:pt idx="64">
                  <c:v>-0.10854044680467084</c:v>
                </c:pt>
                <c:pt idx="65">
                  <c:v>1.6661709732008607E-2</c:v>
                </c:pt>
                <c:pt idx="66">
                  <c:v>1.8114672651669359E-2</c:v>
                </c:pt>
                <c:pt idx="67">
                  <c:v>4.7917100833893E-2</c:v>
                </c:pt>
                <c:pt idx="68">
                  <c:v>-1.1220329443333378E-2</c:v>
                </c:pt>
                <c:pt idx="69">
                  <c:v>-1.260770460624926E-2</c:v>
                </c:pt>
                <c:pt idx="70">
                  <c:v>3.65453362594012E-2</c:v>
                </c:pt>
                <c:pt idx="71">
                  <c:v>4.0443252288608539E-2</c:v>
                </c:pt>
                <c:pt idx="72">
                  <c:v>-4.4611081183110794E-2</c:v>
                </c:pt>
                <c:pt idx="73">
                  <c:v>-5.0085995982712156E-2</c:v>
                </c:pt>
                <c:pt idx="74">
                  <c:v>1.097478437000168E-2</c:v>
                </c:pt>
                <c:pt idx="75">
                  <c:v>3.9240744606784936E-2</c:v>
                </c:pt>
                <c:pt idx="76">
                  <c:v>8.9135758843816148E-3</c:v>
                </c:pt>
                <c:pt idx="77">
                  <c:v>-2.2655502217908928E-3</c:v>
                </c:pt>
                <c:pt idx="78">
                  <c:v>3.9014021673150975E-2</c:v>
                </c:pt>
                <c:pt idx="79">
                  <c:v>-8.6574474591040104E-3</c:v>
                </c:pt>
                <c:pt idx="80">
                  <c:v>-1.7988309028017749E-2</c:v>
                </c:pt>
                <c:pt idx="81">
                  <c:v>-3.3751695355832459E-2</c:v>
                </c:pt>
                <c:pt idx="82">
                  <c:v>3.4947449365578344E-2</c:v>
                </c:pt>
                <c:pt idx="83">
                  <c:v>5.5696615779494814E-2</c:v>
                </c:pt>
                <c:pt idx="84">
                  <c:v>-1.5867170242981943E-2</c:v>
                </c:pt>
                <c:pt idx="85">
                  <c:v>-3.7253224020313844E-3</c:v>
                </c:pt>
                <c:pt idx="86">
                  <c:v>-4.4808794294544842E-3</c:v>
                </c:pt>
                <c:pt idx="87">
                  <c:v>1.5951972266303956E-2</c:v>
                </c:pt>
                <c:pt idx="88">
                  <c:v>-3.1632260977413215E-2</c:v>
                </c:pt>
                <c:pt idx="89">
                  <c:v>3.617161587848422E-2</c:v>
                </c:pt>
                <c:pt idx="90">
                  <c:v>2.6442695976449711E-2</c:v>
                </c:pt>
                <c:pt idx="91">
                  <c:v>-1.9577896084984541E-2</c:v>
                </c:pt>
                <c:pt idx="92">
                  <c:v>1.5794982434448341E-2</c:v>
                </c:pt>
                <c:pt idx="93">
                  <c:v>8.9000456702415937E-3</c:v>
                </c:pt>
                <c:pt idx="94">
                  <c:v>-2.7093766259959498E-3</c:v>
                </c:pt>
                <c:pt idx="95">
                  <c:v>-1.6966271325170126E-3</c:v>
                </c:pt>
                <c:pt idx="96">
                  <c:v>-1.9636274206166482E-3</c:v>
                </c:pt>
                <c:pt idx="97">
                  <c:v>-4.3212325090228723E-2</c:v>
                </c:pt>
                <c:pt idx="98">
                  <c:v>-3.9673684261812017E-2</c:v>
                </c:pt>
                <c:pt idx="99">
                  <c:v>-3.8499397398155707E-2</c:v>
                </c:pt>
                <c:pt idx="100">
                  <c:v>2.5322705145481388E-2</c:v>
                </c:pt>
                <c:pt idx="101">
                  <c:v>1.3593683718691485E-2</c:v>
                </c:pt>
                <c:pt idx="102">
                  <c:v>-9.4499019525402499E-3</c:v>
                </c:pt>
                <c:pt idx="103">
                  <c:v>4.4757428821185483E-2</c:v>
                </c:pt>
                <c:pt idx="104">
                  <c:v>-2.9772112551727195E-2</c:v>
                </c:pt>
                <c:pt idx="105">
                  <c:v>-2.9794600510594529E-2</c:v>
                </c:pt>
                <c:pt idx="106">
                  <c:v>-5.0597260645276317E-2</c:v>
                </c:pt>
                <c:pt idx="107">
                  <c:v>6.5292407412564479E-2</c:v>
                </c:pt>
                <c:pt idx="108">
                  <c:v>1.4538990808498759E-2</c:v>
                </c:pt>
                <c:pt idx="109">
                  <c:v>2.4027551634098678E-2</c:v>
                </c:pt>
                <c:pt idx="110">
                  <c:v>-2.2775554115316052E-2</c:v>
                </c:pt>
                <c:pt idx="111">
                  <c:v>2.7450667735671053E-2</c:v>
                </c:pt>
                <c:pt idx="112">
                  <c:v>7.8605288783222503E-3</c:v>
                </c:pt>
                <c:pt idx="113">
                  <c:v>-2.5526060727260914E-2</c:v>
                </c:pt>
                <c:pt idx="114">
                  <c:v>-1.1788306579480198E-2</c:v>
                </c:pt>
                <c:pt idx="115">
                  <c:v>4.8481401839169753E-3</c:v>
                </c:pt>
                <c:pt idx="116">
                  <c:v>-1.1465288947792402E-2</c:v>
                </c:pt>
                <c:pt idx="117">
                  <c:v>2.2232016133375311E-2</c:v>
                </c:pt>
                <c:pt idx="118">
                  <c:v>1.9273947722318191E-2</c:v>
                </c:pt>
                <c:pt idx="119">
                  <c:v>-6.7342217795989864E-3</c:v>
                </c:pt>
                <c:pt idx="120">
                  <c:v>-8.9781934199930323E-4</c:v>
                </c:pt>
                <c:pt idx="121">
                  <c:v>-5.0549723046366325E-2</c:v>
                </c:pt>
                <c:pt idx="122">
                  <c:v>-1.110082468473847E-2</c:v>
                </c:pt>
                <c:pt idx="123">
                  <c:v>-1.4225133009761817E-3</c:v>
                </c:pt>
                <c:pt idx="124">
                  <c:v>-2.7578646646825205E-3</c:v>
                </c:pt>
                <c:pt idx="125">
                  <c:v>-6.086681348822183E-2</c:v>
                </c:pt>
                <c:pt idx="126">
                  <c:v>5.3562059509393467E-2</c:v>
                </c:pt>
                <c:pt idx="127">
                  <c:v>-1.9498460405002298E-2</c:v>
                </c:pt>
                <c:pt idx="128">
                  <c:v>6.6883863591586171E-3</c:v>
                </c:pt>
                <c:pt idx="129">
                  <c:v>6.6804521992395458E-3</c:v>
                </c:pt>
                <c:pt idx="130">
                  <c:v>1.9636880663960132E-2</c:v>
                </c:pt>
                <c:pt idx="131">
                  <c:v>2.7868070293720203E-2</c:v>
                </c:pt>
                <c:pt idx="132">
                  <c:v>4.0500449035982683E-3</c:v>
                </c:pt>
                <c:pt idx="133">
                  <c:v>6.4846704582895154E-4</c:v>
                </c:pt>
                <c:pt idx="134">
                  <c:v>3.4029888734277485E-3</c:v>
                </c:pt>
                <c:pt idx="135">
                  <c:v>6.6674794610525724E-3</c:v>
                </c:pt>
                <c:pt idx="136">
                  <c:v>3.7545109322281935E-3</c:v>
                </c:pt>
                <c:pt idx="137">
                  <c:v>3.9988216218611915E-3</c:v>
                </c:pt>
                <c:pt idx="138">
                  <c:v>-2.151534645099612E-2</c:v>
                </c:pt>
                <c:pt idx="139">
                  <c:v>2.6883394703926387E-2</c:v>
                </c:pt>
                <c:pt idx="140">
                  <c:v>2.9735975288185702E-3</c:v>
                </c:pt>
                <c:pt idx="141">
                  <c:v>-1.9279541990712367E-2</c:v>
                </c:pt>
                <c:pt idx="142">
                  <c:v>1.0164012140471156E-2</c:v>
                </c:pt>
                <c:pt idx="143">
                  <c:v>6.8412575812433221E-2</c:v>
                </c:pt>
                <c:pt idx="144">
                  <c:v>-1.8509322165891587E-2</c:v>
                </c:pt>
                <c:pt idx="145">
                  <c:v>-2.2177711880767038E-2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8-4549-8561-41FDD743D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924496"/>
        <c:axId val="1"/>
      </c:lineChart>
      <c:dateAx>
        <c:axId val="1667924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94240837696337"/>
              <c:y val="0.8490945674044265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42408376963352E-2"/>
              <c:y val="0.398390342052313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79244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07329842931937"/>
          <c:y val="0.93158953722334004"/>
          <c:w val="0.16884816753926701"/>
          <c:h val="5.43259557344064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542521372703956"/>
          <c:y val="3.0060149654924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86945959643024"/>
          <c:y val="0.16032079815959865"/>
          <c:w val="0.82483765425558397"/>
          <c:h val="0.66332730238533943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nasdaq!$AG$25:$AG$127</c:f>
              <c:numCache>
                <c:formatCode>m/d/yyyy</c:formatCode>
                <c:ptCount val="1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</c:numCache>
            </c:numRef>
          </c:cat>
          <c:val>
            <c:numRef>
              <c:f>nasdaq!$AI$25:$AI$127</c:f>
              <c:numCache>
                <c:formatCode>General</c:formatCode>
                <c:ptCount val="103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  <c:pt idx="30">
                  <c:v>1.9512500666933483E-2</c:v>
                </c:pt>
                <c:pt idx="31">
                  <c:v>-2.719626821196686E-2</c:v>
                </c:pt>
                <c:pt idx="32">
                  <c:v>-2.2450353779261529E-3</c:v>
                </c:pt>
                <c:pt idx="33">
                  <c:v>1.2880120881641605E-2</c:v>
                </c:pt>
                <c:pt idx="34">
                  <c:v>-3.4084593328792402E-3</c:v>
                </c:pt>
                <c:pt idx="35">
                  <c:v>5.264693372269371E-2</c:v>
                </c:pt>
                <c:pt idx="36">
                  <c:v>-9.1663326708660096E-3</c:v>
                </c:pt>
                <c:pt idx="37">
                  <c:v>-2.1715994101328857E-2</c:v>
                </c:pt>
                <c:pt idx="38">
                  <c:v>-1.6306065291194577E-2</c:v>
                </c:pt>
                <c:pt idx="39">
                  <c:v>1.7746333178062408E-2</c:v>
                </c:pt>
                <c:pt idx="40">
                  <c:v>3.3742184828156919E-2</c:v>
                </c:pt>
                <c:pt idx="41">
                  <c:v>-2.9558000495672462E-2</c:v>
                </c:pt>
                <c:pt idx="42">
                  <c:v>1.4257982113828428E-2</c:v>
                </c:pt>
                <c:pt idx="43">
                  <c:v>2.7026197268693333E-2</c:v>
                </c:pt>
                <c:pt idx="44">
                  <c:v>-1.5322033571651298E-2</c:v>
                </c:pt>
                <c:pt idx="45">
                  <c:v>6.7376497814763238E-3</c:v>
                </c:pt>
                <c:pt idx="46">
                  <c:v>-5.7381927813922977E-3</c:v>
                </c:pt>
                <c:pt idx="47">
                  <c:v>-1.0908348297706523E-2</c:v>
                </c:pt>
                <c:pt idx="48">
                  <c:v>-1.6090939343281659E-2</c:v>
                </c:pt>
                <c:pt idx="49">
                  <c:v>9.907570730000894E-3</c:v>
                </c:pt>
                <c:pt idx="50">
                  <c:v>-1.9653347183838147E-3</c:v>
                </c:pt>
                <c:pt idx="51">
                  <c:v>7.4446927913426816E-3</c:v>
                </c:pt>
                <c:pt idx="52">
                  <c:v>1.6656522325036418E-2</c:v>
                </c:pt>
                <c:pt idx="53">
                  <c:v>-1.4200884593136433E-2</c:v>
                </c:pt>
                <c:pt idx="54">
                  <c:v>8.3639876873075822E-3</c:v>
                </c:pt>
                <c:pt idx="55">
                  <c:v>-8.1381420173405068E-3</c:v>
                </c:pt>
                <c:pt idx="56">
                  <c:v>-1.5366660936360459E-2</c:v>
                </c:pt>
                <c:pt idx="57">
                  <c:v>8.2857707918057681E-3</c:v>
                </c:pt>
                <c:pt idx="58">
                  <c:v>-1.3401432963438945E-2</c:v>
                </c:pt>
                <c:pt idx="59">
                  <c:v>4.509157130022901E-3</c:v>
                </c:pt>
                <c:pt idx="60">
                  <c:v>-1.3210135136283184E-2</c:v>
                </c:pt>
                <c:pt idx="61">
                  <c:v>7.2783387258585595E-3</c:v>
                </c:pt>
                <c:pt idx="62">
                  <c:v>1.0283689407392925E-2</c:v>
                </c:pt>
                <c:pt idx="63">
                  <c:v>1.4252861110706042E-2</c:v>
                </c:pt>
                <c:pt idx="64">
                  <c:v>2.7076782681671199E-2</c:v>
                </c:pt>
                <c:pt idx="65">
                  <c:v>1.514214355487809E-2</c:v>
                </c:pt>
                <c:pt idx="66">
                  <c:v>-3.8022423130769749E-3</c:v>
                </c:pt>
                <c:pt idx="67">
                  <c:v>-5.569456719022434E-3</c:v>
                </c:pt>
                <c:pt idx="68">
                  <c:v>4.4280531907754841E-2</c:v>
                </c:pt>
                <c:pt idx="69">
                  <c:v>-3.2676072945786991E-2</c:v>
                </c:pt>
                <c:pt idx="70">
                  <c:v>-2.5083079735011563E-2</c:v>
                </c:pt>
                <c:pt idx="71">
                  <c:v>-1.0138402574033862E-3</c:v>
                </c:pt>
                <c:pt idx="72">
                  <c:v>-1.4443584127126883E-2</c:v>
                </c:pt>
                <c:pt idx="73">
                  <c:v>1.2307005142256747E-2</c:v>
                </c:pt>
                <c:pt idx="74">
                  <c:v>-1.7880572050039165E-2</c:v>
                </c:pt>
                <c:pt idx="75">
                  <c:v>1.756447398572146E-2</c:v>
                </c:pt>
                <c:pt idx="76">
                  <c:v>-1.9820500337404011E-4</c:v>
                </c:pt>
                <c:pt idx="77">
                  <c:v>8.1241573902072154E-3</c:v>
                </c:pt>
                <c:pt idx="78">
                  <c:v>6.9798666428586374E-3</c:v>
                </c:pt>
                <c:pt idx="79">
                  <c:v>-4.3193314704173006E-3</c:v>
                </c:pt>
                <c:pt idx="80">
                  <c:v>-2.1048435601414388E-2</c:v>
                </c:pt>
                <c:pt idx="81">
                  <c:v>-1.6970843364190271E-2</c:v>
                </c:pt>
                <c:pt idx="82">
                  <c:v>-2.4144042335494605E-2</c:v>
                </c:pt>
                <c:pt idx="83">
                  <c:v>-2.2904759983165932E-3</c:v>
                </c:pt>
                <c:pt idx="84">
                  <c:v>-1.5711308668842107E-2</c:v>
                </c:pt>
                <c:pt idx="85">
                  <c:v>5.5257755326009843E-3</c:v>
                </c:pt>
                <c:pt idx="86">
                  <c:v>5.014822679486184E-2</c:v>
                </c:pt>
                <c:pt idx="87">
                  <c:v>-1.6501583349183977E-2</c:v>
                </c:pt>
                <c:pt idx="88">
                  <c:v>5.2348443527851646E-3</c:v>
                </c:pt>
                <c:pt idx="89">
                  <c:v>6.7193244595027874E-4</c:v>
                </c:pt>
                <c:pt idx="90">
                  <c:v>-1.0389589674279858E-3</c:v>
                </c:pt>
                <c:pt idx="91">
                  <c:v>-4.873194815537699E-3</c:v>
                </c:pt>
                <c:pt idx="92">
                  <c:v>4.1790944871136397E-3</c:v>
                </c:pt>
                <c:pt idx="93">
                  <c:v>-1.301820585362393E-2</c:v>
                </c:pt>
                <c:pt idx="94">
                  <c:v>3.1915570317413815E-2</c:v>
                </c:pt>
                <c:pt idx="95">
                  <c:v>9.9793234043063141E-3</c:v>
                </c:pt>
                <c:pt idx="96">
                  <c:v>1.0337979596355008E-4</c:v>
                </c:pt>
                <c:pt idx="97">
                  <c:v>8.1089194220544218E-3</c:v>
                </c:pt>
                <c:pt idx="98">
                  <c:v>1.0480321442031917E-2</c:v>
                </c:pt>
                <c:pt idx="99">
                  <c:v>1.774647975916702E-2</c:v>
                </c:pt>
                <c:pt idx="100">
                  <c:v>-5.4662333355493444E-3</c:v>
                </c:pt>
                <c:pt idx="101">
                  <c:v>-2.2061923391710241E-2</c:v>
                </c:pt>
                <c:pt idx="102">
                  <c:v>3.1554269131542647E-3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B-4C12-AEB5-D54E57710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930064"/>
        <c:axId val="1"/>
      </c:lineChart>
      <c:dateAx>
        <c:axId val="1667930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79805810618119"/>
              <c:y val="0.8497002302458728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915059378905459E-2"/>
              <c:y val="0.382765905606041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79300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79744536030096"/>
          <c:y val="0.93186463930266716"/>
          <c:w val="0.16862766624242526"/>
          <c:h val="5.41082693788645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1201064275319407"/>
          <c:y val="0.0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3812892545547"/>
          <c:y val="0.16"/>
          <c:w val="0.82637128394465209"/>
          <c:h val="0.66400000000000003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nasdaq!$AG$25:$AG$97</c:f>
              <c:numCache>
                <c:formatCode>m/d/yyyy</c:formatCode>
                <c:ptCount val="7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</c:numCache>
            </c:numRef>
          </c:cat>
          <c:val>
            <c:numRef>
              <c:f>nasdaq!$AI$25:$AI$97</c:f>
              <c:numCache>
                <c:formatCode>General</c:formatCode>
                <c:ptCount val="73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  <c:pt idx="30">
                  <c:v>1.9512500666933483E-2</c:v>
                </c:pt>
                <c:pt idx="31">
                  <c:v>-2.719626821196686E-2</c:v>
                </c:pt>
                <c:pt idx="32">
                  <c:v>-2.2450353779261529E-3</c:v>
                </c:pt>
                <c:pt idx="33">
                  <c:v>1.2880120881641605E-2</c:v>
                </c:pt>
                <c:pt idx="34">
                  <c:v>-3.4084593328792402E-3</c:v>
                </c:pt>
                <c:pt idx="35">
                  <c:v>5.264693372269371E-2</c:v>
                </c:pt>
                <c:pt idx="36">
                  <c:v>-9.1663326708660096E-3</c:v>
                </c:pt>
                <c:pt idx="37">
                  <c:v>-2.1715994101328857E-2</c:v>
                </c:pt>
                <c:pt idx="38">
                  <c:v>-1.6306065291194577E-2</c:v>
                </c:pt>
                <c:pt idx="39">
                  <c:v>1.7746333178062408E-2</c:v>
                </c:pt>
                <c:pt idx="40">
                  <c:v>3.3742184828156919E-2</c:v>
                </c:pt>
                <c:pt idx="41">
                  <c:v>-2.9558000495672462E-2</c:v>
                </c:pt>
                <c:pt idx="42">
                  <c:v>1.4257982113828428E-2</c:v>
                </c:pt>
                <c:pt idx="43">
                  <c:v>2.7026197268693333E-2</c:v>
                </c:pt>
                <c:pt idx="44">
                  <c:v>-1.5322033571651298E-2</c:v>
                </c:pt>
                <c:pt idx="45">
                  <c:v>6.7376497814763238E-3</c:v>
                </c:pt>
                <c:pt idx="46">
                  <c:v>-5.7381927813922977E-3</c:v>
                </c:pt>
                <c:pt idx="47">
                  <c:v>-1.0908348297706523E-2</c:v>
                </c:pt>
                <c:pt idx="48">
                  <c:v>-1.6090939343281659E-2</c:v>
                </c:pt>
                <c:pt idx="49">
                  <c:v>9.907570730000894E-3</c:v>
                </c:pt>
                <c:pt idx="50">
                  <c:v>-1.9653347183838147E-3</c:v>
                </c:pt>
                <c:pt idx="51">
                  <c:v>7.4446927913426816E-3</c:v>
                </c:pt>
                <c:pt idx="52">
                  <c:v>1.6656522325036418E-2</c:v>
                </c:pt>
                <c:pt idx="53">
                  <c:v>-1.4200884593136433E-2</c:v>
                </c:pt>
                <c:pt idx="54">
                  <c:v>8.3639876873075822E-3</c:v>
                </c:pt>
                <c:pt idx="55">
                  <c:v>-8.1381420173405068E-3</c:v>
                </c:pt>
                <c:pt idx="56">
                  <c:v>-1.5366660936360459E-2</c:v>
                </c:pt>
                <c:pt idx="57">
                  <c:v>8.2857707918057681E-3</c:v>
                </c:pt>
                <c:pt idx="58">
                  <c:v>-1.3401432963438945E-2</c:v>
                </c:pt>
                <c:pt idx="59">
                  <c:v>4.509157130022901E-3</c:v>
                </c:pt>
                <c:pt idx="60">
                  <c:v>-1.3210135136283184E-2</c:v>
                </c:pt>
                <c:pt idx="61">
                  <c:v>7.2783387258585595E-3</c:v>
                </c:pt>
                <c:pt idx="62">
                  <c:v>1.0283689407392925E-2</c:v>
                </c:pt>
                <c:pt idx="63">
                  <c:v>1.4252861110706042E-2</c:v>
                </c:pt>
                <c:pt idx="64">
                  <c:v>2.7076782681671199E-2</c:v>
                </c:pt>
                <c:pt idx="65">
                  <c:v>1.514214355487809E-2</c:v>
                </c:pt>
                <c:pt idx="66">
                  <c:v>-3.8022423130769749E-3</c:v>
                </c:pt>
                <c:pt idx="67">
                  <c:v>-5.569456719022434E-3</c:v>
                </c:pt>
                <c:pt idx="68">
                  <c:v>4.4280531907754841E-2</c:v>
                </c:pt>
                <c:pt idx="69">
                  <c:v>-3.2676072945786991E-2</c:v>
                </c:pt>
                <c:pt idx="70">
                  <c:v>-2.5083079735011563E-2</c:v>
                </c:pt>
                <c:pt idx="71">
                  <c:v>-1.0138402574033862E-3</c:v>
                </c:pt>
                <c:pt idx="72">
                  <c:v>-1.4443584127126883E-2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CC-42CF-8F6F-12CED9765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925888"/>
        <c:axId val="1"/>
      </c:lineChart>
      <c:dateAx>
        <c:axId val="166792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10999593948626"/>
              <c:y val="0.8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887741774272408E-2"/>
              <c:y val="0.384000000000000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7925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736322219934506"/>
          <c:y val="0.93200000000000005"/>
          <c:w val="0.16840741805507128"/>
          <c:h val="5.39999999999999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899608865710559"/>
          <c:y val="2.99401781206690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06127770534551"/>
          <c:y val="0.1676649974757467"/>
          <c:w val="0.82268578878748366"/>
          <c:h val="0.65668790678000788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nasdaq!$AG$25:$AG$54</c:f>
              <c:numCache>
                <c:formatCode>m/d/yyyy</c:formatCode>
                <c:ptCount val="30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</c:numCache>
            </c:numRef>
          </c:cat>
          <c:val>
            <c:numRef>
              <c:f>nasdaq!$AI$25:$AI$54</c:f>
              <c:numCache>
                <c:formatCode>General</c:formatCode>
                <c:ptCount val="30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26-49F8-B449-08EAEB81F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924032"/>
        <c:axId val="1"/>
      </c:lineChart>
      <c:dateAx>
        <c:axId val="1667924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4498044328552808"/>
              <c:y val="0.8503010586270011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860495436766623E-2"/>
              <c:y val="0.387226303693986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79240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631029986962188"/>
          <c:y val="0.93213754549016326"/>
          <c:w val="0.16818774445893089"/>
          <c:h val="5.38923206172042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Jan2000-present</a:t>
            </a:r>
          </a:p>
        </c:rich>
      </c:tx>
      <c:layout>
        <c:manualLayout>
          <c:xMode val="edge"/>
          <c:yMode val="edge"/>
          <c:x val="0.26343398247689942"/>
          <c:y val="3.03030900865887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2538379378774"/>
          <c:y val="0.15959627445603389"/>
          <c:w val="0.82568860179326686"/>
          <c:h val="0.66262756989340654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'sp500'!$CX$25:$CX$170</c:f>
              <c:numCache>
                <c:formatCode>m/d/yyyy</c:formatCode>
                <c:ptCount val="146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</c:numCache>
            </c:numRef>
          </c:cat>
          <c:val>
            <c:numRef>
              <c:f>'sp500'!$CZ$25:$CZ$170</c:f>
              <c:numCache>
                <c:formatCode>0.000</c:formatCode>
                <c:ptCount val="146"/>
                <c:pt idx="0">
                  <c:v>-1.7131246664784234E-2</c:v>
                </c:pt>
                <c:pt idx="1">
                  <c:v>-5.2582482224474876E-3</c:v>
                </c:pt>
                <c:pt idx="2">
                  <c:v>3.4348531263100585E-2</c:v>
                </c:pt>
                <c:pt idx="3">
                  <c:v>8.8958123486473362E-2</c:v>
                </c:pt>
                <c:pt idx="4">
                  <c:v>1.1720013404024262E-2</c:v>
                </c:pt>
                <c:pt idx="5">
                  <c:v>-4.0591186440319282E-2</c:v>
                </c:pt>
                <c:pt idx="6">
                  <c:v>1.2092462083259382E-2</c:v>
                </c:pt>
                <c:pt idx="7">
                  <c:v>8.3109127886168851E-2</c:v>
                </c:pt>
                <c:pt idx="8">
                  <c:v>3.1081581704270618E-2</c:v>
                </c:pt>
                <c:pt idx="9">
                  <c:v>5.1505666898067771E-2</c:v>
                </c:pt>
                <c:pt idx="10">
                  <c:v>-1.270849103082545E-2</c:v>
                </c:pt>
                <c:pt idx="11">
                  <c:v>-3.63808856028075E-2</c:v>
                </c:pt>
                <c:pt idx="12">
                  <c:v>0.26226922034816313</c:v>
                </c:pt>
                <c:pt idx="13">
                  <c:v>6.4208466875310621E-2</c:v>
                </c:pt>
                <c:pt idx="14">
                  <c:v>-8.086827264278712E-2</c:v>
                </c:pt>
                <c:pt idx="15">
                  <c:v>-6.030090884346577E-2</c:v>
                </c:pt>
                <c:pt idx="16">
                  <c:v>-3.5576122075218933E-4</c:v>
                </c:pt>
                <c:pt idx="17">
                  <c:v>-4.7792500127601003E-4</c:v>
                </c:pt>
                <c:pt idx="18">
                  <c:v>-1.6545915696056374E-3</c:v>
                </c:pt>
                <c:pt idx="19">
                  <c:v>0.11677309136051162</c:v>
                </c:pt>
                <c:pt idx="20">
                  <c:v>-5.4412843563469593E-2</c:v>
                </c:pt>
                <c:pt idx="21">
                  <c:v>-2.5271213962576873E-2</c:v>
                </c:pt>
                <c:pt idx="22">
                  <c:v>7.9687533430578619E-3</c:v>
                </c:pt>
                <c:pt idx="23">
                  <c:v>-3.0365835109847542E-2</c:v>
                </c:pt>
                <c:pt idx="24">
                  <c:v>1.2077834395186348E-2</c:v>
                </c:pt>
                <c:pt idx="25">
                  <c:v>5.2578217237336675E-2</c:v>
                </c:pt>
                <c:pt idx="26">
                  <c:v>1.3561335788568565E-2</c:v>
                </c:pt>
                <c:pt idx="27">
                  <c:v>1.6170273762772337E-2</c:v>
                </c:pt>
                <c:pt idx="28">
                  <c:v>-1.6999587897915433E-2</c:v>
                </c:pt>
                <c:pt idx="29">
                  <c:v>2.8413791853349944E-2</c:v>
                </c:pt>
                <c:pt idx="30">
                  <c:v>1.272493899383865E-2</c:v>
                </c:pt>
                <c:pt idx="31">
                  <c:v>1.7874540396960733E-2</c:v>
                </c:pt>
                <c:pt idx="32">
                  <c:v>5.9548480741609816E-3</c:v>
                </c:pt>
                <c:pt idx="33">
                  <c:v>-3.0914328789206323E-3</c:v>
                </c:pt>
                <c:pt idx="34">
                  <c:v>-4.8136802885341903E-2</c:v>
                </c:pt>
                <c:pt idx="35">
                  <c:v>-1.1355738335881977E-2</c:v>
                </c:pt>
                <c:pt idx="36">
                  <c:v>4.1947549859451287E-3</c:v>
                </c:pt>
                <c:pt idx="37">
                  <c:v>7.0681606877887274E-3</c:v>
                </c:pt>
                <c:pt idx="38">
                  <c:v>-1.7238169770964859E-2</c:v>
                </c:pt>
                <c:pt idx="39">
                  <c:v>5.4774450408205458E-2</c:v>
                </c:pt>
                <c:pt idx="40">
                  <c:v>-5.0314370743104403E-4</c:v>
                </c:pt>
                <c:pt idx="41">
                  <c:v>-9.9854062881086607E-3</c:v>
                </c:pt>
                <c:pt idx="42">
                  <c:v>-6.8144781033903958E-3</c:v>
                </c:pt>
                <c:pt idx="43">
                  <c:v>8.9702840771016291E-3</c:v>
                </c:pt>
                <c:pt idx="44">
                  <c:v>4.8145980019957603E-2</c:v>
                </c:pt>
                <c:pt idx="45">
                  <c:v>-6.1481361902380981E-2</c:v>
                </c:pt>
                <c:pt idx="46">
                  <c:v>-2.9723152780856653E-2</c:v>
                </c:pt>
                <c:pt idx="47">
                  <c:v>3.5073247076017104E-2</c:v>
                </c:pt>
                <c:pt idx="48">
                  <c:v>-2.7799488152053402E-2</c:v>
                </c:pt>
                <c:pt idx="49">
                  <c:v>-4.8490751858661701E-3</c:v>
                </c:pt>
                <c:pt idx="50">
                  <c:v>3.9307271081230832E-2</c:v>
                </c:pt>
                <c:pt idx="51">
                  <c:v>-5.9697045935772665E-3</c:v>
                </c:pt>
                <c:pt idx="52">
                  <c:v>-4.5962074151962799E-3</c:v>
                </c:pt>
                <c:pt idx="53">
                  <c:v>-7.7602588040056007E-3</c:v>
                </c:pt>
                <c:pt idx="54">
                  <c:v>3.538407247191859E-2</c:v>
                </c:pt>
                <c:pt idx="55">
                  <c:v>4.4090735417480272E-2</c:v>
                </c:pt>
                <c:pt idx="56">
                  <c:v>-3.5248197036630957E-2</c:v>
                </c:pt>
                <c:pt idx="57">
                  <c:v>-1.3860243103734203E-2</c:v>
                </c:pt>
                <c:pt idx="58">
                  <c:v>4.6887812870193835E-2</c:v>
                </c:pt>
                <c:pt idx="59">
                  <c:v>-2.8781282596772335E-2</c:v>
                </c:pt>
                <c:pt idx="60">
                  <c:v>5.0288358078972521E-2</c:v>
                </c:pt>
                <c:pt idx="61">
                  <c:v>-5.2275383489061814E-2</c:v>
                </c:pt>
                <c:pt idx="62">
                  <c:v>3.5823082528691208E-2</c:v>
                </c:pt>
                <c:pt idx="63">
                  <c:v>-1.9776722237130267E-2</c:v>
                </c:pt>
                <c:pt idx="64">
                  <c:v>-0.10737567463938835</c:v>
                </c:pt>
                <c:pt idx="65">
                  <c:v>1.9176185501998372E-2</c:v>
                </c:pt>
                <c:pt idx="66">
                  <c:v>1.6495544537939191E-2</c:v>
                </c:pt>
                <c:pt idx="67">
                  <c:v>4.8015643709044611E-2</c:v>
                </c:pt>
                <c:pt idx="68">
                  <c:v>-1.4247256056544408E-2</c:v>
                </c:pt>
                <c:pt idx="69">
                  <c:v>-1.5039900658613695E-2</c:v>
                </c:pt>
                <c:pt idx="70">
                  <c:v>3.8363524920198531E-2</c:v>
                </c:pt>
                <c:pt idx="71">
                  <c:v>4.545615016386978E-2</c:v>
                </c:pt>
                <c:pt idx="72">
                  <c:v>-3.0374982204450517E-2</c:v>
                </c:pt>
                <c:pt idx="73">
                  <c:v>-5.7124144902054461E-2</c:v>
                </c:pt>
                <c:pt idx="74">
                  <c:v>6.3224994944461096E-3</c:v>
                </c:pt>
                <c:pt idx="75">
                  <c:v>4.0846012232509998E-2</c:v>
                </c:pt>
                <c:pt idx="76">
                  <c:v>4.8343385419470511E-3</c:v>
                </c:pt>
                <c:pt idx="77">
                  <c:v>-5.7674050567869863E-3</c:v>
                </c:pt>
                <c:pt idx="78">
                  <c:v>3.1760064565060364E-2</c:v>
                </c:pt>
                <c:pt idx="79">
                  <c:v>-6.4352054004024528E-3</c:v>
                </c:pt>
                <c:pt idx="80">
                  <c:v>-1.4992611580887542E-2</c:v>
                </c:pt>
                <c:pt idx="81">
                  <c:v>-2.7744929853446985E-2</c:v>
                </c:pt>
                <c:pt idx="82">
                  <c:v>3.2863758323985984E-2</c:v>
                </c:pt>
                <c:pt idx="83">
                  <c:v>5.7285292437392721E-2</c:v>
                </c:pt>
                <c:pt idx="84">
                  <c:v>-8.9663614687685786E-3</c:v>
                </c:pt>
                <c:pt idx="85">
                  <c:v>-1.749295426820927E-3</c:v>
                </c:pt>
                <c:pt idx="86">
                  <c:v>-8.8897650725071123E-3</c:v>
                </c:pt>
                <c:pt idx="87">
                  <c:v>1.4187150565746216E-2</c:v>
                </c:pt>
                <c:pt idx="88">
                  <c:v>-3.061306381545283E-2</c:v>
                </c:pt>
                <c:pt idx="89">
                  <c:v>3.8852736872911936E-2</c:v>
                </c:pt>
                <c:pt idx="90">
                  <c:v>2.2280440079896369E-2</c:v>
                </c:pt>
                <c:pt idx="91">
                  <c:v>-2.2811765395530152E-2</c:v>
                </c:pt>
                <c:pt idx="92">
                  <c:v>8.5757203327221539E-3</c:v>
                </c:pt>
                <c:pt idx="93">
                  <c:v>8.0069828613125379E-3</c:v>
                </c:pt>
                <c:pt idx="94">
                  <c:v>3.8816663417812723E-4</c:v>
                </c:pt>
                <c:pt idx="95">
                  <c:v>-1.8329595225005969E-3</c:v>
                </c:pt>
                <c:pt idx="96">
                  <c:v>2.423401631177294E-3</c:v>
                </c:pt>
                <c:pt idx="97">
                  <c:v>-4.2276020486118407E-2</c:v>
                </c:pt>
                <c:pt idx="98">
                  <c:v>-3.7974069929724553E-2</c:v>
                </c:pt>
                <c:pt idx="99">
                  <c:v>-4.2885754060351923E-2</c:v>
                </c:pt>
                <c:pt idx="100">
                  <c:v>2.8417212077870888E-2</c:v>
                </c:pt>
                <c:pt idx="101">
                  <c:v>1.4544749899829458E-2</c:v>
                </c:pt>
                <c:pt idx="102">
                  <c:v>-1.4863877862993737E-2</c:v>
                </c:pt>
                <c:pt idx="103">
                  <c:v>4.3364493339158407E-2</c:v>
                </c:pt>
                <c:pt idx="104">
                  <c:v>-3.2662391812548951E-2</c:v>
                </c:pt>
                <c:pt idx="105">
                  <c:v>-3.1402692436612381E-2</c:v>
                </c:pt>
                <c:pt idx="106">
                  <c:v>-4.7691893520310925E-2</c:v>
                </c:pt>
                <c:pt idx="107">
                  <c:v>6.6179955006361091E-2</c:v>
                </c:pt>
                <c:pt idx="108">
                  <c:v>1.2805199135089698E-2</c:v>
                </c:pt>
                <c:pt idx="109">
                  <c:v>2.6338343524386819E-2</c:v>
                </c:pt>
                <c:pt idx="110">
                  <c:v>-2.0130682127905766E-2</c:v>
                </c:pt>
                <c:pt idx="111">
                  <c:v>2.7570227349722403E-2</c:v>
                </c:pt>
                <c:pt idx="112">
                  <c:v>3.1506427875257715E-3</c:v>
                </c:pt>
                <c:pt idx="113">
                  <c:v>-2.7479176286078592E-2</c:v>
                </c:pt>
                <c:pt idx="114">
                  <c:v>-1.2898097105923226E-2</c:v>
                </c:pt>
                <c:pt idx="115">
                  <c:v>9.238429066963337E-3</c:v>
                </c:pt>
                <c:pt idx="116">
                  <c:v>-1.4296190624527E-2</c:v>
                </c:pt>
                <c:pt idx="117">
                  <c:v>2.5545684460847311E-2</c:v>
                </c:pt>
                <c:pt idx="118">
                  <c:v>1.9679019392954897E-2</c:v>
                </c:pt>
                <c:pt idx="119">
                  <c:v>-2.4173670321878706E-3</c:v>
                </c:pt>
                <c:pt idx="120">
                  <c:v>-3.7374351109883183E-4</c:v>
                </c:pt>
                <c:pt idx="121">
                  <c:v>-5.290380694955369E-2</c:v>
                </c:pt>
                <c:pt idx="122">
                  <c:v>-1.1309772949810306E-2</c:v>
                </c:pt>
                <c:pt idx="123">
                  <c:v>-5.4058220231597632E-4</c:v>
                </c:pt>
                <c:pt idx="124">
                  <c:v>-9.4623011463656082E-4</c:v>
                </c:pt>
                <c:pt idx="125">
                  <c:v>-6.2157370634062466E-2</c:v>
                </c:pt>
                <c:pt idx="126">
                  <c:v>4.9789661983618921E-2</c:v>
                </c:pt>
                <c:pt idx="127">
                  <c:v>-1.6352525306619133E-2</c:v>
                </c:pt>
                <c:pt idx="128">
                  <c:v>6.1759132779376467E-3</c:v>
                </c:pt>
                <c:pt idx="129">
                  <c:v>1.7034089106223284E-3</c:v>
                </c:pt>
                <c:pt idx="130">
                  <c:v>1.9302520822658278E-2</c:v>
                </c:pt>
                <c:pt idx="131">
                  <c:v>2.5558347738624393E-2</c:v>
                </c:pt>
                <c:pt idx="132">
                  <c:v>4.3250795020592014E-3</c:v>
                </c:pt>
                <c:pt idx="133">
                  <c:v>1.6530954935730774E-3</c:v>
                </c:pt>
                <c:pt idx="134">
                  <c:v>1.0533072849863157E-3</c:v>
                </c:pt>
                <c:pt idx="135">
                  <c:v>7.1066777543546955E-3</c:v>
                </c:pt>
                <c:pt idx="136">
                  <c:v>5.9186653316827299E-3</c:v>
                </c:pt>
                <c:pt idx="137">
                  <c:v>4.1105983086590029E-3</c:v>
                </c:pt>
                <c:pt idx="138">
                  <c:v>-2.2137951107488271E-2</c:v>
                </c:pt>
                <c:pt idx="139">
                  <c:v>2.8838726510706916E-2</c:v>
                </c:pt>
                <c:pt idx="140">
                  <c:v>4.4550571842391709E-3</c:v>
                </c:pt>
                <c:pt idx="141">
                  <c:v>-2.1108532129774295E-2</c:v>
                </c:pt>
                <c:pt idx="142">
                  <c:v>1.5327156580114933E-2</c:v>
                </c:pt>
                <c:pt idx="143">
                  <c:v>6.5168368691289891E-2</c:v>
                </c:pt>
                <c:pt idx="144">
                  <c:v>-1.4873628812466058E-2</c:v>
                </c:pt>
                <c:pt idx="145">
                  <c:v>-2.2563414003846326E-2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8A-41C4-B33F-5E986062D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210064"/>
        <c:axId val="1"/>
      </c:lineChart>
      <c:dateAx>
        <c:axId val="1668210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86796495379884"/>
              <c:y val="0.8484865224244839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69869251892492E-2"/>
              <c:y val="0.39798058313719842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82100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57959085460793"/>
          <c:y val="0.93131496866115981"/>
          <c:w val="0.1690695708433832"/>
          <c:h val="5.454556215585968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6212336564865613"/>
          <c:y val="3.02419652552108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2538379378774"/>
          <c:y val="0.15927435034411064"/>
          <c:w val="0.82568860179326686"/>
          <c:h val="0.66330710459762532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'sp500'!$BP$25:$BP$381</c:f>
              <c:numCache>
                <c:formatCode>m/d/yyyy</c:formatCode>
                <c:ptCount val="357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</c:numCache>
            </c:numRef>
          </c:cat>
          <c:val>
            <c:numRef>
              <c:f>'sp500'!$BR$25:$BR$381</c:f>
              <c:numCache>
                <c:formatCode>0.000</c:formatCode>
                <c:ptCount val="357"/>
                <c:pt idx="0">
                  <c:v>-1.9436064859536625E-2</c:v>
                </c:pt>
                <c:pt idx="1">
                  <c:v>-2.0211317141962119E-2</c:v>
                </c:pt>
                <c:pt idx="2">
                  <c:v>-1.9794531377083924E-2</c:v>
                </c:pt>
                <c:pt idx="3">
                  <c:v>2.579628359874972E-2</c:v>
                </c:pt>
                <c:pt idx="4">
                  <c:v>-6.7084045043652053E-3</c:v>
                </c:pt>
                <c:pt idx="5">
                  <c:v>-2.2812864109492459E-2</c:v>
                </c:pt>
                <c:pt idx="6">
                  <c:v>-8.5025581077669572E-3</c:v>
                </c:pt>
                <c:pt idx="7">
                  <c:v>1.0768727950069782E-3</c:v>
                </c:pt>
                <c:pt idx="8">
                  <c:v>-1.0490440340642785E-2</c:v>
                </c:pt>
                <c:pt idx="9">
                  <c:v>5.68056901879831E-3</c:v>
                </c:pt>
                <c:pt idx="10">
                  <c:v>-1.2265374050767532E-2</c:v>
                </c:pt>
                <c:pt idx="11">
                  <c:v>3.5858831588130614E-2</c:v>
                </c:pt>
                <c:pt idx="12">
                  <c:v>3.3951439415527787E-3</c:v>
                </c:pt>
                <c:pt idx="13">
                  <c:v>-2.8845734602501429E-2</c:v>
                </c:pt>
                <c:pt idx="14">
                  <c:v>-1.0468724447386174E-2</c:v>
                </c:pt>
                <c:pt idx="15">
                  <c:v>1.3299509391543288E-3</c:v>
                </c:pt>
                <c:pt idx="16">
                  <c:v>5.9393838953113141E-3</c:v>
                </c:pt>
                <c:pt idx="17">
                  <c:v>-5.1203593621466717E-3</c:v>
                </c:pt>
                <c:pt idx="18">
                  <c:v>-3.354018010187048E-2</c:v>
                </c:pt>
                <c:pt idx="19">
                  <c:v>3.0301622921445615E-4</c:v>
                </c:pt>
                <c:pt idx="20">
                  <c:v>-3.5364562371701137E-3</c:v>
                </c:pt>
                <c:pt idx="21">
                  <c:v>3.4039802990701459E-2</c:v>
                </c:pt>
                <c:pt idx="22">
                  <c:v>-1.3422288307461162E-2</c:v>
                </c:pt>
                <c:pt idx="23">
                  <c:v>-7.655859734586731E-4</c:v>
                </c:pt>
                <c:pt idx="24">
                  <c:v>5.8115959482185828E-3</c:v>
                </c:pt>
                <c:pt idx="25">
                  <c:v>4.3297844835052382E-3</c:v>
                </c:pt>
                <c:pt idx="26">
                  <c:v>2.6353183024926102E-3</c:v>
                </c:pt>
                <c:pt idx="27">
                  <c:v>2.2126415372879186E-2</c:v>
                </c:pt>
                <c:pt idx="28">
                  <c:v>7.0807722650316068E-2</c:v>
                </c:pt>
                <c:pt idx="29">
                  <c:v>1.2943666757477656E-2</c:v>
                </c:pt>
                <c:pt idx="30">
                  <c:v>1.6480367754338105E-2</c:v>
                </c:pt>
                <c:pt idx="31">
                  <c:v>-1.7696086316703667E-2</c:v>
                </c:pt>
                <c:pt idx="32">
                  <c:v>-7.8157438297401659E-4</c:v>
                </c:pt>
                <c:pt idx="33">
                  <c:v>1.2725931948363814E-2</c:v>
                </c:pt>
                <c:pt idx="34">
                  <c:v>-4.7064970085145662E-3</c:v>
                </c:pt>
                <c:pt idx="35">
                  <c:v>3.9513205976798818E-2</c:v>
                </c:pt>
                <c:pt idx="36">
                  <c:v>-1.0776871452193165E-3</c:v>
                </c:pt>
                <c:pt idx="37">
                  <c:v>-2.009109923487892E-2</c:v>
                </c:pt>
                <c:pt idx="38">
                  <c:v>-1.9126483447450052E-2</c:v>
                </c:pt>
                <c:pt idx="39">
                  <c:v>1.685785835028324E-2</c:v>
                </c:pt>
                <c:pt idx="40">
                  <c:v>4.6780703361447379E-2</c:v>
                </c:pt>
                <c:pt idx="41">
                  <c:v>-2.1979542450286698E-2</c:v>
                </c:pt>
                <c:pt idx="42">
                  <c:v>4.8224885798603453E-3</c:v>
                </c:pt>
                <c:pt idx="43">
                  <c:v>2.4992930025571222E-2</c:v>
                </c:pt>
                <c:pt idx="44">
                  <c:v>-1.6561098049788749E-2</c:v>
                </c:pt>
                <c:pt idx="45">
                  <c:v>8.280046005118313E-3</c:v>
                </c:pt>
                <c:pt idx="46">
                  <c:v>-5.2626182388658318E-3</c:v>
                </c:pt>
                <c:pt idx="47">
                  <c:v>-1.5363319413508996E-2</c:v>
                </c:pt>
                <c:pt idx="48">
                  <c:v>-1.6605165826424389E-2</c:v>
                </c:pt>
                <c:pt idx="49">
                  <c:v>6.5685580778758069E-3</c:v>
                </c:pt>
                <c:pt idx="50">
                  <c:v>-3.9923466968098432E-3</c:v>
                </c:pt>
                <c:pt idx="51">
                  <c:v>-7.6709078384271899E-3</c:v>
                </c:pt>
                <c:pt idx="52">
                  <c:v>1.2860481390134305E-2</c:v>
                </c:pt>
                <c:pt idx="53">
                  <c:v>-1.397560949817615E-2</c:v>
                </c:pt>
                <c:pt idx="54">
                  <c:v>6.2169253101336521E-3</c:v>
                </c:pt>
                <c:pt idx="55">
                  <c:v>-6.9412972782780143E-3</c:v>
                </c:pt>
                <c:pt idx="56">
                  <c:v>-1.6638592610286173E-2</c:v>
                </c:pt>
                <c:pt idx="57">
                  <c:v>1.1408952354185292E-2</c:v>
                </c:pt>
                <c:pt idx="58">
                  <c:v>-1.0497879311705757E-2</c:v>
                </c:pt>
                <c:pt idx="59">
                  <c:v>7.3951991395527251E-3</c:v>
                </c:pt>
                <c:pt idx="60">
                  <c:v>-1.2401583498993311E-2</c:v>
                </c:pt>
                <c:pt idx="61">
                  <c:v>-2.1689421043668763E-4</c:v>
                </c:pt>
                <c:pt idx="62">
                  <c:v>4.9793304808035902E-3</c:v>
                </c:pt>
                <c:pt idx="63">
                  <c:v>1.0759506881916996E-2</c:v>
                </c:pt>
                <c:pt idx="64">
                  <c:v>2.5944490955521881E-2</c:v>
                </c:pt>
                <c:pt idx="65">
                  <c:v>1.5050958453176994E-2</c:v>
                </c:pt>
                <c:pt idx="66">
                  <c:v>-1.022701818189747E-2</c:v>
                </c:pt>
                <c:pt idx="67">
                  <c:v>-7.2270064530931856E-3</c:v>
                </c:pt>
                <c:pt idx="68">
                  <c:v>5.0310385724618892E-2</c:v>
                </c:pt>
                <c:pt idx="69">
                  <c:v>-3.1214227519001162E-2</c:v>
                </c:pt>
                <c:pt idx="70">
                  <c:v>-2.1734877864868066E-2</c:v>
                </c:pt>
                <c:pt idx="71">
                  <c:v>-8.6992868399086141E-4</c:v>
                </c:pt>
                <c:pt idx="72">
                  <c:v>-1.8857444107633799E-2</c:v>
                </c:pt>
                <c:pt idx="73">
                  <c:v>8.479816083955042E-3</c:v>
                </c:pt>
                <c:pt idx="74">
                  <c:v>-1.7835225725232072E-2</c:v>
                </c:pt>
                <c:pt idx="75">
                  <c:v>1.694316208880671E-2</c:v>
                </c:pt>
                <c:pt idx="76">
                  <c:v>-1.994854196700385E-3</c:v>
                </c:pt>
                <c:pt idx="77">
                  <c:v>3.3918099983447515E-3</c:v>
                </c:pt>
                <c:pt idx="78">
                  <c:v>-2.2368808584224617E-4</c:v>
                </c:pt>
                <c:pt idx="79">
                  <c:v>-3.0362393637940149E-3</c:v>
                </c:pt>
                <c:pt idx="80">
                  <c:v>-2.0975434890691338E-2</c:v>
                </c:pt>
                <c:pt idx="81">
                  <c:v>-1.6422747527157919E-2</c:v>
                </c:pt>
                <c:pt idx="82">
                  <c:v>-1.7021862204379179E-2</c:v>
                </c:pt>
                <c:pt idx="83">
                  <c:v>-2.4057031241457379E-3</c:v>
                </c:pt>
                <c:pt idx="84">
                  <c:v>-1.4653167798462886E-2</c:v>
                </c:pt>
                <c:pt idx="85">
                  <c:v>1.1773113186657868E-2</c:v>
                </c:pt>
                <c:pt idx="86">
                  <c:v>4.1831191586676905E-2</c:v>
                </c:pt>
                <c:pt idx="87">
                  <c:v>-1.826389506222692E-2</c:v>
                </c:pt>
                <c:pt idx="88">
                  <c:v>7.6962551786321776E-3</c:v>
                </c:pt>
                <c:pt idx="89">
                  <c:v>1.1757843963078214E-3</c:v>
                </c:pt>
                <c:pt idx="90">
                  <c:v>4.5570328328575251E-3</c:v>
                </c:pt>
                <c:pt idx="91">
                  <c:v>-4.2709605016127564E-3</c:v>
                </c:pt>
                <c:pt idx="92">
                  <c:v>1.0406716853283551E-2</c:v>
                </c:pt>
                <c:pt idx="93">
                  <c:v>-1.9380799644681604E-2</c:v>
                </c:pt>
                <c:pt idx="94">
                  <c:v>3.1934558820374312E-2</c:v>
                </c:pt>
                <c:pt idx="95">
                  <c:v>4.3878188320621327E-3</c:v>
                </c:pt>
                <c:pt idx="96">
                  <c:v>3.6246527016261815E-4</c:v>
                </c:pt>
                <c:pt idx="97">
                  <c:v>5.9265982990882636E-3</c:v>
                </c:pt>
                <c:pt idx="98">
                  <c:v>8.3605865447117719E-3</c:v>
                </c:pt>
                <c:pt idx="99">
                  <c:v>1.0555414678966453E-2</c:v>
                </c:pt>
                <c:pt idx="100">
                  <c:v>-5.3712793012986671E-3</c:v>
                </c:pt>
                <c:pt idx="101">
                  <c:v>-2.0069970213861102E-2</c:v>
                </c:pt>
                <c:pt idx="102">
                  <c:v>-4.6487163565779579E-3</c:v>
                </c:pt>
                <c:pt idx="103">
                  <c:v>-7.3768816853036368E-3</c:v>
                </c:pt>
                <c:pt idx="104">
                  <c:v>8.9574238551428254E-3</c:v>
                </c:pt>
                <c:pt idx="105">
                  <c:v>3.8797775366818762E-2</c:v>
                </c:pt>
                <c:pt idx="106">
                  <c:v>-1.2315093936003451E-2</c:v>
                </c:pt>
                <c:pt idx="107">
                  <c:v>-5.7142661124685058E-3</c:v>
                </c:pt>
                <c:pt idx="108">
                  <c:v>4.4225904273560615E-2</c:v>
                </c:pt>
                <c:pt idx="109">
                  <c:v>4.7843269475471698E-2</c:v>
                </c:pt>
                <c:pt idx="110">
                  <c:v>-5.4264235788244316E-3</c:v>
                </c:pt>
                <c:pt idx="111">
                  <c:v>4.9133925209662394E-2</c:v>
                </c:pt>
                <c:pt idx="112">
                  <c:v>-4.6229409454645445E-2</c:v>
                </c:pt>
                <c:pt idx="113">
                  <c:v>-3.8557316486018969E-2</c:v>
                </c:pt>
                <c:pt idx="114">
                  <c:v>3.9547127170964209E-2</c:v>
                </c:pt>
                <c:pt idx="115">
                  <c:v>1.4904551186426133E-2</c:v>
                </c:pt>
                <c:pt idx="116">
                  <c:v>-1.8067375992364587E-3</c:v>
                </c:pt>
                <c:pt idx="117">
                  <c:v>2.4420692772268757E-2</c:v>
                </c:pt>
                <c:pt idx="118">
                  <c:v>9.4423040017404623E-3</c:v>
                </c:pt>
                <c:pt idx="119">
                  <c:v>-1.8453267475696315E-2</c:v>
                </c:pt>
                <c:pt idx="120">
                  <c:v>-2.4142754075952566E-2</c:v>
                </c:pt>
                <c:pt idx="121">
                  <c:v>1.3264819237794653E-3</c:v>
                </c:pt>
                <c:pt idx="122">
                  <c:v>4.9675103242123181E-3</c:v>
                </c:pt>
                <c:pt idx="123">
                  <c:v>5.7222184997127576E-3</c:v>
                </c:pt>
                <c:pt idx="124">
                  <c:v>2.0334004372379961E-3</c:v>
                </c:pt>
                <c:pt idx="125">
                  <c:v>-1.2010546595737252E-2</c:v>
                </c:pt>
                <c:pt idx="126">
                  <c:v>-1.6362829930272715E-2</c:v>
                </c:pt>
                <c:pt idx="127">
                  <c:v>-2.5217849065452588E-2</c:v>
                </c:pt>
                <c:pt idx="128">
                  <c:v>2.3468778235142783E-2</c:v>
                </c:pt>
                <c:pt idx="129">
                  <c:v>2.5650290343722824E-2</c:v>
                </c:pt>
                <c:pt idx="130">
                  <c:v>4.8415090049226846E-4</c:v>
                </c:pt>
                <c:pt idx="131">
                  <c:v>-1.638410304150684E-2</c:v>
                </c:pt>
                <c:pt idx="132">
                  <c:v>-2.0739920875344986E-2</c:v>
                </c:pt>
                <c:pt idx="133">
                  <c:v>1.119231866692165E-2</c:v>
                </c:pt>
                <c:pt idx="134">
                  <c:v>1.260420505459426E-3</c:v>
                </c:pt>
                <c:pt idx="135">
                  <c:v>-1.0389306154826682E-2</c:v>
                </c:pt>
                <c:pt idx="136">
                  <c:v>-1.6558080733699215E-2</c:v>
                </c:pt>
                <c:pt idx="137">
                  <c:v>1.8375478179415993E-2</c:v>
                </c:pt>
                <c:pt idx="138">
                  <c:v>8.1897571285780325E-3</c:v>
                </c:pt>
                <c:pt idx="139">
                  <c:v>2.0915803336875628E-2</c:v>
                </c:pt>
                <c:pt idx="140">
                  <c:v>5.3152457545580747E-2</c:v>
                </c:pt>
                <c:pt idx="141">
                  <c:v>-2.9086780442045004E-2</c:v>
                </c:pt>
                <c:pt idx="142">
                  <c:v>-1.2051104426394933E-2</c:v>
                </c:pt>
                <c:pt idx="143">
                  <c:v>-2.2116420036285944E-2</c:v>
                </c:pt>
                <c:pt idx="144">
                  <c:v>-8.7598805659836569E-3</c:v>
                </c:pt>
                <c:pt idx="145">
                  <c:v>1.0841144383535518E-2</c:v>
                </c:pt>
                <c:pt idx="146">
                  <c:v>1.6453368672052968E-2</c:v>
                </c:pt>
                <c:pt idx="147">
                  <c:v>-2.7438368651417147E-4</c:v>
                </c:pt>
                <c:pt idx="148">
                  <c:v>8.9053649074075196E-3</c:v>
                </c:pt>
                <c:pt idx="149">
                  <c:v>1.7182251033219863E-2</c:v>
                </c:pt>
                <c:pt idx="150">
                  <c:v>2.9905935277629692E-2</c:v>
                </c:pt>
                <c:pt idx="151">
                  <c:v>2.9931209620079864E-3</c:v>
                </c:pt>
                <c:pt idx="152">
                  <c:v>-2.258870061325606E-2</c:v>
                </c:pt>
                <c:pt idx="153">
                  <c:v>-1.8559672947849708E-2</c:v>
                </c:pt>
                <c:pt idx="154">
                  <c:v>-1.5284134926233811E-2</c:v>
                </c:pt>
                <c:pt idx="155">
                  <c:v>1.4052885352027075E-2</c:v>
                </c:pt>
                <c:pt idx="156">
                  <c:v>2.0976683780533446E-2</c:v>
                </c:pt>
                <c:pt idx="157">
                  <c:v>2.2875647251648992E-3</c:v>
                </c:pt>
                <c:pt idx="158">
                  <c:v>-2.1590994188466699E-2</c:v>
                </c:pt>
                <c:pt idx="159">
                  <c:v>-1.0042514441083263E-2</c:v>
                </c:pt>
                <c:pt idx="160">
                  <c:v>-4.9864093342064583E-3</c:v>
                </c:pt>
                <c:pt idx="161">
                  <c:v>-1.0994834439246563E-2</c:v>
                </c:pt>
                <c:pt idx="162">
                  <c:v>-7.2276649870046897E-3</c:v>
                </c:pt>
                <c:pt idx="163">
                  <c:v>4.6141268456872837E-3</c:v>
                </c:pt>
                <c:pt idx="164">
                  <c:v>-1.3773110638040972E-2</c:v>
                </c:pt>
                <c:pt idx="165">
                  <c:v>-5.1013316836381727E-3</c:v>
                </c:pt>
                <c:pt idx="166">
                  <c:v>-4.9784685858732377E-4</c:v>
                </c:pt>
                <c:pt idx="167">
                  <c:v>-3.2959043156853274E-2</c:v>
                </c:pt>
                <c:pt idx="168">
                  <c:v>3.9188975261489865E-4</c:v>
                </c:pt>
                <c:pt idx="169">
                  <c:v>-1.2033213604729479E-2</c:v>
                </c:pt>
                <c:pt idx="170">
                  <c:v>1.4289684230882945E-2</c:v>
                </c:pt>
                <c:pt idx="171">
                  <c:v>-2.7115544497960907E-5</c:v>
                </c:pt>
                <c:pt idx="172">
                  <c:v>-3.6776610588823977E-2</c:v>
                </c:pt>
                <c:pt idx="173">
                  <c:v>6.7278048192287859E-2</c:v>
                </c:pt>
                <c:pt idx="174">
                  <c:v>3.105625733121448E-2</c:v>
                </c:pt>
                <c:pt idx="175">
                  <c:v>2.6545234721770998E-2</c:v>
                </c:pt>
                <c:pt idx="176">
                  <c:v>8.9146853838986823E-3</c:v>
                </c:pt>
                <c:pt idx="177">
                  <c:v>-8.4295784825496722E-3</c:v>
                </c:pt>
                <c:pt idx="178">
                  <c:v>-2.7936210676730428E-2</c:v>
                </c:pt>
                <c:pt idx="179">
                  <c:v>-1.2670634861431149E-2</c:v>
                </c:pt>
                <c:pt idx="180">
                  <c:v>2.0809150796573746E-2</c:v>
                </c:pt>
                <c:pt idx="181">
                  <c:v>4.4274910732702679E-3</c:v>
                </c:pt>
                <c:pt idx="182">
                  <c:v>-6.8942104083103851E-3</c:v>
                </c:pt>
                <c:pt idx="183">
                  <c:v>1.8767069326889884E-2</c:v>
                </c:pt>
                <c:pt idx="184">
                  <c:v>3.3654309646162894E-2</c:v>
                </c:pt>
                <c:pt idx="185">
                  <c:v>3.1239775151424315E-2</c:v>
                </c:pt>
                <c:pt idx="186">
                  <c:v>2.0185796176754343E-2</c:v>
                </c:pt>
                <c:pt idx="187">
                  <c:v>-2.8575882494141945E-3</c:v>
                </c:pt>
                <c:pt idx="188">
                  <c:v>1.6401938775724899E-2</c:v>
                </c:pt>
                <c:pt idx="189">
                  <c:v>2.9798370739178726E-3</c:v>
                </c:pt>
                <c:pt idx="190">
                  <c:v>-5.5870219696652658E-3</c:v>
                </c:pt>
                <c:pt idx="191">
                  <c:v>-2.5141416606354731E-3</c:v>
                </c:pt>
                <c:pt idx="192">
                  <c:v>-1.1936829911613692E-2</c:v>
                </c:pt>
                <c:pt idx="193">
                  <c:v>-7.6597466920602748E-3</c:v>
                </c:pt>
                <c:pt idx="194">
                  <c:v>-1.2049312613686466E-2</c:v>
                </c:pt>
                <c:pt idx="195">
                  <c:v>-7.6913841878981288E-4</c:v>
                </c:pt>
                <c:pt idx="196">
                  <c:v>-1.1532074986874486E-2</c:v>
                </c:pt>
                <c:pt idx="197">
                  <c:v>9.4889684758980384E-3</c:v>
                </c:pt>
                <c:pt idx="198">
                  <c:v>-1.0101282129377423E-2</c:v>
                </c:pt>
                <c:pt idx="199">
                  <c:v>1.1140623495231889E-3</c:v>
                </c:pt>
                <c:pt idx="200">
                  <c:v>1.6861464265615449E-2</c:v>
                </c:pt>
                <c:pt idx="201">
                  <c:v>-6.4314723490738641E-3</c:v>
                </c:pt>
                <c:pt idx="202">
                  <c:v>-5.7791845083059318E-3</c:v>
                </c:pt>
                <c:pt idx="203">
                  <c:v>2.038492812620207E-2</c:v>
                </c:pt>
                <c:pt idx="204">
                  <c:v>-7.7236047732438442E-3</c:v>
                </c:pt>
                <c:pt idx="205">
                  <c:v>-2.3748121323226262E-2</c:v>
                </c:pt>
                <c:pt idx="206">
                  <c:v>2.918622562388647E-3</c:v>
                </c:pt>
                <c:pt idx="207">
                  <c:v>1.9127792880507085E-2</c:v>
                </c:pt>
                <c:pt idx="208">
                  <c:v>3.2433442384153452E-2</c:v>
                </c:pt>
                <c:pt idx="209">
                  <c:v>1.8634409631896203E-2</c:v>
                </c:pt>
                <c:pt idx="210">
                  <c:v>1.9808434082901141E-2</c:v>
                </c:pt>
                <c:pt idx="211">
                  <c:v>-1.5752772795460068E-2</c:v>
                </c:pt>
                <c:pt idx="212">
                  <c:v>-4.8128610792495721E-4</c:v>
                </c:pt>
                <c:pt idx="213">
                  <c:v>1.2273567598606648E-2</c:v>
                </c:pt>
                <c:pt idx="214">
                  <c:v>1.0206907810855833E-2</c:v>
                </c:pt>
                <c:pt idx="215">
                  <c:v>3.3523506116527463E-2</c:v>
                </c:pt>
                <c:pt idx="216">
                  <c:v>1.5988954909708489E-2</c:v>
                </c:pt>
                <c:pt idx="217">
                  <c:v>-3.6803946129814948E-2</c:v>
                </c:pt>
                <c:pt idx="218">
                  <c:v>-2.6731458151892401E-2</c:v>
                </c:pt>
                <c:pt idx="219">
                  <c:v>6.0785146143764309E-3</c:v>
                </c:pt>
                <c:pt idx="220">
                  <c:v>-1.7944788117188075E-2</c:v>
                </c:pt>
                <c:pt idx="221">
                  <c:v>-1.8835899575491803E-2</c:v>
                </c:pt>
                <c:pt idx="222">
                  <c:v>1.0565482707071239E-2</c:v>
                </c:pt>
                <c:pt idx="223">
                  <c:v>5.2304572626572926E-3</c:v>
                </c:pt>
                <c:pt idx="224">
                  <c:v>6.7743858684572566E-3</c:v>
                </c:pt>
                <c:pt idx="225">
                  <c:v>-3.1006407537777668E-3</c:v>
                </c:pt>
                <c:pt idx="226">
                  <c:v>2.4374892065904895E-2</c:v>
                </c:pt>
                <c:pt idx="227">
                  <c:v>1.3034449450300963E-2</c:v>
                </c:pt>
                <c:pt idx="228">
                  <c:v>-2.4205664282576696E-3</c:v>
                </c:pt>
                <c:pt idx="229">
                  <c:v>-1.1216125417792719E-2</c:v>
                </c:pt>
                <c:pt idx="230">
                  <c:v>-3.0001980741620484E-3</c:v>
                </c:pt>
                <c:pt idx="231">
                  <c:v>3.3549670245452308E-2</c:v>
                </c:pt>
                <c:pt idx="232">
                  <c:v>-6.3491859199044497E-3</c:v>
                </c:pt>
                <c:pt idx="233">
                  <c:v>1.0999043770091654E-2</c:v>
                </c:pt>
                <c:pt idx="234">
                  <c:v>1.8361418942246036E-2</c:v>
                </c:pt>
                <c:pt idx="235">
                  <c:v>-1.2786483357915806E-2</c:v>
                </c:pt>
                <c:pt idx="236">
                  <c:v>-1.095125398515296E-2</c:v>
                </c:pt>
                <c:pt idx="237">
                  <c:v>-1.9142360481748829E-2</c:v>
                </c:pt>
                <c:pt idx="238">
                  <c:v>-1.2483083213025187E-2</c:v>
                </c:pt>
                <c:pt idx="239">
                  <c:v>2.1257502055955696E-2</c:v>
                </c:pt>
                <c:pt idx="240">
                  <c:v>2.0185124100877902E-2</c:v>
                </c:pt>
                <c:pt idx="241">
                  <c:v>1.5678467263971263E-2</c:v>
                </c:pt>
                <c:pt idx="242">
                  <c:v>-4.6610824778520734E-3</c:v>
                </c:pt>
                <c:pt idx="243">
                  <c:v>-8.358630706401686E-3</c:v>
                </c:pt>
                <c:pt idx="244">
                  <c:v>1.6763550489042028E-3</c:v>
                </c:pt>
                <c:pt idx="245">
                  <c:v>4.6676358218258867E-3</c:v>
                </c:pt>
                <c:pt idx="246">
                  <c:v>-8.1736747570496683E-3</c:v>
                </c:pt>
                <c:pt idx="247">
                  <c:v>1.0526116340021712E-3</c:v>
                </c:pt>
                <c:pt idx="248">
                  <c:v>1.1213556971480888E-2</c:v>
                </c:pt>
                <c:pt idx="249">
                  <c:v>1.8731033722615632E-2</c:v>
                </c:pt>
                <c:pt idx="250">
                  <c:v>-1.298388941502567E-2</c:v>
                </c:pt>
                <c:pt idx="251">
                  <c:v>4.7655184753115452E-3</c:v>
                </c:pt>
                <c:pt idx="252">
                  <c:v>1.338680438039712E-2</c:v>
                </c:pt>
                <c:pt idx="253">
                  <c:v>4.2436956447327815E-3</c:v>
                </c:pt>
                <c:pt idx="254">
                  <c:v>2.2053562842439173E-2</c:v>
                </c:pt>
                <c:pt idx="255">
                  <c:v>1.6173699999364178E-2</c:v>
                </c:pt>
                <c:pt idx="256">
                  <c:v>1.2338676766176598E-2</c:v>
                </c:pt>
                <c:pt idx="257">
                  <c:v>-1.552838515857621E-2</c:v>
                </c:pt>
                <c:pt idx="258">
                  <c:v>-2.1441235771993118E-2</c:v>
                </c:pt>
                <c:pt idx="259">
                  <c:v>6.1116018700478961E-3</c:v>
                </c:pt>
                <c:pt idx="260">
                  <c:v>-7.3803057939110007E-4</c:v>
                </c:pt>
                <c:pt idx="261">
                  <c:v>3.9518966209086534E-3</c:v>
                </c:pt>
                <c:pt idx="262">
                  <c:v>-9.2053926304232932E-3</c:v>
                </c:pt>
                <c:pt idx="263">
                  <c:v>5.4553398434266688E-3</c:v>
                </c:pt>
                <c:pt idx="264">
                  <c:v>-1.6012768628308255E-3</c:v>
                </c:pt>
                <c:pt idx="265">
                  <c:v>-3.4000369718523724E-3</c:v>
                </c:pt>
                <c:pt idx="266">
                  <c:v>-9.9773308496668035E-3</c:v>
                </c:pt>
                <c:pt idx="267">
                  <c:v>-2.5098050783521078E-2</c:v>
                </c:pt>
                <c:pt idx="268">
                  <c:v>-1.6258885515821705E-2</c:v>
                </c:pt>
                <c:pt idx="269">
                  <c:v>1.3310955974615677E-2</c:v>
                </c:pt>
                <c:pt idx="270">
                  <c:v>-1.6001718495572366E-2</c:v>
                </c:pt>
                <c:pt idx="271">
                  <c:v>1.6682964146607186E-2</c:v>
                </c:pt>
                <c:pt idx="272">
                  <c:v>-1.8283355224530076E-2</c:v>
                </c:pt>
                <c:pt idx="273">
                  <c:v>-2.2003673501841032E-2</c:v>
                </c:pt>
                <c:pt idx="274">
                  <c:v>1.5503964792170644E-2</c:v>
                </c:pt>
                <c:pt idx="275">
                  <c:v>-1.3460944100352704E-4</c:v>
                </c:pt>
                <c:pt idx="276">
                  <c:v>-1.9979067459890268E-2</c:v>
                </c:pt>
                <c:pt idx="277">
                  <c:v>4.320314027855527E-2</c:v>
                </c:pt>
                <c:pt idx="278">
                  <c:v>1.1483858388444148E-2</c:v>
                </c:pt>
                <c:pt idx="279">
                  <c:v>-1.7222246500440186E-2</c:v>
                </c:pt>
                <c:pt idx="280">
                  <c:v>3.3699641002618063E-3</c:v>
                </c:pt>
                <c:pt idx="281">
                  <c:v>5.7129810683850465E-4</c:v>
                </c:pt>
                <c:pt idx="282">
                  <c:v>1.1974780991377257E-3</c:v>
                </c:pt>
                <c:pt idx="283">
                  <c:v>5.8281850134290665E-3</c:v>
                </c:pt>
                <c:pt idx="284">
                  <c:v>-2.3791642614488278E-2</c:v>
                </c:pt>
                <c:pt idx="285">
                  <c:v>-3.0134880190817132E-2</c:v>
                </c:pt>
                <c:pt idx="286">
                  <c:v>-1.3999688827013646E-3</c:v>
                </c:pt>
                <c:pt idx="287">
                  <c:v>6.7208813362897024E-4</c:v>
                </c:pt>
                <c:pt idx="288">
                  <c:v>2.232979306079283E-2</c:v>
                </c:pt>
                <c:pt idx="289">
                  <c:v>-2.6375968883441236E-2</c:v>
                </c:pt>
                <c:pt idx="290">
                  <c:v>1.0080776557257077E-2</c:v>
                </c:pt>
                <c:pt idx="291">
                  <c:v>1.2664462132395918E-2</c:v>
                </c:pt>
                <c:pt idx="292">
                  <c:v>3.2800879534110441E-2</c:v>
                </c:pt>
                <c:pt idx="293">
                  <c:v>-3.1675517656588647E-3</c:v>
                </c:pt>
                <c:pt idx="294">
                  <c:v>-2.843324348010259E-2</c:v>
                </c:pt>
                <c:pt idx="295">
                  <c:v>-3.2711419214909014E-3</c:v>
                </c:pt>
                <c:pt idx="296">
                  <c:v>-5.1620533048552894E-2</c:v>
                </c:pt>
                <c:pt idx="297">
                  <c:v>-3.2448253347314146E-2</c:v>
                </c:pt>
                <c:pt idx="298">
                  <c:v>4.4047441068005663E-2</c:v>
                </c:pt>
                <c:pt idx="299">
                  <c:v>-1.3232592450648486E-3</c:v>
                </c:pt>
                <c:pt idx="300">
                  <c:v>8.1245300823270094E-3</c:v>
                </c:pt>
                <c:pt idx="301">
                  <c:v>4.4495466180930435E-2</c:v>
                </c:pt>
                <c:pt idx="302">
                  <c:v>-2.4061906398221471E-2</c:v>
                </c:pt>
                <c:pt idx="303">
                  <c:v>-4.3040076853108969E-3</c:v>
                </c:pt>
                <c:pt idx="304">
                  <c:v>-4.8984078398796324E-3</c:v>
                </c:pt>
                <c:pt idx="305">
                  <c:v>2.4354631518431296E-2</c:v>
                </c:pt>
                <c:pt idx="306">
                  <c:v>-1.3247896261398627E-2</c:v>
                </c:pt>
                <c:pt idx="307">
                  <c:v>-2.1300234041819747E-2</c:v>
                </c:pt>
                <c:pt idx="308">
                  <c:v>1.1192480343425119E-2</c:v>
                </c:pt>
                <c:pt idx="309">
                  <c:v>-4.2840848994878396E-2</c:v>
                </c:pt>
                <c:pt idx="310">
                  <c:v>1.7015335418829703E-2</c:v>
                </c:pt>
                <c:pt idx="311">
                  <c:v>3.6215289894302609E-2</c:v>
                </c:pt>
                <c:pt idx="312">
                  <c:v>4.52584346383407E-3</c:v>
                </c:pt>
                <c:pt idx="313">
                  <c:v>-1.8405045789777988E-2</c:v>
                </c:pt>
                <c:pt idx="314">
                  <c:v>-5.2600660213058897E-2</c:v>
                </c:pt>
                <c:pt idx="315">
                  <c:v>1.762743986664176E-2</c:v>
                </c:pt>
                <c:pt idx="316">
                  <c:v>4.251867796818605E-2</c:v>
                </c:pt>
                <c:pt idx="317">
                  <c:v>-3.9380009555541419E-2</c:v>
                </c:pt>
                <c:pt idx="318">
                  <c:v>-1.9579835867986624E-2</c:v>
                </c:pt>
                <c:pt idx="319">
                  <c:v>8.526559184224753E-3</c:v>
                </c:pt>
                <c:pt idx="320">
                  <c:v>2.7644059346688447E-2</c:v>
                </c:pt>
                <c:pt idx="321">
                  <c:v>3.6295469123247034E-2</c:v>
                </c:pt>
                <c:pt idx="322">
                  <c:v>2.2509698858315504E-2</c:v>
                </c:pt>
                <c:pt idx="323">
                  <c:v>1.1592031730697682E-2</c:v>
                </c:pt>
                <c:pt idx="324">
                  <c:v>-6.7165613613115625E-3</c:v>
                </c:pt>
                <c:pt idx="325">
                  <c:v>-4.0489559354521164E-2</c:v>
                </c:pt>
                <c:pt idx="326">
                  <c:v>-1.1426180939139047E-2</c:v>
                </c:pt>
                <c:pt idx="327">
                  <c:v>-1.0679287877378239E-2</c:v>
                </c:pt>
                <c:pt idx="328">
                  <c:v>-2.9920132880854659E-2</c:v>
                </c:pt>
                <c:pt idx="329">
                  <c:v>-5.0924449921948799E-2</c:v>
                </c:pt>
                <c:pt idx="330">
                  <c:v>-3.5650555208367705E-2</c:v>
                </c:pt>
                <c:pt idx="331">
                  <c:v>8.6523543936924685E-2</c:v>
                </c:pt>
                <c:pt idx="332">
                  <c:v>-2.41251738337427E-2</c:v>
                </c:pt>
                <c:pt idx="333">
                  <c:v>3.581649136532816E-3</c:v>
                </c:pt>
                <c:pt idx="334">
                  <c:v>1.6116120104283867E-2</c:v>
                </c:pt>
                <c:pt idx="335">
                  <c:v>-1.2435119667581984E-2</c:v>
                </c:pt>
                <c:pt idx="336">
                  <c:v>-2.9018223750142285E-3</c:v>
                </c:pt>
                <c:pt idx="337">
                  <c:v>-8.4987047867414525E-3</c:v>
                </c:pt>
                <c:pt idx="338">
                  <c:v>-2.3724758997000876E-3</c:v>
                </c:pt>
                <c:pt idx="339">
                  <c:v>-3.2607487981227833E-2</c:v>
                </c:pt>
                <c:pt idx="340">
                  <c:v>9.0433913013464231E-3</c:v>
                </c:pt>
                <c:pt idx="341">
                  <c:v>6.6747678359018819E-2</c:v>
                </c:pt>
                <c:pt idx="342">
                  <c:v>-4.235356855157596E-2</c:v>
                </c:pt>
                <c:pt idx="343">
                  <c:v>8.8367978979644348E-4</c:v>
                </c:pt>
                <c:pt idx="344">
                  <c:v>-1.6962011864259292E-2</c:v>
                </c:pt>
                <c:pt idx="345">
                  <c:v>1.6127261302409813E-2</c:v>
                </c:pt>
                <c:pt idx="346">
                  <c:v>-1.2408922797185296E-2</c:v>
                </c:pt>
                <c:pt idx="347">
                  <c:v>0.1070765560096954</c:v>
                </c:pt>
                <c:pt idx="348">
                  <c:v>-5.0487078866327129E-3</c:v>
                </c:pt>
                <c:pt idx="349">
                  <c:v>-1.2518111837837629E-2</c:v>
                </c:pt>
                <c:pt idx="350">
                  <c:v>-7.3165925889594864E-3</c:v>
                </c:pt>
                <c:pt idx="351">
                  <c:v>-1.3941118983878044E-2</c:v>
                </c:pt>
                <c:pt idx="352">
                  <c:v>6.5942118403069322E-2</c:v>
                </c:pt>
                <c:pt idx="353">
                  <c:v>4.0748562380369903E-3</c:v>
                </c:pt>
                <c:pt idx="354">
                  <c:v>7.7681519081924154E-3</c:v>
                </c:pt>
                <c:pt idx="355">
                  <c:v>2.115449911939131E-2</c:v>
                </c:pt>
                <c:pt idx="356">
                  <c:v>8.1358877960886777E-4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20-4239-8771-C81DFDE87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214240"/>
        <c:axId val="1"/>
      </c:lineChart>
      <c:dateAx>
        <c:axId val="166821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86796495379884"/>
              <c:y val="0.8487911581629187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69869251892492E-2"/>
              <c:y val="0.3971778103517695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82142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57959085460793"/>
          <c:y val="0.9314525298604952"/>
          <c:w val="0.1690695708433832"/>
          <c:h val="5.443553745937958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488878635473814"/>
          <c:y val="3.01810865191146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2538379378774"/>
          <c:y val="0.16096579476861167"/>
          <c:w val="0.82568860179326686"/>
          <c:h val="0.6619718309859155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'sp500'!$AH$25:$AH$527</c:f>
              <c:numCache>
                <c:formatCode>m/d/yyyy</c:formatCode>
                <c:ptCount val="5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  <c:pt idx="357">
                  <c:v>36528</c:v>
                </c:pt>
                <c:pt idx="358">
                  <c:v>36529</c:v>
                </c:pt>
                <c:pt idx="359">
                  <c:v>36530</c:v>
                </c:pt>
                <c:pt idx="360">
                  <c:v>36531</c:v>
                </c:pt>
                <c:pt idx="361">
                  <c:v>36532</c:v>
                </c:pt>
                <c:pt idx="362">
                  <c:v>36535</c:v>
                </c:pt>
                <c:pt idx="363">
                  <c:v>36536</c:v>
                </c:pt>
                <c:pt idx="364">
                  <c:v>36537</c:v>
                </c:pt>
                <c:pt idx="365">
                  <c:v>36538</c:v>
                </c:pt>
                <c:pt idx="366">
                  <c:v>36539</c:v>
                </c:pt>
                <c:pt idx="367">
                  <c:v>36543</c:v>
                </c:pt>
                <c:pt idx="368">
                  <c:v>36544</c:v>
                </c:pt>
                <c:pt idx="369">
                  <c:v>36545</c:v>
                </c:pt>
                <c:pt idx="370">
                  <c:v>36546</c:v>
                </c:pt>
                <c:pt idx="371">
                  <c:v>36549</c:v>
                </c:pt>
                <c:pt idx="372">
                  <c:v>36550</c:v>
                </c:pt>
                <c:pt idx="373">
                  <c:v>36551</c:v>
                </c:pt>
                <c:pt idx="374">
                  <c:v>36552</c:v>
                </c:pt>
                <c:pt idx="375">
                  <c:v>36553</c:v>
                </c:pt>
                <c:pt idx="376">
                  <c:v>36556</c:v>
                </c:pt>
                <c:pt idx="377">
                  <c:v>36557</c:v>
                </c:pt>
                <c:pt idx="378">
                  <c:v>36558</c:v>
                </c:pt>
                <c:pt idx="379">
                  <c:v>36559</c:v>
                </c:pt>
                <c:pt idx="380">
                  <c:v>36560</c:v>
                </c:pt>
                <c:pt idx="381">
                  <c:v>36563</c:v>
                </c:pt>
                <c:pt idx="382">
                  <c:v>36564</c:v>
                </c:pt>
                <c:pt idx="383">
                  <c:v>36565</c:v>
                </c:pt>
                <c:pt idx="384">
                  <c:v>36566</c:v>
                </c:pt>
                <c:pt idx="385">
                  <c:v>36567</c:v>
                </c:pt>
                <c:pt idx="386">
                  <c:v>36570</c:v>
                </c:pt>
                <c:pt idx="387">
                  <c:v>36571</c:v>
                </c:pt>
                <c:pt idx="388">
                  <c:v>36572</c:v>
                </c:pt>
                <c:pt idx="389">
                  <c:v>36573</c:v>
                </c:pt>
                <c:pt idx="390">
                  <c:v>36574</c:v>
                </c:pt>
                <c:pt idx="391">
                  <c:v>36578</c:v>
                </c:pt>
                <c:pt idx="392">
                  <c:v>36579</c:v>
                </c:pt>
                <c:pt idx="393">
                  <c:v>36580</c:v>
                </c:pt>
                <c:pt idx="394">
                  <c:v>36581</c:v>
                </c:pt>
                <c:pt idx="395">
                  <c:v>36584</c:v>
                </c:pt>
                <c:pt idx="396">
                  <c:v>36585</c:v>
                </c:pt>
                <c:pt idx="397">
                  <c:v>36586</c:v>
                </c:pt>
                <c:pt idx="398">
                  <c:v>36587</c:v>
                </c:pt>
                <c:pt idx="399">
                  <c:v>36588</c:v>
                </c:pt>
                <c:pt idx="400">
                  <c:v>36591</c:v>
                </c:pt>
                <c:pt idx="401">
                  <c:v>36592</c:v>
                </c:pt>
                <c:pt idx="402">
                  <c:v>36593</c:v>
                </c:pt>
                <c:pt idx="403">
                  <c:v>36594</c:v>
                </c:pt>
                <c:pt idx="404">
                  <c:v>36595</c:v>
                </c:pt>
                <c:pt idx="405">
                  <c:v>36598</c:v>
                </c:pt>
                <c:pt idx="406">
                  <c:v>36599</c:v>
                </c:pt>
                <c:pt idx="407">
                  <c:v>36600</c:v>
                </c:pt>
                <c:pt idx="408">
                  <c:v>36601</c:v>
                </c:pt>
                <c:pt idx="409">
                  <c:v>36602</c:v>
                </c:pt>
                <c:pt idx="410">
                  <c:v>36605</c:v>
                </c:pt>
                <c:pt idx="411">
                  <c:v>36606</c:v>
                </c:pt>
                <c:pt idx="412">
                  <c:v>36607</c:v>
                </c:pt>
                <c:pt idx="413">
                  <c:v>36608</c:v>
                </c:pt>
                <c:pt idx="414">
                  <c:v>36609</c:v>
                </c:pt>
                <c:pt idx="415">
                  <c:v>36612</c:v>
                </c:pt>
                <c:pt idx="416">
                  <c:v>36613</c:v>
                </c:pt>
                <c:pt idx="417">
                  <c:v>36614</c:v>
                </c:pt>
                <c:pt idx="418">
                  <c:v>36615</c:v>
                </c:pt>
                <c:pt idx="419">
                  <c:v>36616</c:v>
                </c:pt>
                <c:pt idx="420">
                  <c:v>36619</c:v>
                </c:pt>
                <c:pt idx="421">
                  <c:v>36620</c:v>
                </c:pt>
                <c:pt idx="422">
                  <c:v>36621</c:v>
                </c:pt>
                <c:pt idx="423">
                  <c:v>36622</c:v>
                </c:pt>
                <c:pt idx="424">
                  <c:v>36623</c:v>
                </c:pt>
                <c:pt idx="425">
                  <c:v>36626</c:v>
                </c:pt>
                <c:pt idx="426">
                  <c:v>36627</c:v>
                </c:pt>
                <c:pt idx="427">
                  <c:v>36628</c:v>
                </c:pt>
                <c:pt idx="428">
                  <c:v>36629</c:v>
                </c:pt>
                <c:pt idx="429">
                  <c:v>36630</c:v>
                </c:pt>
                <c:pt idx="430">
                  <c:v>36633</c:v>
                </c:pt>
                <c:pt idx="431">
                  <c:v>36634</c:v>
                </c:pt>
                <c:pt idx="432">
                  <c:v>36635</c:v>
                </c:pt>
                <c:pt idx="433">
                  <c:v>36636</c:v>
                </c:pt>
                <c:pt idx="434">
                  <c:v>36640</c:v>
                </c:pt>
                <c:pt idx="435">
                  <c:v>36641</c:v>
                </c:pt>
                <c:pt idx="436">
                  <c:v>36642</c:v>
                </c:pt>
                <c:pt idx="437">
                  <c:v>36643</c:v>
                </c:pt>
                <c:pt idx="438">
                  <c:v>36644</c:v>
                </c:pt>
                <c:pt idx="439">
                  <c:v>36647</c:v>
                </c:pt>
                <c:pt idx="440">
                  <c:v>36648</c:v>
                </c:pt>
                <c:pt idx="441">
                  <c:v>36649</c:v>
                </c:pt>
                <c:pt idx="442">
                  <c:v>36650</c:v>
                </c:pt>
                <c:pt idx="443">
                  <c:v>36651</c:v>
                </c:pt>
                <c:pt idx="444">
                  <c:v>36654</c:v>
                </c:pt>
                <c:pt idx="445">
                  <c:v>36655</c:v>
                </c:pt>
                <c:pt idx="446">
                  <c:v>36656</c:v>
                </c:pt>
                <c:pt idx="447">
                  <c:v>36657</c:v>
                </c:pt>
                <c:pt idx="448">
                  <c:v>36658</c:v>
                </c:pt>
                <c:pt idx="449">
                  <c:v>36661</c:v>
                </c:pt>
                <c:pt idx="450">
                  <c:v>36662</c:v>
                </c:pt>
                <c:pt idx="451">
                  <c:v>36663</c:v>
                </c:pt>
                <c:pt idx="452">
                  <c:v>36664</c:v>
                </c:pt>
                <c:pt idx="453">
                  <c:v>36665</c:v>
                </c:pt>
                <c:pt idx="454">
                  <c:v>36668</c:v>
                </c:pt>
                <c:pt idx="455">
                  <c:v>36669</c:v>
                </c:pt>
                <c:pt idx="456">
                  <c:v>36670</c:v>
                </c:pt>
                <c:pt idx="457">
                  <c:v>36671</c:v>
                </c:pt>
                <c:pt idx="458">
                  <c:v>36672</c:v>
                </c:pt>
                <c:pt idx="459">
                  <c:v>36676</c:v>
                </c:pt>
                <c:pt idx="460">
                  <c:v>36677</c:v>
                </c:pt>
                <c:pt idx="461">
                  <c:v>36678</c:v>
                </c:pt>
                <c:pt idx="462">
                  <c:v>36679</c:v>
                </c:pt>
                <c:pt idx="463">
                  <c:v>36682</c:v>
                </c:pt>
                <c:pt idx="464">
                  <c:v>36683</c:v>
                </c:pt>
                <c:pt idx="465">
                  <c:v>36684</c:v>
                </c:pt>
                <c:pt idx="466">
                  <c:v>36685</c:v>
                </c:pt>
                <c:pt idx="467">
                  <c:v>36686</c:v>
                </c:pt>
                <c:pt idx="468">
                  <c:v>36689</c:v>
                </c:pt>
                <c:pt idx="469">
                  <c:v>36690</c:v>
                </c:pt>
                <c:pt idx="470">
                  <c:v>36691</c:v>
                </c:pt>
                <c:pt idx="471">
                  <c:v>36692</c:v>
                </c:pt>
                <c:pt idx="472">
                  <c:v>36693</c:v>
                </c:pt>
                <c:pt idx="473">
                  <c:v>36696</c:v>
                </c:pt>
                <c:pt idx="474">
                  <c:v>36697</c:v>
                </c:pt>
                <c:pt idx="475">
                  <c:v>36698</c:v>
                </c:pt>
                <c:pt idx="476">
                  <c:v>36699</c:v>
                </c:pt>
                <c:pt idx="477">
                  <c:v>36700</c:v>
                </c:pt>
                <c:pt idx="478">
                  <c:v>36703</c:v>
                </c:pt>
                <c:pt idx="479">
                  <c:v>36704</c:v>
                </c:pt>
                <c:pt idx="480">
                  <c:v>36705</c:v>
                </c:pt>
                <c:pt idx="481">
                  <c:v>36706</c:v>
                </c:pt>
                <c:pt idx="482">
                  <c:v>36707</c:v>
                </c:pt>
                <c:pt idx="483">
                  <c:v>36710</c:v>
                </c:pt>
                <c:pt idx="484">
                  <c:v>36712</c:v>
                </c:pt>
                <c:pt idx="485">
                  <c:v>36713</c:v>
                </c:pt>
                <c:pt idx="486">
                  <c:v>36714</c:v>
                </c:pt>
                <c:pt idx="487">
                  <c:v>36717</c:v>
                </c:pt>
                <c:pt idx="488">
                  <c:v>36718</c:v>
                </c:pt>
                <c:pt idx="489">
                  <c:v>36719</c:v>
                </c:pt>
                <c:pt idx="490">
                  <c:v>36720</c:v>
                </c:pt>
                <c:pt idx="491">
                  <c:v>36721</c:v>
                </c:pt>
                <c:pt idx="492">
                  <c:v>36724</c:v>
                </c:pt>
                <c:pt idx="493">
                  <c:v>36725</c:v>
                </c:pt>
                <c:pt idx="494">
                  <c:v>36726</c:v>
                </c:pt>
                <c:pt idx="495">
                  <c:v>36727</c:v>
                </c:pt>
                <c:pt idx="496">
                  <c:v>36728</c:v>
                </c:pt>
                <c:pt idx="497">
                  <c:v>36731</c:v>
                </c:pt>
                <c:pt idx="498">
                  <c:v>36732</c:v>
                </c:pt>
                <c:pt idx="499">
                  <c:v>36733</c:v>
                </c:pt>
                <c:pt idx="500">
                  <c:v>36734</c:v>
                </c:pt>
                <c:pt idx="501">
                  <c:v>36735</c:v>
                </c:pt>
                <c:pt idx="502">
                  <c:v>36738</c:v>
                </c:pt>
              </c:numCache>
            </c:numRef>
          </c:cat>
          <c:val>
            <c:numRef>
              <c:f>'sp500'!$AJ$25:$AJ$527</c:f>
              <c:numCache>
                <c:formatCode>0.000</c:formatCode>
                <c:ptCount val="503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  <c:pt idx="30">
                  <c:v>1.6885404858729906E-2</c:v>
                </c:pt>
                <c:pt idx="31">
                  <c:v>-1.9112720989554192E-2</c:v>
                </c:pt>
                <c:pt idx="32">
                  <c:v>-7.2541928498822046E-4</c:v>
                </c:pt>
                <c:pt idx="33">
                  <c:v>1.2921875959215125E-2</c:v>
                </c:pt>
                <c:pt idx="34">
                  <c:v>-4.3976329742483194E-3</c:v>
                </c:pt>
                <c:pt idx="35">
                  <c:v>4.1450147034424935E-2</c:v>
                </c:pt>
                <c:pt idx="36">
                  <c:v>-2.2991183450712036E-3</c:v>
                </c:pt>
                <c:pt idx="37">
                  <c:v>-1.9993377835440078E-2</c:v>
                </c:pt>
                <c:pt idx="38">
                  <c:v>-1.892776595209297E-2</c:v>
                </c:pt>
                <c:pt idx="39">
                  <c:v>1.6865649321416386E-2</c:v>
                </c:pt>
                <c:pt idx="40">
                  <c:v>4.5087179922150195E-2</c:v>
                </c:pt>
                <c:pt idx="41">
                  <c:v>-2.3654749624308514E-2</c:v>
                </c:pt>
                <c:pt idx="42">
                  <c:v>5.7214809597812E-3</c:v>
                </c:pt>
                <c:pt idx="43">
                  <c:v>2.4210114843733418E-2</c:v>
                </c:pt>
                <c:pt idx="44">
                  <c:v>-1.6791881259061024E-2</c:v>
                </c:pt>
                <c:pt idx="45">
                  <c:v>7.4904134753800145E-3</c:v>
                </c:pt>
                <c:pt idx="46">
                  <c:v>-5.9096988947166156E-3</c:v>
                </c:pt>
                <c:pt idx="47">
                  <c:v>-1.3940551984895839E-2</c:v>
                </c:pt>
                <c:pt idx="48">
                  <c:v>-1.58619117011797E-2</c:v>
                </c:pt>
                <c:pt idx="49">
                  <c:v>6.398945354030152E-3</c:v>
                </c:pt>
                <c:pt idx="50">
                  <c:v>-3.4047091060671391E-3</c:v>
                </c:pt>
                <c:pt idx="51">
                  <c:v>-5.3731799636403121E-3</c:v>
                </c:pt>
                <c:pt idx="52">
                  <c:v>1.3322525766236333E-2</c:v>
                </c:pt>
                <c:pt idx="53">
                  <c:v>-1.36711972756751E-2</c:v>
                </c:pt>
                <c:pt idx="54">
                  <c:v>6.2887936866836596E-3</c:v>
                </c:pt>
                <c:pt idx="55">
                  <c:v>-6.6388120829667403E-3</c:v>
                </c:pt>
                <c:pt idx="56">
                  <c:v>-1.620509760231241E-2</c:v>
                </c:pt>
                <c:pt idx="57">
                  <c:v>1.1000219735450772E-2</c:v>
                </c:pt>
                <c:pt idx="58">
                  <c:v>-1.0421324995060424E-2</c:v>
                </c:pt>
                <c:pt idx="59">
                  <c:v>7.0266380177713174E-3</c:v>
                </c:pt>
                <c:pt idx="60">
                  <c:v>-1.2265841362207144E-2</c:v>
                </c:pt>
                <c:pt idx="61">
                  <c:v>6.9374427081402706E-4</c:v>
                </c:pt>
                <c:pt idx="62">
                  <c:v>5.6193123833530017E-3</c:v>
                </c:pt>
                <c:pt idx="63">
                  <c:v>1.1400405527589594E-2</c:v>
                </c:pt>
                <c:pt idx="64">
                  <c:v>2.5897208521152532E-2</c:v>
                </c:pt>
                <c:pt idx="65">
                  <c:v>1.5430772152591274E-2</c:v>
                </c:pt>
                <c:pt idx="66">
                  <c:v>-9.4954249741167861E-3</c:v>
                </c:pt>
                <c:pt idx="67">
                  <c:v>-6.8800949578597609E-3</c:v>
                </c:pt>
                <c:pt idx="68">
                  <c:v>4.9777346578946044E-2</c:v>
                </c:pt>
                <c:pt idx="69">
                  <c:v>-3.1319097031706315E-2</c:v>
                </c:pt>
                <c:pt idx="70">
                  <c:v>-2.2101750201789838E-2</c:v>
                </c:pt>
                <c:pt idx="71">
                  <c:v>-1.0177862544602273E-3</c:v>
                </c:pt>
                <c:pt idx="72">
                  <c:v>-1.8493953174289958E-2</c:v>
                </c:pt>
                <c:pt idx="73">
                  <c:v>8.9679193588566644E-3</c:v>
                </c:pt>
                <c:pt idx="74">
                  <c:v>-1.7676662247735921E-2</c:v>
                </c:pt>
                <c:pt idx="75">
                  <c:v>1.7183916853888932E-2</c:v>
                </c:pt>
                <c:pt idx="76">
                  <c:v>-1.6118887650476079E-3</c:v>
                </c:pt>
                <c:pt idx="77">
                  <c:v>3.906700952215768E-3</c:v>
                </c:pt>
                <c:pt idx="78">
                  <c:v>9.3779389085050374E-4</c:v>
                </c:pt>
                <c:pt idx="79">
                  <c:v>-3.2889083335578329E-3</c:v>
                </c:pt>
                <c:pt idx="80">
                  <c:v>-2.0804120464742872E-2</c:v>
                </c:pt>
                <c:pt idx="81">
                  <c:v>-1.6180271877784189E-2</c:v>
                </c:pt>
                <c:pt idx="82">
                  <c:v>-1.8359886606981145E-2</c:v>
                </c:pt>
                <c:pt idx="83">
                  <c:v>-1.8621754499843842E-3</c:v>
                </c:pt>
                <c:pt idx="84">
                  <c:v>-1.4852336966486971E-2</c:v>
                </c:pt>
                <c:pt idx="85">
                  <c:v>1.0767525821830402E-2</c:v>
                </c:pt>
                <c:pt idx="86">
                  <c:v>4.3086139001637901E-2</c:v>
                </c:pt>
                <c:pt idx="87">
                  <c:v>-1.7745620062752005E-2</c:v>
                </c:pt>
                <c:pt idx="88">
                  <c:v>7.3925463589404631E-3</c:v>
                </c:pt>
                <c:pt idx="89">
                  <c:v>1.2649526929195036E-3</c:v>
                </c:pt>
                <c:pt idx="90">
                  <c:v>3.6851313363031966E-3</c:v>
                </c:pt>
                <c:pt idx="91">
                  <c:v>-4.2122997979126848E-3</c:v>
                </c:pt>
                <c:pt idx="92">
                  <c:v>9.2003660120996509E-3</c:v>
                </c:pt>
                <c:pt idx="93">
                  <c:v>-1.8343163164146831E-2</c:v>
                </c:pt>
                <c:pt idx="94">
                  <c:v>3.1884015369505789E-2</c:v>
                </c:pt>
                <c:pt idx="95">
                  <c:v>5.2337601304518339E-3</c:v>
                </c:pt>
                <c:pt idx="96">
                  <c:v>7.3076336264985171E-4</c:v>
                </c:pt>
                <c:pt idx="97">
                  <c:v>6.6057514054971159E-3</c:v>
                </c:pt>
                <c:pt idx="98">
                  <c:v>8.384387281341674E-3</c:v>
                </c:pt>
                <c:pt idx="99">
                  <c:v>1.1692066293658789E-2</c:v>
                </c:pt>
                <c:pt idx="100">
                  <c:v>-5.4832615551143439E-3</c:v>
                </c:pt>
                <c:pt idx="101">
                  <c:v>-2.0114971112728586E-2</c:v>
                </c:pt>
                <c:pt idx="102">
                  <c:v>-3.9225842579022089E-3</c:v>
                </c:pt>
                <c:pt idx="103">
                  <c:v>-7.8263746131419371E-3</c:v>
                </c:pt>
                <c:pt idx="104">
                  <c:v>8.8265210231237793E-3</c:v>
                </c:pt>
                <c:pt idx="105">
                  <c:v>3.8737338745605268E-2</c:v>
                </c:pt>
                <c:pt idx="106">
                  <c:v>-1.1574259812686815E-2</c:v>
                </c:pt>
                <c:pt idx="107">
                  <c:v>-4.5018862354683064E-3</c:v>
                </c:pt>
                <c:pt idx="108">
                  <c:v>4.4104666092167254E-2</c:v>
                </c:pt>
                <c:pt idx="109">
                  <c:v>4.8066544739479508E-2</c:v>
                </c:pt>
                <c:pt idx="110">
                  <c:v>-5.9218653353565213E-3</c:v>
                </c:pt>
                <c:pt idx="111">
                  <c:v>4.8059158054617711E-2</c:v>
                </c:pt>
                <c:pt idx="112">
                  <c:v>-4.6467325050535996E-2</c:v>
                </c:pt>
                <c:pt idx="113">
                  <c:v>-3.956115478256314E-2</c:v>
                </c:pt>
                <c:pt idx="114">
                  <c:v>4.0953922773740423E-2</c:v>
                </c:pt>
                <c:pt idx="115">
                  <c:v>1.5234088168573332E-2</c:v>
                </c:pt>
                <c:pt idx="116">
                  <c:v>-1.5630433707796059E-3</c:v>
                </c:pt>
                <c:pt idx="117">
                  <c:v>2.3467601563367576E-2</c:v>
                </c:pt>
                <c:pt idx="118">
                  <c:v>8.986961938699578E-3</c:v>
                </c:pt>
                <c:pt idx="119">
                  <c:v>-1.8066228293198029E-2</c:v>
                </c:pt>
                <c:pt idx="120">
                  <c:v>-2.3331468458509558E-2</c:v>
                </c:pt>
                <c:pt idx="121">
                  <c:v>9.144481770438171E-4</c:v>
                </c:pt>
                <c:pt idx="122">
                  <c:v>5.9437345256307221E-3</c:v>
                </c:pt>
                <c:pt idx="123">
                  <c:v>6.3357201073045094E-3</c:v>
                </c:pt>
                <c:pt idx="124">
                  <c:v>1.7383350763786483E-3</c:v>
                </c:pt>
                <c:pt idx="125">
                  <c:v>-1.2499526908982775E-2</c:v>
                </c:pt>
                <c:pt idx="126">
                  <c:v>-1.5931215255001848E-2</c:v>
                </c:pt>
                <c:pt idx="127">
                  <c:v>-2.6251793431643751E-2</c:v>
                </c:pt>
                <c:pt idx="128">
                  <c:v>2.3056812302392905E-2</c:v>
                </c:pt>
                <c:pt idx="129">
                  <c:v>2.5835418510849684E-2</c:v>
                </c:pt>
                <c:pt idx="130">
                  <c:v>-7.5308956064659358E-4</c:v>
                </c:pt>
                <c:pt idx="131">
                  <c:v>-1.6057146523795734E-2</c:v>
                </c:pt>
                <c:pt idx="132">
                  <c:v>-1.9372603179871155E-2</c:v>
                </c:pt>
                <c:pt idx="133">
                  <c:v>1.0129056537696482E-2</c:v>
                </c:pt>
                <c:pt idx="134">
                  <c:v>1.778013665903893E-3</c:v>
                </c:pt>
                <c:pt idx="135">
                  <c:v>-1.1192853900638509E-2</c:v>
                </c:pt>
                <c:pt idx="136">
                  <c:v>-1.5969666861820362E-2</c:v>
                </c:pt>
                <c:pt idx="137">
                  <c:v>1.8451020053938456E-2</c:v>
                </c:pt>
                <c:pt idx="138">
                  <c:v>9.6519136930378283E-3</c:v>
                </c:pt>
                <c:pt idx="139">
                  <c:v>2.0861579833951312E-2</c:v>
                </c:pt>
                <c:pt idx="140">
                  <c:v>5.2369979261019203E-2</c:v>
                </c:pt>
                <c:pt idx="141">
                  <c:v>-2.9466695846213222E-2</c:v>
                </c:pt>
                <c:pt idx="142">
                  <c:v>-1.2358041109782681E-2</c:v>
                </c:pt>
                <c:pt idx="143">
                  <c:v>-2.2223338425980354E-2</c:v>
                </c:pt>
                <c:pt idx="144">
                  <c:v>-9.2465208784575266E-3</c:v>
                </c:pt>
                <c:pt idx="145">
                  <c:v>1.0930298941207501E-2</c:v>
                </c:pt>
                <c:pt idx="146">
                  <c:v>1.7295923463886656E-2</c:v>
                </c:pt>
                <c:pt idx="147">
                  <c:v>9.9360481751895047E-4</c:v>
                </c:pt>
                <c:pt idx="148">
                  <c:v>9.2099701850078836E-3</c:v>
                </c:pt>
                <c:pt idx="149">
                  <c:v>1.7047809683017813E-2</c:v>
                </c:pt>
                <c:pt idx="150">
                  <c:v>3.0198286924165752E-2</c:v>
                </c:pt>
                <c:pt idx="151">
                  <c:v>3.448724978095492E-3</c:v>
                </c:pt>
                <c:pt idx="152">
                  <c:v>-2.2730216163864374E-2</c:v>
                </c:pt>
                <c:pt idx="153">
                  <c:v>-1.8028801432709206E-2</c:v>
                </c:pt>
                <c:pt idx="154">
                  <c:v>-1.5332074576670523E-2</c:v>
                </c:pt>
                <c:pt idx="155">
                  <c:v>1.3681872688690573E-2</c:v>
                </c:pt>
                <c:pt idx="156">
                  <c:v>2.1764439241880207E-2</c:v>
                </c:pt>
                <c:pt idx="157">
                  <c:v>1.5534615984940181E-3</c:v>
                </c:pt>
                <c:pt idx="158">
                  <c:v>-2.1697658946357581E-2</c:v>
                </c:pt>
                <c:pt idx="159">
                  <c:v>-1.1537804236740517E-2</c:v>
                </c:pt>
                <c:pt idx="160">
                  <c:v>-4.713691074938086E-3</c:v>
                </c:pt>
                <c:pt idx="161">
                  <c:v>-1.0072339770051276E-2</c:v>
                </c:pt>
                <c:pt idx="162">
                  <c:v>-7.5453561156737393E-3</c:v>
                </c:pt>
                <c:pt idx="163">
                  <c:v>5.7834229019820462E-3</c:v>
                </c:pt>
                <c:pt idx="164">
                  <c:v>-1.4180117286659339E-2</c:v>
                </c:pt>
                <c:pt idx="165">
                  <c:v>-5.7197235036488339E-3</c:v>
                </c:pt>
                <c:pt idx="166">
                  <c:v>-1.9393679846514515E-4</c:v>
                </c:pt>
                <c:pt idx="167">
                  <c:v>-3.1798239173236903E-2</c:v>
                </c:pt>
                <c:pt idx="168">
                  <c:v>2.4729521491491618E-4</c:v>
                </c:pt>
                <c:pt idx="169">
                  <c:v>-1.1665320834230209E-2</c:v>
                </c:pt>
                <c:pt idx="170">
                  <c:v>1.4992753053411044E-2</c:v>
                </c:pt>
                <c:pt idx="171">
                  <c:v>1.4226927261178101E-4</c:v>
                </c:pt>
                <c:pt idx="172">
                  <c:v>-3.6364722725038004E-2</c:v>
                </c:pt>
                <c:pt idx="173">
                  <c:v>6.6910399746356139E-2</c:v>
                </c:pt>
                <c:pt idx="174">
                  <c:v>3.0174282342675992E-2</c:v>
                </c:pt>
                <c:pt idx="175">
                  <c:v>2.6302674728347582E-2</c:v>
                </c:pt>
                <c:pt idx="176">
                  <c:v>8.7428916648047347E-3</c:v>
                </c:pt>
                <c:pt idx="177">
                  <c:v>-9.6755897263555886E-3</c:v>
                </c:pt>
                <c:pt idx="178">
                  <c:v>-2.7230307768683275E-2</c:v>
                </c:pt>
                <c:pt idx="179">
                  <c:v>-1.1413028867254765E-2</c:v>
                </c:pt>
                <c:pt idx="180">
                  <c:v>2.1738995047977622E-2</c:v>
                </c:pt>
                <c:pt idx="181">
                  <c:v>4.3375598213580488E-3</c:v>
                </c:pt>
                <c:pt idx="182">
                  <c:v>-6.7738077888648465E-3</c:v>
                </c:pt>
                <c:pt idx="183">
                  <c:v>1.8869694297279145E-2</c:v>
                </c:pt>
                <c:pt idx="184">
                  <c:v>3.3162544253181839E-2</c:v>
                </c:pt>
                <c:pt idx="185">
                  <c:v>3.0899597922001382E-2</c:v>
                </c:pt>
                <c:pt idx="186">
                  <c:v>1.9861318828361063E-2</c:v>
                </c:pt>
                <c:pt idx="187">
                  <c:v>-2.0623710890573556E-3</c:v>
                </c:pt>
                <c:pt idx="188">
                  <c:v>1.5468887072819877E-2</c:v>
                </c:pt>
                <c:pt idx="189">
                  <c:v>3.6050140502918299E-3</c:v>
                </c:pt>
                <c:pt idx="190">
                  <c:v>-6.2215996109519466E-3</c:v>
                </c:pt>
                <c:pt idx="191">
                  <c:v>-1.9881154951930349E-3</c:v>
                </c:pt>
                <c:pt idx="192">
                  <c:v>-1.213983798778448E-2</c:v>
                </c:pt>
                <c:pt idx="193">
                  <c:v>-7.0384637400007742E-3</c:v>
                </c:pt>
                <c:pt idx="194">
                  <c:v>-1.1717230922692369E-2</c:v>
                </c:pt>
                <c:pt idx="195">
                  <c:v>-6.3475481802196762E-4</c:v>
                </c:pt>
                <c:pt idx="196">
                  <c:v>-1.274445765553857E-2</c:v>
                </c:pt>
                <c:pt idx="197">
                  <c:v>9.5487765690014555E-3</c:v>
                </c:pt>
                <c:pt idx="198">
                  <c:v>-1.0365851735409578E-2</c:v>
                </c:pt>
                <c:pt idx="199">
                  <c:v>1.5562101552187829E-3</c:v>
                </c:pt>
                <c:pt idx="200">
                  <c:v>1.6629556272709033E-2</c:v>
                </c:pt>
                <c:pt idx="201">
                  <c:v>-6.7938472869331331E-3</c:v>
                </c:pt>
                <c:pt idx="202">
                  <c:v>-6.7710317215322856E-3</c:v>
                </c:pt>
                <c:pt idx="203">
                  <c:v>1.9434030001494483E-2</c:v>
                </c:pt>
                <c:pt idx="204">
                  <c:v>-6.8576541138246315E-3</c:v>
                </c:pt>
                <c:pt idx="205">
                  <c:v>-2.4747033863128418E-2</c:v>
                </c:pt>
                <c:pt idx="206">
                  <c:v>3.7896665240005744E-3</c:v>
                </c:pt>
                <c:pt idx="207">
                  <c:v>1.8796080977749725E-2</c:v>
                </c:pt>
                <c:pt idx="208">
                  <c:v>3.2446920398309195E-2</c:v>
                </c:pt>
                <c:pt idx="209">
                  <c:v>1.8826065679156033E-2</c:v>
                </c:pt>
                <c:pt idx="210">
                  <c:v>2.0998025014621644E-2</c:v>
                </c:pt>
                <c:pt idx="211">
                  <c:v>-1.5480769751401668E-2</c:v>
                </c:pt>
                <c:pt idx="212">
                  <c:v>-1.2027845660072638E-3</c:v>
                </c:pt>
                <c:pt idx="213">
                  <c:v>1.2318605028482055E-2</c:v>
                </c:pt>
                <c:pt idx="214">
                  <c:v>9.5340795527774341E-3</c:v>
                </c:pt>
                <c:pt idx="215">
                  <c:v>3.3124097355860284E-2</c:v>
                </c:pt>
                <c:pt idx="216">
                  <c:v>1.5994150989355714E-2</c:v>
                </c:pt>
                <c:pt idx="217">
                  <c:v>-3.6508306478209497E-2</c:v>
                </c:pt>
                <c:pt idx="218">
                  <c:v>-2.5499446269437644E-2</c:v>
                </c:pt>
                <c:pt idx="219">
                  <c:v>6.4626595095603912E-3</c:v>
                </c:pt>
                <c:pt idx="220">
                  <c:v>-1.7833527957221606E-2</c:v>
                </c:pt>
                <c:pt idx="221">
                  <c:v>-1.8592464212470548E-2</c:v>
                </c:pt>
                <c:pt idx="222">
                  <c:v>1.0018031460726865E-2</c:v>
                </c:pt>
                <c:pt idx="223">
                  <c:v>5.1036730515815632E-3</c:v>
                </c:pt>
                <c:pt idx="224">
                  <c:v>6.0479232866561053E-3</c:v>
                </c:pt>
                <c:pt idx="225">
                  <c:v>-3.1305607248968714E-3</c:v>
                </c:pt>
                <c:pt idx="226">
                  <c:v>2.5038421476306038E-2</c:v>
                </c:pt>
                <c:pt idx="227">
                  <c:v>1.3858420198593352E-2</c:v>
                </c:pt>
                <c:pt idx="228">
                  <c:v>-1.5637350692639402E-3</c:v>
                </c:pt>
                <c:pt idx="229">
                  <c:v>-1.0899519733760644E-2</c:v>
                </c:pt>
                <c:pt idx="230">
                  <c:v>-2.5924155341026868E-3</c:v>
                </c:pt>
                <c:pt idx="231">
                  <c:v>3.341649187758132E-2</c:v>
                </c:pt>
                <c:pt idx="232">
                  <c:v>-6.051124695030996E-3</c:v>
                </c:pt>
                <c:pt idx="233">
                  <c:v>1.0932078897299677E-2</c:v>
                </c:pt>
                <c:pt idx="234">
                  <c:v>1.8702506513078455E-2</c:v>
                </c:pt>
                <c:pt idx="235">
                  <c:v>-1.2961145570610049E-2</c:v>
                </c:pt>
                <c:pt idx="236">
                  <c:v>-1.1180138330518221E-2</c:v>
                </c:pt>
                <c:pt idx="237">
                  <c:v>-1.8969680377407459E-2</c:v>
                </c:pt>
                <c:pt idx="238">
                  <c:v>-1.2040690447946019E-2</c:v>
                </c:pt>
                <c:pt idx="239">
                  <c:v>2.1606441994873882E-2</c:v>
                </c:pt>
                <c:pt idx="240">
                  <c:v>1.9741588021401874E-2</c:v>
                </c:pt>
                <c:pt idx="241">
                  <c:v>1.446927182031644E-2</c:v>
                </c:pt>
                <c:pt idx="242">
                  <c:v>-4.5835337385654734E-3</c:v>
                </c:pt>
                <c:pt idx="243">
                  <c:v>-9.1019450474171155E-3</c:v>
                </c:pt>
                <c:pt idx="244">
                  <c:v>1.5028658981683565E-3</c:v>
                </c:pt>
                <c:pt idx="245">
                  <c:v>4.2837782795197704E-3</c:v>
                </c:pt>
                <c:pt idx="246">
                  <c:v>-7.5654274246155038E-3</c:v>
                </c:pt>
                <c:pt idx="247">
                  <c:v>1.1463176538809147E-3</c:v>
                </c:pt>
                <c:pt idx="248">
                  <c:v>1.0217183366065337E-2</c:v>
                </c:pt>
                <c:pt idx="249">
                  <c:v>1.8213665131927088E-2</c:v>
                </c:pt>
                <c:pt idx="250">
                  <c:v>-1.3021956924218545E-2</c:v>
                </c:pt>
                <c:pt idx="251">
                  <c:v>4.5109844317415514E-3</c:v>
                </c:pt>
                <c:pt idx="252">
                  <c:v>1.2672196887366986E-2</c:v>
                </c:pt>
                <c:pt idx="253">
                  <c:v>4.5882241789706821E-3</c:v>
                </c:pt>
                <c:pt idx="254">
                  <c:v>2.1478948679119966E-2</c:v>
                </c:pt>
                <c:pt idx="255">
                  <c:v>1.6057566087567463E-2</c:v>
                </c:pt>
                <c:pt idx="256">
                  <c:v>1.1631169261508357E-2</c:v>
                </c:pt>
                <c:pt idx="257">
                  <c:v>-1.4654985511184569E-2</c:v>
                </c:pt>
                <c:pt idx="258">
                  <c:v>-2.1611761494280724E-2</c:v>
                </c:pt>
                <c:pt idx="259">
                  <c:v>7.357876487834902E-3</c:v>
                </c:pt>
                <c:pt idx="260">
                  <c:v>-6.1966688148998772E-4</c:v>
                </c:pt>
                <c:pt idx="261">
                  <c:v>4.497732987867405E-3</c:v>
                </c:pt>
                <c:pt idx="262">
                  <c:v>-9.6810720111347153E-3</c:v>
                </c:pt>
                <c:pt idx="263">
                  <c:v>5.0616720117916698E-3</c:v>
                </c:pt>
                <c:pt idx="264">
                  <c:v>-1.0679087118249707E-3</c:v>
                </c:pt>
                <c:pt idx="265">
                  <c:v>-2.4343252128622593E-3</c:v>
                </c:pt>
                <c:pt idx="266">
                  <c:v>-9.8546341565811674E-3</c:v>
                </c:pt>
                <c:pt idx="267">
                  <c:v>-2.4367521331639434E-2</c:v>
                </c:pt>
                <c:pt idx="268">
                  <c:v>-1.7060440722424731E-2</c:v>
                </c:pt>
                <c:pt idx="269">
                  <c:v>1.2742940753571267E-2</c:v>
                </c:pt>
                <c:pt idx="270">
                  <c:v>-1.7006237435412026E-2</c:v>
                </c:pt>
                <c:pt idx="271">
                  <c:v>1.6521588145106743E-2</c:v>
                </c:pt>
                <c:pt idx="272">
                  <c:v>-1.7848188957978069E-2</c:v>
                </c:pt>
                <c:pt idx="273">
                  <c:v>-2.2511050837321273E-2</c:v>
                </c:pt>
                <c:pt idx="274">
                  <c:v>1.7090659423182553E-2</c:v>
                </c:pt>
                <c:pt idx="275">
                  <c:v>-4.2160741220778446E-4</c:v>
                </c:pt>
                <c:pt idx="276">
                  <c:v>-2.0247177661566605E-2</c:v>
                </c:pt>
                <c:pt idx="277">
                  <c:v>4.3337121010407424E-2</c:v>
                </c:pt>
                <c:pt idx="278">
                  <c:v>1.1637574193560473E-2</c:v>
                </c:pt>
                <c:pt idx="279">
                  <c:v>-1.75402817698126E-2</c:v>
                </c:pt>
                <c:pt idx="280">
                  <c:v>3.0374073487199949E-3</c:v>
                </c:pt>
                <c:pt idx="281">
                  <c:v>-1.9660631242583715E-4</c:v>
                </c:pt>
                <c:pt idx="282">
                  <c:v>1.2086781150723092E-3</c:v>
                </c:pt>
                <c:pt idx="283">
                  <c:v>6.5280761440920107E-3</c:v>
                </c:pt>
                <c:pt idx="284">
                  <c:v>-2.37971308244984E-2</c:v>
                </c:pt>
                <c:pt idx="285">
                  <c:v>-3.1301392374399252E-2</c:v>
                </c:pt>
                <c:pt idx="286">
                  <c:v>-1.286425906810183E-3</c:v>
                </c:pt>
                <c:pt idx="287">
                  <c:v>-5.9224450619175563E-4</c:v>
                </c:pt>
                <c:pt idx="288">
                  <c:v>2.2172340720678457E-2</c:v>
                </c:pt>
                <c:pt idx="289">
                  <c:v>-2.612885644064105E-2</c:v>
                </c:pt>
                <c:pt idx="290">
                  <c:v>1.0022636687377214E-2</c:v>
                </c:pt>
                <c:pt idx="291">
                  <c:v>1.2058017759707874E-2</c:v>
                </c:pt>
                <c:pt idx="292">
                  <c:v>3.3415244986066663E-2</c:v>
                </c:pt>
                <c:pt idx="293">
                  <c:v>-3.1736789809065674E-3</c:v>
                </c:pt>
                <c:pt idx="294">
                  <c:v>-2.7505100345923454E-2</c:v>
                </c:pt>
                <c:pt idx="295">
                  <c:v>-3.4192323311883566E-3</c:v>
                </c:pt>
                <c:pt idx="296">
                  <c:v>-5.0609768039747927E-2</c:v>
                </c:pt>
                <c:pt idx="297">
                  <c:v>-3.2782119702387903E-2</c:v>
                </c:pt>
                <c:pt idx="298">
                  <c:v>4.4807915269651555E-2</c:v>
                </c:pt>
                <c:pt idx="299">
                  <c:v>-1.367070058291826E-3</c:v>
                </c:pt>
                <c:pt idx="300">
                  <c:v>7.1966063476800145E-3</c:v>
                </c:pt>
                <c:pt idx="301">
                  <c:v>4.3327862948489906E-2</c:v>
                </c:pt>
                <c:pt idx="302">
                  <c:v>-2.4164233136961599E-2</c:v>
                </c:pt>
                <c:pt idx="303">
                  <c:v>-5.8652413934280542E-3</c:v>
                </c:pt>
                <c:pt idx="304">
                  <c:v>-4.611770705478936E-3</c:v>
                </c:pt>
                <c:pt idx="305">
                  <c:v>2.4660400750466781E-2</c:v>
                </c:pt>
                <c:pt idx="306">
                  <c:v>-1.2027417695484974E-2</c:v>
                </c:pt>
                <c:pt idx="307">
                  <c:v>-2.156065331178153E-2</c:v>
                </c:pt>
                <c:pt idx="308">
                  <c:v>1.1958221629337878E-2</c:v>
                </c:pt>
                <c:pt idx="309">
                  <c:v>-4.3192242161013146E-2</c:v>
                </c:pt>
                <c:pt idx="310">
                  <c:v>1.6503642917441538E-2</c:v>
                </c:pt>
                <c:pt idx="311">
                  <c:v>3.6842216163338555E-2</c:v>
                </c:pt>
                <c:pt idx="312">
                  <c:v>6.463187036576612E-3</c:v>
                </c:pt>
                <c:pt idx="313">
                  <c:v>-1.7572148961343799E-2</c:v>
                </c:pt>
                <c:pt idx="314">
                  <c:v>-5.2968853576385422E-2</c:v>
                </c:pt>
                <c:pt idx="315">
                  <c:v>1.7356093040188422E-2</c:v>
                </c:pt>
                <c:pt idx="316">
                  <c:v>4.2802510510498028E-2</c:v>
                </c:pt>
                <c:pt idx="317">
                  <c:v>-3.907648321077984E-2</c:v>
                </c:pt>
                <c:pt idx="318">
                  <c:v>-1.9283078458450887E-2</c:v>
                </c:pt>
                <c:pt idx="319">
                  <c:v>8.7888650004656586E-3</c:v>
                </c:pt>
                <c:pt idx="320">
                  <c:v>2.7172235725036725E-2</c:v>
                </c:pt>
                <c:pt idx="321">
                  <c:v>3.6605204081517816E-2</c:v>
                </c:pt>
                <c:pt idx="322">
                  <c:v>2.2820371370377301E-2</c:v>
                </c:pt>
                <c:pt idx="323">
                  <c:v>1.2163990375037832E-2</c:v>
                </c:pt>
                <c:pt idx="324">
                  <c:v>-6.7931406651001837E-3</c:v>
                </c:pt>
                <c:pt idx="325">
                  <c:v>-3.9484843265470776E-2</c:v>
                </c:pt>
                <c:pt idx="326">
                  <c:v>-1.1800056576899077E-2</c:v>
                </c:pt>
                <c:pt idx="327">
                  <c:v>-1.0133132620698836E-2</c:v>
                </c:pt>
                <c:pt idx="328">
                  <c:v>-3.0045367433221337E-2</c:v>
                </c:pt>
                <c:pt idx="329">
                  <c:v>-5.0976825048888591E-2</c:v>
                </c:pt>
                <c:pt idx="330">
                  <c:v>-3.6294971975582749E-2</c:v>
                </c:pt>
                <c:pt idx="331">
                  <c:v>8.7000785702961853E-2</c:v>
                </c:pt>
                <c:pt idx="332">
                  <c:v>-2.4154492782535921E-2</c:v>
                </c:pt>
                <c:pt idx="333">
                  <c:v>3.2274183394416346E-3</c:v>
                </c:pt>
                <c:pt idx="334">
                  <c:v>1.5363615832234544E-2</c:v>
                </c:pt>
                <c:pt idx="335">
                  <c:v>-1.209759010267065E-2</c:v>
                </c:pt>
                <c:pt idx="336">
                  <c:v>-2.465603456377754E-3</c:v>
                </c:pt>
                <c:pt idx="337">
                  <c:v>-7.5585750721431462E-3</c:v>
                </c:pt>
                <c:pt idx="338">
                  <c:v>-2.7677234712888254E-3</c:v>
                </c:pt>
                <c:pt idx="339">
                  <c:v>-3.3168866605548464E-2</c:v>
                </c:pt>
                <c:pt idx="340">
                  <c:v>8.8247616467374106E-3</c:v>
                </c:pt>
                <c:pt idx="341">
                  <c:v>6.6902980978547286E-2</c:v>
                </c:pt>
                <c:pt idx="342">
                  <c:v>-4.2014422370689086E-2</c:v>
                </c:pt>
                <c:pt idx="343">
                  <c:v>8.0140209019610546E-4</c:v>
                </c:pt>
                <c:pt idx="344">
                  <c:v>-1.7444038090028802E-2</c:v>
                </c:pt>
                <c:pt idx="345">
                  <c:v>1.651464646371328E-2</c:v>
                </c:pt>
                <c:pt idx="346">
                  <c:v>-1.2206108759402309E-2</c:v>
                </c:pt>
                <c:pt idx="347">
                  <c:v>0.10715331257512344</c:v>
                </c:pt>
                <c:pt idx="348">
                  <c:v>-5.1754775827915472E-3</c:v>
                </c:pt>
                <c:pt idx="349">
                  <c:v>-1.1932214885237644E-2</c:v>
                </c:pt>
                <c:pt idx="350">
                  <c:v>-7.2298839723810111E-3</c:v>
                </c:pt>
                <c:pt idx="351">
                  <c:v>-1.3092918800066331E-2</c:v>
                </c:pt>
                <c:pt idx="352">
                  <c:v>6.5883022322199697E-2</c:v>
                </c:pt>
                <c:pt idx="353">
                  <c:v>4.0848091619292261E-3</c:v>
                </c:pt>
                <c:pt idx="354">
                  <c:v>7.9765079661154245E-3</c:v>
                </c:pt>
                <c:pt idx="355">
                  <c:v>2.118145570021901E-2</c:v>
                </c:pt>
                <c:pt idx="356">
                  <c:v>9.8274872818307447E-4</c:v>
                </c:pt>
                <c:pt idx="357">
                  <c:v>-1.6090797576943476E-2</c:v>
                </c:pt>
                <c:pt idx="358">
                  <c:v>-1.1640674041228059E-3</c:v>
                </c:pt>
                <c:pt idx="359">
                  <c:v>3.4166681584774664E-2</c:v>
                </c:pt>
                <c:pt idx="360">
                  <c:v>8.8878954502908072E-2</c:v>
                </c:pt>
                <c:pt idx="361">
                  <c:v>8.8631507484456407E-3</c:v>
                </c:pt>
                <c:pt idx="362">
                  <c:v>-4.1758255919859738E-2</c:v>
                </c:pt>
                <c:pt idx="363">
                  <c:v>1.3502997365794717E-2</c:v>
                </c:pt>
                <c:pt idx="364">
                  <c:v>8.3593327842291981E-2</c:v>
                </c:pt>
                <c:pt idx="365">
                  <c:v>2.9815170305286815E-2</c:v>
                </c:pt>
                <c:pt idx="366">
                  <c:v>5.0393844256714851E-2</c:v>
                </c:pt>
                <c:pt idx="367">
                  <c:v>-1.19600300393383E-2</c:v>
                </c:pt>
                <c:pt idx="368">
                  <c:v>-3.6413926954009891E-2</c:v>
                </c:pt>
                <c:pt idx="369">
                  <c:v>0.26304605878846177</c:v>
                </c:pt>
                <c:pt idx="370">
                  <c:v>6.4540592198408672E-2</c:v>
                </c:pt>
                <c:pt idx="371">
                  <c:v>-7.7936884012751007E-2</c:v>
                </c:pt>
                <c:pt idx="372">
                  <c:v>-6.0893699357544274E-2</c:v>
                </c:pt>
                <c:pt idx="373">
                  <c:v>1.1490934365103152E-4</c:v>
                </c:pt>
                <c:pt idx="374">
                  <c:v>-3.6359225395471081E-5</c:v>
                </c:pt>
                <c:pt idx="375">
                  <c:v>1.287284216606923E-3</c:v>
                </c:pt>
                <c:pt idx="376">
                  <c:v>0.11411547243585383</c:v>
                </c:pt>
                <c:pt idx="377">
                  <c:v>-5.551868050374266E-2</c:v>
                </c:pt>
                <c:pt idx="378">
                  <c:v>-2.5235653360580042E-2</c:v>
                </c:pt>
                <c:pt idx="379">
                  <c:v>6.796683642494172E-3</c:v>
                </c:pt>
                <c:pt idx="380">
                  <c:v>-3.0297888500063899E-2</c:v>
                </c:pt>
                <c:pt idx="381">
                  <c:v>1.2115311603313956E-2</c:v>
                </c:pt>
                <c:pt idx="382">
                  <c:v>5.1290572775631267E-2</c:v>
                </c:pt>
                <c:pt idx="383">
                  <c:v>1.5803638211654203E-2</c:v>
                </c:pt>
                <c:pt idx="384">
                  <c:v>1.5802916168128765E-2</c:v>
                </c:pt>
                <c:pt idx="385">
                  <c:v>-1.4746882072310549E-2</c:v>
                </c:pt>
                <c:pt idx="386">
                  <c:v>2.8221071183396774E-2</c:v>
                </c:pt>
                <c:pt idx="387">
                  <c:v>1.1822249175765243E-2</c:v>
                </c:pt>
                <c:pt idx="388">
                  <c:v>1.8988275356960137E-2</c:v>
                </c:pt>
                <c:pt idx="389">
                  <c:v>5.9340668403537414E-3</c:v>
                </c:pt>
                <c:pt idx="390">
                  <c:v>1.5986805435179441E-4</c:v>
                </c:pt>
                <c:pt idx="391">
                  <c:v>-4.8593104831291062E-2</c:v>
                </c:pt>
                <c:pt idx="392">
                  <c:v>-1.2001486769072173E-2</c:v>
                </c:pt>
                <c:pt idx="393">
                  <c:v>4.8162303289235641E-3</c:v>
                </c:pt>
                <c:pt idx="394">
                  <c:v>8.6379262253915949E-3</c:v>
                </c:pt>
                <c:pt idx="395">
                  <c:v>-1.8385228865765248E-2</c:v>
                </c:pt>
                <c:pt idx="396">
                  <c:v>5.3350080285685171E-2</c:v>
                </c:pt>
                <c:pt idx="397">
                  <c:v>-1.472541515465537E-3</c:v>
                </c:pt>
                <c:pt idx="398">
                  <c:v>-1.0159701589819927E-2</c:v>
                </c:pt>
                <c:pt idx="399">
                  <c:v>-8.8989623982814268E-3</c:v>
                </c:pt>
                <c:pt idx="400">
                  <c:v>1.0343523436574846E-2</c:v>
                </c:pt>
                <c:pt idx="401">
                  <c:v>5.0894002400592574E-2</c:v>
                </c:pt>
                <c:pt idx="402">
                  <c:v>-6.232599647088221E-2</c:v>
                </c:pt>
                <c:pt idx="403">
                  <c:v>-3.2420054093007793E-2</c:v>
                </c:pt>
                <c:pt idx="404">
                  <c:v>3.5599278860815639E-2</c:v>
                </c:pt>
                <c:pt idx="405">
                  <c:v>-2.6903035322471534E-2</c:v>
                </c:pt>
                <c:pt idx="406">
                  <c:v>-2.9453002488809034E-3</c:v>
                </c:pt>
                <c:pt idx="407">
                  <c:v>3.675183242073643E-2</c:v>
                </c:pt>
                <c:pt idx="408">
                  <c:v>-1.1009312082409146E-2</c:v>
                </c:pt>
                <c:pt idx="409">
                  <c:v>-5.0092088865864026E-3</c:v>
                </c:pt>
                <c:pt idx="410">
                  <c:v>-7.1670181932731699E-3</c:v>
                </c:pt>
                <c:pt idx="411">
                  <c:v>3.2691604496553214E-2</c:v>
                </c:pt>
                <c:pt idx="412">
                  <c:v>4.3633529805814197E-2</c:v>
                </c:pt>
                <c:pt idx="413">
                  <c:v>-3.7115477501611344E-2</c:v>
                </c:pt>
                <c:pt idx="414">
                  <c:v>-1.3843558460552822E-2</c:v>
                </c:pt>
                <c:pt idx="415">
                  <c:v>4.7162649562366543E-2</c:v>
                </c:pt>
                <c:pt idx="416">
                  <c:v>-2.7632153425537997E-2</c:v>
                </c:pt>
                <c:pt idx="417">
                  <c:v>5.025696838738742E-2</c:v>
                </c:pt>
                <c:pt idx="418">
                  <c:v>-5.079976304951022E-2</c:v>
                </c:pt>
                <c:pt idx="419">
                  <c:v>3.5085930355241858E-2</c:v>
                </c:pt>
                <c:pt idx="420">
                  <c:v>-2.0276473188815938E-2</c:v>
                </c:pt>
                <c:pt idx="421">
                  <c:v>-0.10655840980840853</c:v>
                </c:pt>
                <c:pt idx="422">
                  <c:v>1.9723588832648794E-2</c:v>
                </c:pt>
                <c:pt idx="423">
                  <c:v>1.552155506589774E-2</c:v>
                </c:pt>
                <c:pt idx="424">
                  <c:v>4.6977446525653319E-2</c:v>
                </c:pt>
                <c:pt idx="425">
                  <c:v>-1.3389594062559301E-2</c:v>
                </c:pt>
                <c:pt idx="426">
                  <c:v>-1.474233833229339E-2</c:v>
                </c:pt>
                <c:pt idx="427">
                  <c:v>4.0754570804215066E-2</c:v>
                </c:pt>
                <c:pt idx="428">
                  <c:v>4.7411422368319259E-2</c:v>
                </c:pt>
                <c:pt idx="429">
                  <c:v>-2.4212597942178702E-2</c:v>
                </c:pt>
                <c:pt idx="430">
                  <c:v>-6.0562603618402371E-2</c:v>
                </c:pt>
                <c:pt idx="431">
                  <c:v>3.3072041564828781E-3</c:v>
                </c:pt>
                <c:pt idx="432">
                  <c:v>4.191245684649509E-2</c:v>
                </c:pt>
                <c:pt idx="433">
                  <c:v>4.3312021918624714E-3</c:v>
                </c:pt>
                <c:pt idx="434">
                  <c:v>-5.3960115359528603E-3</c:v>
                </c:pt>
                <c:pt idx="435">
                  <c:v>2.8265155838627907E-2</c:v>
                </c:pt>
                <c:pt idx="436">
                  <c:v>-5.2450237084544129E-3</c:v>
                </c:pt>
                <c:pt idx="437">
                  <c:v>-1.525474537227688E-2</c:v>
                </c:pt>
                <c:pt idx="438">
                  <c:v>-2.6815039897369476E-2</c:v>
                </c:pt>
                <c:pt idx="439">
                  <c:v>3.1730191699268918E-2</c:v>
                </c:pt>
                <c:pt idx="440">
                  <c:v>5.8898820443764113E-2</c:v>
                </c:pt>
                <c:pt idx="441">
                  <c:v>-6.6499724167306314E-3</c:v>
                </c:pt>
                <c:pt idx="442">
                  <c:v>-1.2960225117196558E-3</c:v>
                </c:pt>
                <c:pt idx="443">
                  <c:v>-1.0617827774589288E-2</c:v>
                </c:pt>
                <c:pt idx="444">
                  <c:v>1.4839353219375745E-2</c:v>
                </c:pt>
                <c:pt idx="445">
                  <c:v>-2.9691281903806106E-2</c:v>
                </c:pt>
                <c:pt idx="446">
                  <c:v>4.1067416072198042E-2</c:v>
                </c:pt>
                <c:pt idx="447">
                  <c:v>2.0402988503035249E-2</c:v>
                </c:pt>
                <c:pt idx="448">
                  <c:v>-2.3779624869559396E-2</c:v>
                </c:pt>
                <c:pt idx="449">
                  <c:v>6.2524796571404966E-3</c:v>
                </c:pt>
                <c:pt idx="450">
                  <c:v>7.0310770196905306E-3</c:v>
                </c:pt>
                <c:pt idx="451">
                  <c:v>1.7359550094306342E-3</c:v>
                </c:pt>
                <c:pt idx="452">
                  <c:v>-1.0306178341785138E-3</c:v>
                </c:pt>
                <c:pt idx="453">
                  <c:v>4.6855081174865696E-3</c:v>
                </c:pt>
                <c:pt idx="454">
                  <c:v>-4.1781016007353185E-2</c:v>
                </c:pt>
                <c:pt idx="455">
                  <c:v>-3.5911853343795479E-2</c:v>
                </c:pt>
                <c:pt idx="456">
                  <c:v>-4.4809876852051858E-2</c:v>
                </c:pt>
                <c:pt idx="457">
                  <c:v>2.9773239065935028E-2</c:v>
                </c:pt>
                <c:pt idx="458">
                  <c:v>1.4838147482958407E-2</c:v>
                </c:pt>
                <c:pt idx="459">
                  <c:v>-1.8266195388819368E-2</c:v>
                </c:pt>
                <c:pt idx="460">
                  <c:v>4.3526470250523468E-2</c:v>
                </c:pt>
                <c:pt idx="461">
                  <c:v>-3.4749628863524222E-2</c:v>
                </c:pt>
                <c:pt idx="462">
                  <c:v>-3.3466091748471788E-2</c:v>
                </c:pt>
                <c:pt idx="463">
                  <c:v>-4.6974806327435732E-2</c:v>
                </c:pt>
                <c:pt idx="464">
                  <c:v>6.6913177076657837E-2</c:v>
                </c:pt>
                <c:pt idx="465">
                  <c:v>1.1844323380289869E-2</c:v>
                </c:pt>
                <c:pt idx="466">
                  <c:v>2.70627081975457E-2</c:v>
                </c:pt>
                <c:pt idx="467">
                  <c:v>-1.976308441981418E-2</c:v>
                </c:pt>
                <c:pt idx="468">
                  <c:v>2.8393444388237148E-2</c:v>
                </c:pt>
                <c:pt idx="469">
                  <c:v>1.4520704789598871E-3</c:v>
                </c:pt>
                <c:pt idx="470">
                  <c:v>-2.7534387150699224E-2</c:v>
                </c:pt>
                <c:pt idx="471">
                  <c:v>-1.3456627825559177E-2</c:v>
                </c:pt>
                <c:pt idx="472">
                  <c:v>1.0278926995453505E-2</c:v>
                </c:pt>
                <c:pt idx="473">
                  <c:v>-1.5835332622647146E-2</c:v>
                </c:pt>
                <c:pt idx="474">
                  <c:v>2.6264918635888129E-2</c:v>
                </c:pt>
                <c:pt idx="475">
                  <c:v>1.9497793728741643E-2</c:v>
                </c:pt>
                <c:pt idx="476">
                  <c:v>-4.5697672107600923E-4</c:v>
                </c:pt>
                <c:pt idx="477">
                  <c:v>4.3269874859751733E-4</c:v>
                </c:pt>
                <c:pt idx="478">
                  <c:v>-5.3894100376134221E-2</c:v>
                </c:pt>
                <c:pt idx="479">
                  <c:v>-1.0942552995024056E-2</c:v>
                </c:pt>
                <c:pt idx="480">
                  <c:v>-8.293501578704774E-4</c:v>
                </c:pt>
                <c:pt idx="481">
                  <c:v>-1.4190169364407777E-5</c:v>
                </c:pt>
                <c:pt idx="482">
                  <c:v>-6.303289621504217E-2</c:v>
                </c:pt>
                <c:pt idx="483">
                  <c:v>4.8738390548432202E-2</c:v>
                </c:pt>
                <c:pt idx="484">
                  <c:v>-1.4660026288759785E-2</c:v>
                </c:pt>
                <c:pt idx="485">
                  <c:v>5.4334313956121497E-3</c:v>
                </c:pt>
                <c:pt idx="486">
                  <c:v>1.0639381910140973E-4</c:v>
                </c:pt>
                <c:pt idx="487">
                  <c:v>1.956314660422849E-2</c:v>
                </c:pt>
                <c:pt idx="488">
                  <c:v>2.5204604152640826E-2</c:v>
                </c:pt>
                <c:pt idx="489">
                  <c:v>3.4862373678441081E-3</c:v>
                </c:pt>
                <c:pt idx="490">
                  <c:v>1.4706737040495836E-3</c:v>
                </c:pt>
                <c:pt idx="491">
                  <c:v>7.4832517753389144E-5</c:v>
                </c:pt>
                <c:pt idx="492">
                  <c:v>7.0955492358280433E-3</c:v>
                </c:pt>
                <c:pt idx="493">
                  <c:v>7.1225399405658056E-3</c:v>
                </c:pt>
                <c:pt idx="494">
                  <c:v>4.9741797689161352E-3</c:v>
                </c:pt>
                <c:pt idx="495">
                  <c:v>-2.3081318947714168E-2</c:v>
                </c:pt>
                <c:pt idx="496">
                  <c:v>2.9957288896698107E-2</c:v>
                </c:pt>
                <c:pt idx="497">
                  <c:v>5.6170313070827201E-3</c:v>
                </c:pt>
                <c:pt idx="498">
                  <c:v>-2.1824257890608847E-2</c:v>
                </c:pt>
                <c:pt idx="499">
                  <c:v>1.6942070704980258E-2</c:v>
                </c:pt>
                <c:pt idx="500">
                  <c:v>6.5398760943671419E-2</c:v>
                </c:pt>
                <c:pt idx="501">
                  <c:v>-1.2668283704917306E-2</c:v>
                </c:pt>
                <c:pt idx="502">
                  <c:v>-2.3356702249526205E-2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C-4C8F-9C84-5C2C45FCE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212384"/>
        <c:axId val="1"/>
      </c:lineChart>
      <c:dateAx>
        <c:axId val="1668212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86796495379884"/>
              <c:y val="0.8490945674044265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69869251892492E-2"/>
              <c:y val="0.3983903420523138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8212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57959085460793"/>
          <c:y val="0.93158953722334004"/>
          <c:w val="0.1690695708433832"/>
          <c:h val="5.43259557344064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542521372703956"/>
          <c:y val="3.0060149654924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56226838524865"/>
          <c:y val="0.16032079815959865"/>
          <c:w val="0.82614484546676559"/>
          <c:h val="0.66332730238533943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'sp500'!$AH$25:$AH$127</c:f>
              <c:numCache>
                <c:formatCode>m/d/yyyy</c:formatCode>
                <c:ptCount val="1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</c:numCache>
            </c:numRef>
          </c:cat>
          <c:val>
            <c:numRef>
              <c:f>'sp500'!$AJ$25:$AJ$127</c:f>
              <c:numCache>
                <c:formatCode>0.000</c:formatCode>
                <c:ptCount val="103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  <c:pt idx="30">
                  <c:v>1.6885404858729906E-2</c:v>
                </c:pt>
                <c:pt idx="31">
                  <c:v>-1.9112720989554192E-2</c:v>
                </c:pt>
                <c:pt idx="32">
                  <c:v>-7.2541928498822046E-4</c:v>
                </c:pt>
                <c:pt idx="33">
                  <c:v>1.2921875959215125E-2</c:v>
                </c:pt>
                <c:pt idx="34">
                  <c:v>-4.3976329742483194E-3</c:v>
                </c:pt>
                <c:pt idx="35">
                  <c:v>4.1450147034424935E-2</c:v>
                </c:pt>
                <c:pt idx="36">
                  <c:v>-2.2991183450712036E-3</c:v>
                </c:pt>
                <c:pt idx="37">
                  <c:v>-1.9993377835440078E-2</c:v>
                </c:pt>
                <c:pt idx="38">
                  <c:v>-1.892776595209297E-2</c:v>
                </c:pt>
                <c:pt idx="39">
                  <c:v>1.6865649321416386E-2</c:v>
                </c:pt>
                <c:pt idx="40">
                  <c:v>4.5087179922150195E-2</c:v>
                </c:pt>
                <c:pt idx="41">
                  <c:v>-2.3654749624308514E-2</c:v>
                </c:pt>
                <c:pt idx="42">
                  <c:v>5.7214809597812E-3</c:v>
                </c:pt>
                <c:pt idx="43">
                  <c:v>2.4210114843733418E-2</c:v>
                </c:pt>
                <c:pt idx="44">
                  <c:v>-1.6791881259061024E-2</c:v>
                </c:pt>
                <c:pt idx="45">
                  <c:v>7.4904134753800145E-3</c:v>
                </c:pt>
                <c:pt idx="46">
                  <c:v>-5.9096988947166156E-3</c:v>
                </c:pt>
                <c:pt idx="47">
                  <c:v>-1.3940551984895839E-2</c:v>
                </c:pt>
                <c:pt idx="48">
                  <c:v>-1.58619117011797E-2</c:v>
                </c:pt>
                <c:pt idx="49">
                  <c:v>6.398945354030152E-3</c:v>
                </c:pt>
                <c:pt idx="50">
                  <c:v>-3.4047091060671391E-3</c:v>
                </c:pt>
                <c:pt idx="51">
                  <c:v>-5.3731799636403121E-3</c:v>
                </c:pt>
                <c:pt idx="52">
                  <c:v>1.3322525766236333E-2</c:v>
                </c:pt>
                <c:pt idx="53">
                  <c:v>-1.36711972756751E-2</c:v>
                </c:pt>
                <c:pt idx="54">
                  <c:v>6.2887936866836596E-3</c:v>
                </c:pt>
                <c:pt idx="55">
                  <c:v>-6.6388120829667403E-3</c:v>
                </c:pt>
                <c:pt idx="56">
                  <c:v>-1.620509760231241E-2</c:v>
                </c:pt>
                <c:pt idx="57">
                  <c:v>1.1000219735450772E-2</c:v>
                </c:pt>
                <c:pt idx="58">
                  <c:v>-1.0421324995060424E-2</c:v>
                </c:pt>
                <c:pt idx="59">
                  <c:v>7.0266380177713174E-3</c:v>
                </c:pt>
                <c:pt idx="60">
                  <c:v>-1.2265841362207144E-2</c:v>
                </c:pt>
                <c:pt idx="61">
                  <c:v>6.9374427081402706E-4</c:v>
                </c:pt>
                <c:pt idx="62">
                  <c:v>5.6193123833530017E-3</c:v>
                </c:pt>
                <c:pt idx="63">
                  <c:v>1.1400405527589594E-2</c:v>
                </c:pt>
                <c:pt idx="64">
                  <c:v>2.5897208521152532E-2</c:v>
                </c:pt>
                <c:pt idx="65">
                  <c:v>1.5430772152591274E-2</c:v>
                </c:pt>
                <c:pt idx="66">
                  <c:v>-9.4954249741167861E-3</c:v>
                </c:pt>
                <c:pt idx="67">
                  <c:v>-6.8800949578597609E-3</c:v>
                </c:pt>
                <c:pt idx="68">
                  <c:v>4.9777346578946044E-2</c:v>
                </c:pt>
                <c:pt idx="69">
                  <c:v>-3.1319097031706315E-2</c:v>
                </c:pt>
                <c:pt idx="70">
                  <c:v>-2.2101750201789838E-2</c:v>
                </c:pt>
                <c:pt idx="71">
                  <c:v>-1.0177862544602273E-3</c:v>
                </c:pt>
                <c:pt idx="72">
                  <c:v>-1.8493953174289958E-2</c:v>
                </c:pt>
                <c:pt idx="73">
                  <c:v>8.9679193588566644E-3</c:v>
                </c:pt>
                <c:pt idx="74">
                  <c:v>-1.7676662247735921E-2</c:v>
                </c:pt>
                <c:pt idx="75">
                  <c:v>1.7183916853888932E-2</c:v>
                </c:pt>
                <c:pt idx="76">
                  <c:v>-1.6118887650476079E-3</c:v>
                </c:pt>
                <c:pt idx="77">
                  <c:v>3.906700952215768E-3</c:v>
                </c:pt>
                <c:pt idx="78">
                  <c:v>9.3779389085050374E-4</c:v>
                </c:pt>
                <c:pt idx="79">
                  <c:v>-3.2889083335578329E-3</c:v>
                </c:pt>
                <c:pt idx="80">
                  <c:v>-2.0804120464742872E-2</c:v>
                </c:pt>
                <c:pt idx="81">
                  <c:v>-1.6180271877784189E-2</c:v>
                </c:pt>
                <c:pt idx="82">
                  <c:v>-1.8359886606981145E-2</c:v>
                </c:pt>
                <c:pt idx="83">
                  <c:v>-1.8621754499843842E-3</c:v>
                </c:pt>
                <c:pt idx="84">
                  <c:v>-1.4852336966486971E-2</c:v>
                </c:pt>
                <c:pt idx="85">
                  <c:v>1.0767525821830402E-2</c:v>
                </c:pt>
                <c:pt idx="86">
                  <c:v>4.3086139001637901E-2</c:v>
                </c:pt>
                <c:pt idx="87">
                  <c:v>-1.7745620062752005E-2</c:v>
                </c:pt>
                <c:pt idx="88">
                  <c:v>7.3925463589404631E-3</c:v>
                </c:pt>
                <c:pt idx="89">
                  <c:v>1.2649526929195036E-3</c:v>
                </c:pt>
                <c:pt idx="90">
                  <c:v>3.6851313363031966E-3</c:v>
                </c:pt>
                <c:pt idx="91">
                  <c:v>-4.2122997979126848E-3</c:v>
                </c:pt>
                <c:pt idx="92">
                  <c:v>9.2003660120996509E-3</c:v>
                </c:pt>
                <c:pt idx="93">
                  <c:v>-1.8343163164146831E-2</c:v>
                </c:pt>
                <c:pt idx="94">
                  <c:v>3.1884015369505789E-2</c:v>
                </c:pt>
                <c:pt idx="95">
                  <c:v>5.2337601304518339E-3</c:v>
                </c:pt>
                <c:pt idx="96">
                  <c:v>7.3076336264985171E-4</c:v>
                </c:pt>
                <c:pt idx="97">
                  <c:v>6.6057514054971159E-3</c:v>
                </c:pt>
                <c:pt idx="98">
                  <c:v>8.384387281341674E-3</c:v>
                </c:pt>
                <c:pt idx="99">
                  <c:v>1.1692066293658789E-2</c:v>
                </c:pt>
                <c:pt idx="100">
                  <c:v>-5.4832615551143439E-3</c:v>
                </c:pt>
                <c:pt idx="101">
                  <c:v>-2.0114971112728586E-2</c:v>
                </c:pt>
                <c:pt idx="102">
                  <c:v>-3.9225842579022089E-3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7-4837-9E39-A2032D380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215632"/>
        <c:axId val="1"/>
      </c:lineChart>
      <c:dateAx>
        <c:axId val="166821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79805810618119"/>
              <c:y val="0.8497002302458728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915059378905459E-2"/>
              <c:y val="0.38276590560604179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82156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66726239182799"/>
          <c:y val="0.93186463930266716"/>
          <c:w val="0.16862766624242526"/>
          <c:h val="5.41082693788645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899608865710559"/>
          <c:y val="2.99401781206690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20078226857888"/>
          <c:y val="0.1676649974757467"/>
          <c:w val="0.82659713168187743"/>
          <c:h val="0.65668790678000788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'sp500'!$AH$25:$AH$97</c:f>
              <c:numCache>
                <c:formatCode>m/d/yyyy</c:formatCode>
                <c:ptCount val="7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</c:numCache>
            </c:numRef>
          </c:cat>
          <c:val>
            <c:numRef>
              <c:f>'sp500'!$AJ$25:$AJ$97</c:f>
              <c:numCache>
                <c:formatCode>0.000</c:formatCode>
                <c:ptCount val="73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  <c:pt idx="30">
                  <c:v>1.6885404858729906E-2</c:v>
                </c:pt>
                <c:pt idx="31">
                  <c:v>-1.9112720989554192E-2</c:v>
                </c:pt>
                <c:pt idx="32">
                  <c:v>-7.2541928498822046E-4</c:v>
                </c:pt>
                <c:pt idx="33">
                  <c:v>1.2921875959215125E-2</c:v>
                </c:pt>
                <c:pt idx="34">
                  <c:v>-4.3976329742483194E-3</c:v>
                </c:pt>
                <c:pt idx="35">
                  <c:v>4.1450147034424935E-2</c:v>
                </c:pt>
                <c:pt idx="36">
                  <c:v>-2.2991183450712036E-3</c:v>
                </c:pt>
                <c:pt idx="37">
                  <c:v>-1.9993377835440078E-2</c:v>
                </c:pt>
                <c:pt idx="38">
                  <c:v>-1.892776595209297E-2</c:v>
                </c:pt>
                <c:pt idx="39">
                  <c:v>1.6865649321416386E-2</c:v>
                </c:pt>
                <c:pt idx="40">
                  <c:v>4.5087179922150195E-2</c:v>
                </c:pt>
                <c:pt idx="41">
                  <c:v>-2.3654749624308514E-2</c:v>
                </c:pt>
                <c:pt idx="42">
                  <c:v>5.7214809597812E-3</c:v>
                </c:pt>
                <c:pt idx="43">
                  <c:v>2.4210114843733418E-2</c:v>
                </c:pt>
                <c:pt idx="44">
                  <c:v>-1.6791881259061024E-2</c:v>
                </c:pt>
                <c:pt idx="45">
                  <c:v>7.4904134753800145E-3</c:v>
                </c:pt>
                <c:pt idx="46">
                  <c:v>-5.9096988947166156E-3</c:v>
                </c:pt>
                <c:pt idx="47">
                  <c:v>-1.3940551984895839E-2</c:v>
                </c:pt>
                <c:pt idx="48">
                  <c:v>-1.58619117011797E-2</c:v>
                </c:pt>
                <c:pt idx="49">
                  <c:v>6.398945354030152E-3</c:v>
                </c:pt>
                <c:pt idx="50">
                  <c:v>-3.4047091060671391E-3</c:v>
                </c:pt>
                <c:pt idx="51">
                  <c:v>-5.3731799636403121E-3</c:v>
                </c:pt>
                <c:pt idx="52">
                  <c:v>1.3322525766236333E-2</c:v>
                </c:pt>
                <c:pt idx="53">
                  <c:v>-1.36711972756751E-2</c:v>
                </c:pt>
                <c:pt idx="54">
                  <c:v>6.2887936866836596E-3</c:v>
                </c:pt>
                <c:pt idx="55">
                  <c:v>-6.6388120829667403E-3</c:v>
                </c:pt>
                <c:pt idx="56">
                  <c:v>-1.620509760231241E-2</c:v>
                </c:pt>
                <c:pt idx="57">
                  <c:v>1.1000219735450772E-2</c:v>
                </c:pt>
                <c:pt idx="58">
                  <c:v>-1.0421324995060424E-2</c:v>
                </c:pt>
                <c:pt idx="59">
                  <c:v>7.0266380177713174E-3</c:v>
                </c:pt>
                <c:pt idx="60">
                  <c:v>-1.2265841362207144E-2</c:v>
                </c:pt>
                <c:pt idx="61">
                  <c:v>6.9374427081402706E-4</c:v>
                </c:pt>
                <c:pt idx="62">
                  <c:v>5.6193123833530017E-3</c:v>
                </c:pt>
                <c:pt idx="63">
                  <c:v>1.1400405527589594E-2</c:v>
                </c:pt>
                <c:pt idx="64">
                  <c:v>2.5897208521152532E-2</c:v>
                </c:pt>
                <c:pt idx="65">
                  <c:v>1.5430772152591274E-2</c:v>
                </c:pt>
                <c:pt idx="66">
                  <c:v>-9.4954249741167861E-3</c:v>
                </c:pt>
                <c:pt idx="67">
                  <c:v>-6.8800949578597609E-3</c:v>
                </c:pt>
                <c:pt idx="68">
                  <c:v>4.9777346578946044E-2</c:v>
                </c:pt>
                <c:pt idx="69">
                  <c:v>-3.1319097031706315E-2</c:v>
                </c:pt>
                <c:pt idx="70">
                  <c:v>-2.2101750201789838E-2</c:v>
                </c:pt>
                <c:pt idx="71">
                  <c:v>-1.0177862544602273E-3</c:v>
                </c:pt>
                <c:pt idx="72">
                  <c:v>-1.8493953174289958E-2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82-42B5-8857-DEA695519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836064"/>
        <c:axId val="1"/>
      </c:lineChart>
      <c:dateAx>
        <c:axId val="1668836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72750977835725"/>
              <c:y val="0.8503010586270011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860495436766623E-2"/>
              <c:y val="0.38722630369398642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88360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75358539765321"/>
          <c:y val="0.93213754549016326"/>
          <c:w val="0.16818774445893089"/>
          <c:h val="5.38923206172042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859414239774374"/>
          <c:y val="2.9880507151576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85436866044192"/>
          <c:y val="0.16733084004882817"/>
          <c:w val="0.82291771306064998"/>
          <c:h val="0.6573711573346821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'sp500'!$AH$25:$AH$54</c:f>
              <c:numCache>
                <c:formatCode>m/d/yyyy</c:formatCode>
                <c:ptCount val="30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</c:numCache>
            </c:numRef>
          </c:cat>
          <c:val>
            <c:numRef>
              <c:f>'sp500'!$AJ$25:$AJ$54</c:f>
              <c:numCache>
                <c:formatCode>0.000</c:formatCode>
                <c:ptCount val="30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10-49C7-864B-D4C930D07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835136"/>
        <c:axId val="1"/>
      </c:lineChart>
      <c:dateAx>
        <c:axId val="1668835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4557361039938657"/>
              <c:y val="0.8505984369148765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83335982432025E-2"/>
              <c:y val="0.388446592970494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8835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567770090446588"/>
          <c:y val="0.93227182312918555"/>
          <c:w val="0.16796896358358204"/>
          <c:h val="5.378491287283762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613882863340565E-2"/>
          <c:y val="0.13333400107172011"/>
          <c:w val="0.69414316702819956"/>
          <c:h val="0.63590062049589591"/>
        </c:manualLayout>
      </c:layout>
      <c:lineChart>
        <c:grouping val="standard"/>
        <c:varyColors val="0"/>
        <c:ser>
          <c:idx val="0"/>
          <c:order val="0"/>
          <c:tx>
            <c:v>W5000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'w5000'!$BI$3:$BI$105</c:f>
              <c:numCache>
                <c:formatCode>General</c:formatCode>
                <c:ptCount val="103"/>
              </c:numCache>
            </c:numRef>
          </c:cat>
          <c:val>
            <c:numRef>
              <c:f>'w5000'!$BM$3:$BM$105</c:f>
              <c:numCache>
                <c:formatCode>General</c:formatCode>
                <c:ptCount val="10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7B-4B53-968D-8A57C7090DF4}"/>
            </c:ext>
          </c:extLst>
        </c:ser>
        <c:ser>
          <c:idx val="1"/>
          <c:order val="1"/>
          <c:tx>
            <c:v>ENE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'w5000'!$BI$3:$BI$105</c:f>
              <c:numCache>
                <c:formatCode>General</c:formatCode>
                <c:ptCount val="103"/>
              </c:numCache>
            </c:numRef>
          </c:cat>
          <c:val>
            <c:numRef>
              <c:f>'w5000'!$BN$3:$BN$105</c:f>
              <c:numCache>
                <c:formatCode>General</c:formatCode>
                <c:ptCount val="10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7B-4B53-968D-8A57C7090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211456"/>
        <c:axId val="1"/>
      </c:lineChart>
      <c:catAx>
        <c:axId val="166821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82114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561822125813443"/>
          <c:y val="0.34359146430020182"/>
          <c:w val="0.16702819956616052"/>
          <c:h val="0.2205139248493832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5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6C5D458-95FF-B978-ABFF-79E5227288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1231BD6-C46A-58C5-9689-CA296586DC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0</xdr:colOff>
      <xdr:row>26</xdr:row>
      <xdr:rowOff>0</xdr:rowOff>
    </xdr:from>
    <xdr:to>
      <xdr:col>82</xdr:col>
      <xdr:colOff>561975</xdr:colOff>
      <xdr:row>55</xdr:row>
      <xdr:rowOff>19050</xdr:rowOff>
    </xdr:to>
    <xdr:graphicFrame macro="">
      <xdr:nvGraphicFramePr>
        <xdr:cNvPr id="6145" name="Chart 1">
          <a:extLst>
            <a:ext uri="{FF2B5EF4-FFF2-40B4-BE49-F238E27FC236}">
              <a16:creationId xmlns:a16="http://schemas.microsoft.com/office/drawing/2014/main" id="{4EC950CC-0CF2-0CF4-7A17-576427F6D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0</xdr:colOff>
      <xdr:row>26</xdr:row>
      <xdr:rowOff>0</xdr:rowOff>
    </xdr:from>
    <xdr:to>
      <xdr:col>48</xdr:col>
      <xdr:colOff>561975</xdr:colOff>
      <xdr:row>55</xdr:row>
      <xdr:rowOff>28575</xdr:rowOff>
    </xdr:to>
    <xdr:graphicFrame macro="">
      <xdr:nvGraphicFramePr>
        <xdr:cNvPr id="6146" name="Chart 2">
          <a:extLst>
            <a:ext uri="{FF2B5EF4-FFF2-40B4-BE49-F238E27FC236}">
              <a16:creationId xmlns:a16="http://schemas.microsoft.com/office/drawing/2014/main" id="{1425EE56-2516-CDDC-9AE6-7EF4CECB1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105</xdr:col>
      <xdr:colOff>0</xdr:colOff>
      <xdr:row>26</xdr:row>
      <xdr:rowOff>0</xdr:rowOff>
    </xdr:from>
    <xdr:to>
      <xdr:col>116</xdr:col>
      <xdr:colOff>571500</xdr:colOff>
      <xdr:row>55</xdr:row>
      <xdr:rowOff>28575</xdr:rowOff>
    </xdr:to>
    <xdr:graphicFrame macro="">
      <xdr:nvGraphicFramePr>
        <xdr:cNvPr id="6147" name="Chart 3">
          <a:extLst>
            <a:ext uri="{FF2B5EF4-FFF2-40B4-BE49-F238E27FC236}">
              <a16:creationId xmlns:a16="http://schemas.microsoft.com/office/drawing/2014/main" id="{F071F4CD-B491-32A1-621B-48ABF5CA7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0</xdr:colOff>
      <xdr:row>26</xdr:row>
      <xdr:rowOff>0</xdr:rowOff>
    </xdr:from>
    <xdr:to>
      <xdr:col>64</xdr:col>
      <xdr:colOff>571500</xdr:colOff>
      <xdr:row>55</xdr:row>
      <xdr:rowOff>38100</xdr:rowOff>
    </xdr:to>
    <xdr:graphicFrame macro="">
      <xdr:nvGraphicFramePr>
        <xdr:cNvPr id="6148" name="Chart 4">
          <a:extLst>
            <a:ext uri="{FF2B5EF4-FFF2-40B4-BE49-F238E27FC236}">
              <a16:creationId xmlns:a16="http://schemas.microsoft.com/office/drawing/2014/main" id="{6D2F0ADC-DC18-23D9-86D7-05242E80E0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87</xdr:col>
      <xdr:colOff>0</xdr:colOff>
      <xdr:row>26</xdr:row>
      <xdr:rowOff>0</xdr:rowOff>
    </xdr:from>
    <xdr:to>
      <xdr:col>98</xdr:col>
      <xdr:colOff>581025</xdr:colOff>
      <xdr:row>55</xdr:row>
      <xdr:rowOff>47625</xdr:rowOff>
    </xdr:to>
    <xdr:graphicFrame macro="">
      <xdr:nvGraphicFramePr>
        <xdr:cNvPr id="6149" name="Chart 5">
          <a:extLst>
            <a:ext uri="{FF2B5EF4-FFF2-40B4-BE49-F238E27FC236}">
              <a16:creationId xmlns:a16="http://schemas.microsoft.com/office/drawing/2014/main" id="{32F28779-1CCD-D338-D0ED-C128B89DB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121</xdr:col>
      <xdr:colOff>0</xdr:colOff>
      <xdr:row>26</xdr:row>
      <xdr:rowOff>0</xdr:rowOff>
    </xdr:from>
    <xdr:to>
      <xdr:col>132</xdr:col>
      <xdr:colOff>590550</xdr:colOff>
      <xdr:row>55</xdr:row>
      <xdr:rowOff>57150</xdr:rowOff>
    </xdr:to>
    <xdr:graphicFrame macro="">
      <xdr:nvGraphicFramePr>
        <xdr:cNvPr id="6150" name="Chart 6">
          <a:extLst>
            <a:ext uri="{FF2B5EF4-FFF2-40B4-BE49-F238E27FC236}">
              <a16:creationId xmlns:a16="http://schemas.microsoft.com/office/drawing/2014/main" id="{2E54792E-631F-07B0-E7E8-DF92D439AF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0</xdr:colOff>
      <xdr:row>26</xdr:row>
      <xdr:rowOff>0</xdr:rowOff>
    </xdr:from>
    <xdr:to>
      <xdr:col>81</xdr:col>
      <xdr:colOff>561975</xdr:colOff>
      <xdr:row>55</xdr:row>
      <xdr:rowOff>19050</xdr:rowOff>
    </xdr:to>
    <xdr:graphicFrame macro="">
      <xdr:nvGraphicFramePr>
        <xdr:cNvPr id="3074" name="Chart 2">
          <a:extLst>
            <a:ext uri="{FF2B5EF4-FFF2-40B4-BE49-F238E27FC236}">
              <a16:creationId xmlns:a16="http://schemas.microsoft.com/office/drawing/2014/main" id="{D1815CD5-D478-4788-350E-3F5205AB6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0</xdr:colOff>
      <xdr:row>26</xdr:row>
      <xdr:rowOff>0</xdr:rowOff>
    </xdr:from>
    <xdr:to>
      <xdr:col>47</xdr:col>
      <xdr:colOff>561975</xdr:colOff>
      <xdr:row>55</xdr:row>
      <xdr:rowOff>28575</xdr:rowOff>
    </xdr:to>
    <xdr:graphicFrame macro="">
      <xdr:nvGraphicFramePr>
        <xdr:cNvPr id="3075" name="Chart 3">
          <a:extLst>
            <a:ext uri="{FF2B5EF4-FFF2-40B4-BE49-F238E27FC236}">
              <a16:creationId xmlns:a16="http://schemas.microsoft.com/office/drawing/2014/main" id="{C5FB79FB-23C3-20B4-F8BE-807F8B0B3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104</xdr:col>
      <xdr:colOff>0</xdr:colOff>
      <xdr:row>26</xdr:row>
      <xdr:rowOff>0</xdr:rowOff>
    </xdr:from>
    <xdr:to>
      <xdr:col>115</xdr:col>
      <xdr:colOff>571500</xdr:colOff>
      <xdr:row>55</xdr:row>
      <xdr:rowOff>28575</xdr:rowOff>
    </xdr:to>
    <xdr:graphicFrame macro="">
      <xdr:nvGraphicFramePr>
        <xdr:cNvPr id="3076" name="Chart 4">
          <a:extLst>
            <a:ext uri="{FF2B5EF4-FFF2-40B4-BE49-F238E27FC236}">
              <a16:creationId xmlns:a16="http://schemas.microsoft.com/office/drawing/2014/main" id="{1DB16D86-C07F-5317-3523-05AB11506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0</xdr:colOff>
      <xdr:row>26</xdr:row>
      <xdr:rowOff>0</xdr:rowOff>
    </xdr:from>
    <xdr:to>
      <xdr:col>63</xdr:col>
      <xdr:colOff>581025</xdr:colOff>
      <xdr:row>55</xdr:row>
      <xdr:rowOff>47625</xdr:rowOff>
    </xdr:to>
    <xdr:graphicFrame macro="">
      <xdr:nvGraphicFramePr>
        <xdr:cNvPr id="3077" name="Chart 5">
          <a:extLst>
            <a:ext uri="{FF2B5EF4-FFF2-40B4-BE49-F238E27FC236}">
              <a16:creationId xmlns:a16="http://schemas.microsoft.com/office/drawing/2014/main" id="{0460576D-C3D7-4C18-DEE2-CE118527B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86</xdr:col>
      <xdr:colOff>0</xdr:colOff>
      <xdr:row>26</xdr:row>
      <xdr:rowOff>0</xdr:rowOff>
    </xdr:from>
    <xdr:to>
      <xdr:col>97</xdr:col>
      <xdr:colOff>590550</xdr:colOff>
      <xdr:row>55</xdr:row>
      <xdr:rowOff>57150</xdr:rowOff>
    </xdr:to>
    <xdr:graphicFrame macro="">
      <xdr:nvGraphicFramePr>
        <xdr:cNvPr id="3078" name="Chart 6">
          <a:extLst>
            <a:ext uri="{FF2B5EF4-FFF2-40B4-BE49-F238E27FC236}">
              <a16:creationId xmlns:a16="http://schemas.microsoft.com/office/drawing/2014/main" id="{1615B5FD-EF48-1E49-62D5-87C9BFE831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120</xdr:col>
      <xdr:colOff>0</xdr:colOff>
      <xdr:row>26</xdr:row>
      <xdr:rowOff>0</xdr:rowOff>
    </xdr:from>
    <xdr:to>
      <xdr:col>131</xdr:col>
      <xdr:colOff>600075</xdr:colOff>
      <xdr:row>55</xdr:row>
      <xdr:rowOff>66675</xdr:rowOff>
    </xdr:to>
    <xdr:graphicFrame macro="">
      <xdr:nvGraphicFramePr>
        <xdr:cNvPr id="3079" name="Chart 7">
          <a:extLst>
            <a:ext uri="{FF2B5EF4-FFF2-40B4-BE49-F238E27FC236}">
              <a16:creationId xmlns:a16="http://schemas.microsoft.com/office/drawing/2014/main" id="{A0E4F5AA-DAFA-9074-CBE2-2CB764A631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105</xdr:col>
      <xdr:colOff>0</xdr:colOff>
      <xdr:row>26</xdr:row>
      <xdr:rowOff>9525</xdr:rowOff>
    </xdr:from>
    <xdr:to>
      <xdr:col>116</xdr:col>
      <xdr:colOff>561975</xdr:colOff>
      <xdr:row>55</xdr:row>
      <xdr:rowOff>19050</xdr:rowOff>
    </xdr:to>
    <xdr:graphicFrame macro="">
      <xdr:nvGraphicFramePr>
        <xdr:cNvPr id="2052" name="Chart 4">
          <a:extLst>
            <a:ext uri="{FF2B5EF4-FFF2-40B4-BE49-F238E27FC236}">
              <a16:creationId xmlns:a16="http://schemas.microsoft.com/office/drawing/2014/main" id="{EE3E6556-D874-E31E-456D-B979D3CF6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71</xdr:col>
      <xdr:colOff>0</xdr:colOff>
      <xdr:row>26</xdr:row>
      <xdr:rowOff>0</xdr:rowOff>
    </xdr:from>
    <xdr:to>
      <xdr:col>82</xdr:col>
      <xdr:colOff>561975</xdr:colOff>
      <xdr:row>55</xdr:row>
      <xdr:rowOff>19050</xdr:rowOff>
    </xdr:to>
    <xdr:graphicFrame macro="">
      <xdr:nvGraphicFramePr>
        <xdr:cNvPr id="2053" name="Chart 5">
          <a:extLst>
            <a:ext uri="{FF2B5EF4-FFF2-40B4-BE49-F238E27FC236}">
              <a16:creationId xmlns:a16="http://schemas.microsoft.com/office/drawing/2014/main" id="{9433BCAB-A0CD-F55D-003D-6A09E12C6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26</xdr:row>
      <xdr:rowOff>0</xdr:rowOff>
    </xdr:from>
    <xdr:to>
      <xdr:col>48</xdr:col>
      <xdr:colOff>561975</xdr:colOff>
      <xdr:row>55</xdr:row>
      <xdr:rowOff>28575</xdr:rowOff>
    </xdr:to>
    <xdr:graphicFrame macro="">
      <xdr:nvGraphicFramePr>
        <xdr:cNvPr id="2054" name="Chart 6">
          <a:extLst>
            <a:ext uri="{FF2B5EF4-FFF2-40B4-BE49-F238E27FC236}">
              <a16:creationId xmlns:a16="http://schemas.microsoft.com/office/drawing/2014/main" id="{3045A087-AD67-7AFA-2116-3CB74EEF6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0</xdr:colOff>
      <xdr:row>26</xdr:row>
      <xdr:rowOff>0</xdr:rowOff>
    </xdr:from>
    <xdr:to>
      <xdr:col>64</xdr:col>
      <xdr:colOff>581025</xdr:colOff>
      <xdr:row>55</xdr:row>
      <xdr:rowOff>47625</xdr:rowOff>
    </xdr:to>
    <xdr:graphicFrame macro="">
      <xdr:nvGraphicFramePr>
        <xdr:cNvPr id="2055" name="Chart 7">
          <a:extLst>
            <a:ext uri="{FF2B5EF4-FFF2-40B4-BE49-F238E27FC236}">
              <a16:creationId xmlns:a16="http://schemas.microsoft.com/office/drawing/2014/main" id="{417F598C-C04F-53FF-5A28-B04655CD8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87</xdr:col>
      <xdr:colOff>0</xdr:colOff>
      <xdr:row>26</xdr:row>
      <xdr:rowOff>0</xdr:rowOff>
    </xdr:from>
    <xdr:to>
      <xdr:col>98</xdr:col>
      <xdr:colOff>600075</xdr:colOff>
      <xdr:row>55</xdr:row>
      <xdr:rowOff>66675</xdr:rowOff>
    </xdr:to>
    <xdr:graphicFrame macro="">
      <xdr:nvGraphicFramePr>
        <xdr:cNvPr id="2056" name="Chart 8">
          <a:extLst>
            <a:ext uri="{FF2B5EF4-FFF2-40B4-BE49-F238E27FC236}">
              <a16:creationId xmlns:a16="http://schemas.microsoft.com/office/drawing/2014/main" id="{07A4FF4D-229C-7D4A-1185-BCB4FF508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121</xdr:col>
      <xdr:colOff>0</xdr:colOff>
      <xdr:row>26</xdr:row>
      <xdr:rowOff>0</xdr:rowOff>
    </xdr:from>
    <xdr:to>
      <xdr:col>133</xdr:col>
      <xdr:colOff>0</xdr:colOff>
      <xdr:row>55</xdr:row>
      <xdr:rowOff>76200</xdr:rowOff>
    </xdr:to>
    <xdr:graphicFrame macro="">
      <xdr:nvGraphicFramePr>
        <xdr:cNvPr id="2058" name="Chart 10">
          <a:extLst>
            <a:ext uri="{FF2B5EF4-FFF2-40B4-BE49-F238E27FC236}">
              <a16:creationId xmlns:a16="http://schemas.microsoft.com/office/drawing/2014/main" id="{BF33425E-11B0-B8AD-E047-1E90E1A2D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6</xdr:row>
      <xdr:rowOff>142875</xdr:rowOff>
    </xdr:from>
    <xdr:to>
      <xdr:col>11</xdr:col>
      <xdr:colOff>533400</xdr:colOff>
      <xdr:row>18</xdr:row>
      <xdr:rowOff>57150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A9D30BF5-23D1-B543-8373-CD8E08912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27"/>
  <sheetViews>
    <sheetView topLeftCell="X2" workbookViewId="0">
      <selection activeCell="X2" sqref="X2"/>
    </sheetView>
  </sheetViews>
  <sheetFormatPr defaultRowHeight="12.75" x14ac:dyDescent="0.2"/>
  <cols>
    <col min="1" max="1" width="11.7109375" customWidth="1"/>
    <col min="2" max="2" width="8.7109375" style="3" customWidth="1"/>
    <col min="3" max="3" width="8.7109375" style="20" customWidth="1"/>
    <col min="4" max="4" width="8.7109375" style="3" customWidth="1"/>
    <col min="6" max="6" width="8.7109375" style="17" customWidth="1"/>
    <col min="7" max="7" width="8.7109375" style="3" customWidth="1"/>
    <col min="8" max="8" width="8.7109375" style="20" customWidth="1"/>
    <col min="9" max="9" width="8.7109375" style="3" customWidth="1"/>
    <col min="11" max="11" width="11.7109375" customWidth="1"/>
    <col min="12" max="12" width="8.7109375" style="3" customWidth="1"/>
    <col min="13" max="17" width="8.7109375" customWidth="1"/>
    <col min="18" max="18" width="8.7109375" style="17" customWidth="1"/>
    <col min="19" max="23" width="8.7109375" style="3" customWidth="1"/>
    <col min="24" max="24" width="8.7109375" customWidth="1"/>
    <col min="25" max="25" width="30.140625" customWidth="1"/>
    <col min="26" max="26" width="8.7109375" style="7" customWidth="1"/>
    <col min="29" max="29" width="9.140625" style="5"/>
    <col min="30" max="30" width="11.5703125" style="3" customWidth="1"/>
    <col min="31" max="31" width="21.5703125" customWidth="1"/>
    <col min="32" max="32" width="28.42578125" style="21" customWidth="1"/>
    <col min="43" max="67" width="9.140625" style="12"/>
  </cols>
  <sheetData>
    <row r="1" spans="1:126" x14ac:dyDescent="0.2">
      <c r="A1" t="s">
        <v>0</v>
      </c>
      <c r="B1" s="3" t="s">
        <v>3</v>
      </c>
      <c r="C1" s="20" t="s">
        <v>57</v>
      </c>
      <c r="D1" s="3" t="s">
        <v>2</v>
      </c>
      <c r="F1" s="18" t="s">
        <v>64</v>
      </c>
      <c r="G1" s="3" t="s">
        <v>60</v>
      </c>
      <c r="H1" s="20" t="s">
        <v>68</v>
      </c>
      <c r="I1" s="3" t="s">
        <v>62</v>
      </c>
      <c r="K1" t="s">
        <v>0</v>
      </c>
      <c r="L1" s="3" t="s">
        <v>17</v>
      </c>
      <c r="M1" t="s">
        <v>15</v>
      </c>
      <c r="N1" t="s">
        <v>16</v>
      </c>
      <c r="O1" t="s">
        <v>4</v>
      </c>
      <c r="P1" t="s">
        <v>5</v>
      </c>
      <c r="R1" s="18" t="s">
        <v>64</v>
      </c>
      <c r="S1" s="3" t="s">
        <v>17</v>
      </c>
      <c r="T1" s="3" t="s">
        <v>72</v>
      </c>
      <c r="U1" s="3" t="s">
        <v>16</v>
      </c>
      <c r="V1" s="3" t="s">
        <v>73</v>
      </c>
      <c r="W1" s="3" t="s">
        <v>5</v>
      </c>
      <c r="Y1" s="6" t="s">
        <v>14</v>
      </c>
      <c r="AB1" s="19" t="s">
        <v>18</v>
      </c>
      <c r="AC1" s="19" t="s">
        <v>63</v>
      </c>
      <c r="AD1" s="6"/>
      <c r="AE1" s="6" t="s">
        <v>84</v>
      </c>
      <c r="AF1" s="22" t="s">
        <v>85</v>
      </c>
      <c r="AG1" s="6" t="s">
        <v>21</v>
      </c>
      <c r="AH1" t="s">
        <v>22</v>
      </c>
      <c r="AR1" s="14"/>
      <c r="AS1" s="14"/>
      <c r="AT1" s="14"/>
      <c r="AU1" s="14"/>
      <c r="AV1" s="14"/>
      <c r="AW1" s="14"/>
      <c r="AX1" s="6" t="s">
        <v>64</v>
      </c>
      <c r="AY1"/>
      <c r="AZ1"/>
      <c r="BA1"/>
      <c r="BB1"/>
      <c r="BC1"/>
      <c r="BD1"/>
      <c r="BE1"/>
      <c r="BF1"/>
      <c r="BG1" s="14"/>
      <c r="BH1" s="14"/>
      <c r="BI1" s="14"/>
      <c r="BJ1" s="14"/>
      <c r="BK1" s="14"/>
      <c r="BL1" s="14"/>
      <c r="BM1" s="14"/>
      <c r="BN1" s="14"/>
      <c r="BO1" s="14" t="s">
        <v>19</v>
      </c>
      <c r="BP1" t="s">
        <v>22</v>
      </c>
      <c r="CF1" s="6" t="s">
        <v>64</v>
      </c>
      <c r="CW1" s="6" t="s">
        <v>20</v>
      </c>
      <c r="CX1" t="s">
        <v>22</v>
      </c>
      <c r="DN1" s="6" t="s">
        <v>64</v>
      </c>
    </row>
    <row r="2" spans="1:126" ht="13.5" thickBot="1" x14ac:dyDescent="0.25">
      <c r="A2" s="1">
        <v>36010</v>
      </c>
      <c r="B2" s="3">
        <v>4.9700002670288086</v>
      </c>
      <c r="C2" s="20">
        <v>10334.1796875</v>
      </c>
      <c r="D2" s="3">
        <v>26.0625</v>
      </c>
      <c r="F2" s="17">
        <v>36012</v>
      </c>
      <c r="G2" s="3">
        <f>VLOOKUP(F2,$A$2:$D$505,2,FALSE)</f>
        <v>4.9499998092651367</v>
      </c>
      <c r="H2" s="20">
        <f>VLOOKUP($F2,$A$2:$D$505,3,FALSE)</f>
        <v>10008.2099609375</v>
      </c>
      <c r="I2" s="3">
        <f>VLOOKUP($F2,$A$2:$D$505,4,FALSE)</f>
        <v>24.625</v>
      </c>
      <c r="K2" s="1">
        <v>36010</v>
      </c>
      <c r="L2" s="4"/>
      <c r="R2" s="17">
        <v>36012</v>
      </c>
      <c r="Y2" s="6" t="s">
        <v>65</v>
      </c>
      <c r="AC2" s="5" t="s">
        <v>21</v>
      </c>
      <c r="AD2" s="3">
        <f>LINEST($P3:$P505,$O3:$O505,FALSE,TRUE)</f>
        <v>0.47874576834573468</v>
      </c>
      <c r="AE2" s="22">
        <f>$AD$10+AD2*$AE$12</f>
        <v>0.11289797338916048</v>
      </c>
      <c r="AF2" s="22">
        <f>(1+$AD$10/250+AD2*$AD$12)^250-1</f>
        <v>0.11948917683793692</v>
      </c>
      <c r="AX2"/>
      <c r="AY2"/>
      <c r="AZ2"/>
      <c r="BA2"/>
      <c r="BB2"/>
      <c r="BC2"/>
      <c r="BD2"/>
      <c r="BE2"/>
      <c r="BF2"/>
    </row>
    <row r="3" spans="1:126" x14ac:dyDescent="0.2">
      <c r="A3" s="1">
        <v>36011</v>
      </c>
      <c r="B3" s="3">
        <v>4.9539999961853027</v>
      </c>
      <c r="C3" s="20">
        <v>9971.5498046875</v>
      </c>
      <c r="D3" s="3">
        <v>25</v>
      </c>
      <c r="F3" s="17">
        <v>36019</v>
      </c>
      <c r="G3" s="3">
        <f t="shared" ref="G3:G66" si="0">VLOOKUP(F3,$A$2:$D$505,2,FALSE)</f>
        <v>4.875</v>
      </c>
      <c r="H3" s="20">
        <f t="shared" ref="H3:H66" si="1">VLOOKUP($F3,$A$2:$D$505,3,FALSE)</f>
        <v>10088.3095703125</v>
      </c>
      <c r="I3" s="3">
        <f t="shared" ref="I3:I66" si="2">VLOOKUP($F3,$A$2:$D$505,4,FALSE)</f>
        <v>23.875</v>
      </c>
      <c r="K3" s="1">
        <v>36011</v>
      </c>
      <c r="L3" s="3">
        <f t="shared" ref="L3:L66" si="3">B2/100/250</f>
        <v>1.9880001068115237E-4</v>
      </c>
      <c r="M3" s="3">
        <f t="shared" ref="M3:M66" si="4">(C3-C2)/C2</f>
        <v>-3.5090340382907148E-2</v>
      </c>
      <c r="N3" s="3">
        <f t="shared" ref="N3:N66" si="5">(D3-D2)/D2</f>
        <v>-4.0767386091127102E-2</v>
      </c>
      <c r="O3" s="3">
        <f t="shared" ref="O3:O66" si="6">M3-L3</f>
        <v>-3.5289140393588297E-2</v>
      </c>
      <c r="P3" s="3">
        <f t="shared" ref="P3:P66" si="7">N3-L3</f>
        <v>-4.0966186101808251E-2</v>
      </c>
      <c r="R3" s="17">
        <v>36019</v>
      </c>
      <c r="S3" s="3">
        <f>G2/100/52</f>
        <v>9.5192304024329559E-4</v>
      </c>
      <c r="T3" s="3">
        <f>(H3-H2)/H2</f>
        <v>8.0033901854210127E-3</v>
      </c>
      <c r="U3" s="3">
        <f>(I3-I2)/I2</f>
        <v>-3.0456852791878174E-2</v>
      </c>
      <c r="V3" s="3">
        <f>T3-S3</f>
        <v>7.0514671451777176E-3</v>
      </c>
      <c r="W3" s="3">
        <f>U3-S3</f>
        <v>-3.1408775832121469E-2</v>
      </c>
      <c r="Y3" t="s">
        <v>12</v>
      </c>
      <c r="AC3" s="5" t="s">
        <v>19</v>
      </c>
      <c r="AD3" s="3">
        <f>LINEST($P3:$P359,$O3:$O359,FALSE,TRUE)</f>
        <v>0.51413931016295999</v>
      </c>
      <c r="AE3" s="22">
        <f>$AD$10+AD3*$AE$12</f>
        <v>0.11652037996645717</v>
      </c>
      <c r="AF3" s="22">
        <f>(1+$AD$10/250+AD3*$AD$12)^250-1</f>
        <v>0.12354990895551099</v>
      </c>
      <c r="AH3" s="11" t="s">
        <v>23</v>
      </c>
      <c r="AI3" s="11"/>
      <c r="AX3" s="11" t="s">
        <v>23</v>
      </c>
      <c r="AY3" s="11"/>
      <c r="AZ3"/>
      <c r="BA3"/>
      <c r="BB3"/>
      <c r="BC3"/>
      <c r="BD3"/>
      <c r="BE3"/>
      <c r="BF3"/>
      <c r="BP3" s="11" t="s">
        <v>23</v>
      </c>
      <c r="BQ3" s="11"/>
      <c r="CF3" s="11" t="s">
        <v>23</v>
      </c>
      <c r="CG3" s="11"/>
      <c r="CX3" s="11" t="s">
        <v>23</v>
      </c>
      <c r="CY3" s="11"/>
      <c r="DN3" s="11" t="s">
        <v>23</v>
      </c>
      <c r="DO3" s="11"/>
    </row>
    <row r="4" spans="1:126" x14ac:dyDescent="0.2">
      <c r="A4" s="1">
        <v>36012</v>
      </c>
      <c r="B4" s="3">
        <v>4.9499998092651367</v>
      </c>
      <c r="C4" s="20">
        <v>10008.2099609375</v>
      </c>
      <c r="D4" s="3">
        <v>24.625</v>
      </c>
      <c r="F4" s="17">
        <v>36026</v>
      </c>
      <c r="G4" s="3">
        <f t="shared" si="0"/>
        <v>4.9200000762939453</v>
      </c>
      <c r="H4" s="20">
        <f t="shared" si="1"/>
        <v>10182.51953125</v>
      </c>
      <c r="I4" s="3">
        <f t="shared" si="2"/>
        <v>24.531499862670898</v>
      </c>
      <c r="K4" s="1">
        <v>36012</v>
      </c>
      <c r="L4" s="3">
        <f t="shared" si="3"/>
        <v>1.9815999984741211E-4</v>
      </c>
      <c r="M4" s="3">
        <f t="shared" si="4"/>
        <v>3.6764752689463099E-3</v>
      </c>
      <c r="N4" s="3">
        <f t="shared" si="5"/>
        <v>-1.4999999999999999E-2</v>
      </c>
      <c r="O4" s="3">
        <f t="shared" si="6"/>
        <v>3.4783152690988977E-3</v>
      </c>
      <c r="P4" s="3">
        <f t="shared" si="7"/>
        <v>-1.5198159999847411E-2</v>
      </c>
      <c r="R4" s="17">
        <v>36026</v>
      </c>
      <c r="S4" s="3">
        <f t="shared" ref="S4:S67" si="8">G3/100/52</f>
        <v>9.3750000000000007E-4</v>
      </c>
      <c r="T4" s="3">
        <f t="shared" ref="T4:U67" si="9">(H4-H3)/H3</f>
        <v>9.3385279546473812E-3</v>
      </c>
      <c r="U4" s="3">
        <f t="shared" si="9"/>
        <v>2.7497376446948624E-2</v>
      </c>
      <c r="V4" s="3">
        <f t="shared" ref="V4:V67" si="10">T4-S4</f>
        <v>8.4010279546473804E-3</v>
      </c>
      <c r="W4" s="3">
        <f t="shared" ref="W4:W67" si="11">U4-S4</f>
        <v>2.6559876446948624E-2</v>
      </c>
      <c r="Y4" s="5" t="s">
        <v>6</v>
      </c>
      <c r="Z4" s="7">
        <f>STDEV(M3:M505)*250^0.5</f>
        <v>0.22208952977440199</v>
      </c>
      <c r="AC4" s="5" t="s">
        <v>20</v>
      </c>
      <c r="AD4" s="3">
        <f>LINEST($P360:$P505,$O360:$O505,FALSE,TRUE)</f>
        <v>0.41742153471278942</v>
      </c>
      <c r="AE4" s="22">
        <f>$AD$10+AD4*$AE$12</f>
        <v>0.10662165019983932</v>
      </c>
      <c r="AF4" s="22">
        <f>(1+$AD$10/250+AD4*$AD$12)^250-1</f>
        <v>0.11248796865731081</v>
      </c>
      <c r="AH4" s="8" t="s">
        <v>24</v>
      </c>
      <c r="AI4" s="8">
        <v>0.21714368324876529</v>
      </c>
      <c r="AX4" s="8" t="s">
        <v>24</v>
      </c>
      <c r="AY4" s="8">
        <v>0.36028683465913064</v>
      </c>
      <c r="AZ4"/>
      <c r="BA4"/>
      <c r="BB4"/>
      <c r="BC4"/>
      <c r="BD4"/>
      <c r="BE4"/>
      <c r="BF4"/>
      <c r="BP4" s="8" t="s">
        <v>24</v>
      </c>
      <c r="BQ4" s="8">
        <v>0.28985609872312035</v>
      </c>
      <c r="CF4" s="8" t="s">
        <v>24</v>
      </c>
      <c r="CG4" s="8">
        <v>0.38380259108350728</v>
      </c>
      <c r="CX4" s="8" t="s">
        <v>24</v>
      </c>
      <c r="CY4" s="8">
        <v>0.12856218944866582</v>
      </c>
      <c r="DN4" s="8" t="s">
        <v>24</v>
      </c>
      <c r="DO4" s="8">
        <v>0.32205095810592121</v>
      </c>
    </row>
    <row r="5" spans="1:126" x14ac:dyDescent="0.2">
      <c r="A5" s="1">
        <v>36013</v>
      </c>
      <c r="B5" s="3">
        <v>4.8850002288818359</v>
      </c>
      <c r="C5" s="20">
        <v>10112.6904296875</v>
      </c>
      <c r="D5" s="3">
        <v>24.25</v>
      </c>
      <c r="F5" s="17">
        <v>36033</v>
      </c>
      <c r="G5" s="3">
        <f t="shared" si="0"/>
        <v>4.9289999008178711</v>
      </c>
      <c r="H5" s="20">
        <f t="shared" si="1"/>
        <v>9948.0595703125</v>
      </c>
      <c r="I5" s="3">
        <f t="shared" si="2"/>
        <v>23.656499862670898</v>
      </c>
      <c r="K5" s="1">
        <v>36013</v>
      </c>
      <c r="L5" s="3">
        <f t="shared" si="3"/>
        <v>1.9799999237060548E-4</v>
      </c>
      <c r="M5" s="3">
        <f t="shared" si="4"/>
        <v>1.0439476105896262E-2</v>
      </c>
      <c r="N5" s="3">
        <f t="shared" si="5"/>
        <v>-1.5228426395939087E-2</v>
      </c>
      <c r="O5" s="3">
        <f t="shared" si="6"/>
        <v>1.0241476113525657E-2</v>
      </c>
      <c r="P5" s="3">
        <f t="shared" si="7"/>
        <v>-1.5426426388309692E-2</v>
      </c>
      <c r="R5" s="17">
        <v>36033</v>
      </c>
      <c r="S5" s="3">
        <f t="shared" si="8"/>
        <v>9.461538608257588E-4</v>
      </c>
      <c r="T5" s="3">
        <f t="shared" si="9"/>
        <v>-2.3025731521353423E-2</v>
      </c>
      <c r="U5" s="3">
        <f t="shared" si="9"/>
        <v>-3.5668426508705664E-2</v>
      </c>
      <c r="V5" s="3">
        <f t="shared" si="10"/>
        <v>-2.3971885382179182E-2</v>
      </c>
      <c r="W5" s="3">
        <f t="shared" si="11"/>
        <v>-3.661458036953142E-2</v>
      </c>
      <c r="Y5" s="5" t="s">
        <v>7</v>
      </c>
      <c r="Z5" s="7">
        <f>STDEV(N3:N505)*250^0.5</f>
        <v>0.46069180920497821</v>
      </c>
      <c r="AC5" s="19" t="s">
        <v>64</v>
      </c>
      <c r="AE5" s="21"/>
      <c r="AH5" s="8" t="s">
        <v>25</v>
      </c>
      <c r="AI5" s="8">
        <v>4.7151379174840115E-2</v>
      </c>
      <c r="AX5" s="8" t="s">
        <v>25</v>
      </c>
      <c r="AY5" s="8">
        <v>0.12980660322869575</v>
      </c>
      <c r="AZ5"/>
      <c r="BA5"/>
      <c r="BB5"/>
      <c r="BC5"/>
      <c r="BD5"/>
      <c r="BE5"/>
      <c r="BF5"/>
      <c r="BP5" s="8" t="s">
        <v>25</v>
      </c>
      <c r="BQ5" s="8">
        <v>8.4016557966987288E-2</v>
      </c>
      <c r="CF5" s="8" t="s">
        <v>25</v>
      </c>
      <c r="CG5" s="8">
        <v>0.14730442892241391</v>
      </c>
      <c r="CX5" s="8" t="s">
        <v>25</v>
      </c>
      <c r="CY5" s="8">
        <v>1.6528236555834644E-2</v>
      </c>
      <c r="DN5" s="8" t="s">
        <v>25</v>
      </c>
      <c r="DO5" s="8">
        <v>0.1037168196169418</v>
      </c>
    </row>
    <row r="6" spans="1:126" x14ac:dyDescent="0.2">
      <c r="A6" s="1">
        <v>36014</v>
      </c>
      <c r="B6" s="3">
        <v>4.880000114440918</v>
      </c>
      <c r="C6" s="20">
        <v>10165.91015625</v>
      </c>
      <c r="D6" s="3">
        <v>24.875</v>
      </c>
      <c r="F6" s="17">
        <v>36040</v>
      </c>
      <c r="G6" s="3">
        <f t="shared" si="0"/>
        <v>4.7639999389648438</v>
      </c>
      <c r="H6" s="20">
        <f t="shared" si="1"/>
        <v>9090.0302734375</v>
      </c>
      <c r="I6" s="3">
        <f t="shared" si="2"/>
        <v>22.25</v>
      </c>
      <c r="K6" s="1">
        <v>36014</v>
      </c>
      <c r="L6" s="3">
        <f t="shared" si="3"/>
        <v>1.9540000915527344E-4</v>
      </c>
      <c r="M6" s="3">
        <f t="shared" si="4"/>
        <v>5.262667430841605E-3</v>
      </c>
      <c r="N6" s="3">
        <f t="shared" si="5"/>
        <v>2.5773195876288658E-2</v>
      </c>
      <c r="O6" s="3">
        <f t="shared" si="6"/>
        <v>5.0672674216863311E-3</v>
      </c>
      <c r="P6" s="3">
        <f t="shared" si="7"/>
        <v>2.5577795867133386E-2</v>
      </c>
      <c r="R6" s="17">
        <v>36040</v>
      </c>
      <c r="S6" s="3">
        <f t="shared" si="8"/>
        <v>9.4788459631112902E-4</v>
      </c>
      <c r="T6" s="3">
        <f t="shared" si="9"/>
        <v>-8.6250920675583223E-2</v>
      </c>
      <c r="U6" s="3">
        <f t="shared" si="9"/>
        <v>-5.9455112583679567E-2</v>
      </c>
      <c r="V6" s="3">
        <f t="shared" si="10"/>
        <v>-8.7198805271894358E-2</v>
      </c>
      <c r="W6" s="3">
        <f t="shared" si="11"/>
        <v>-6.0402997179990696E-2</v>
      </c>
      <c r="Y6" t="s">
        <v>8</v>
      </c>
      <c r="AC6" s="5" t="s">
        <v>21</v>
      </c>
      <c r="AD6" s="3">
        <f>LINEST(W3:W105,V3:V105,FALSE,FALSE)</f>
        <v>0.78294894565185902</v>
      </c>
      <c r="AE6" s="22">
        <f>$AD$10+AD6*$AE$13</f>
        <v>0.16315757989820273</v>
      </c>
      <c r="AF6" s="22">
        <f>(1+$AD$10/52+AD6*$AD$13)^52-1</f>
        <v>0.17692152077123779</v>
      </c>
      <c r="AH6" s="8" t="s">
        <v>26</v>
      </c>
      <c r="AI6" s="8">
        <v>4.5159347302330156E-2</v>
      </c>
      <c r="AX6" s="8" t="s">
        <v>26</v>
      </c>
      <c r="AY6" s="8">
        <v>0.12000268166006829</v>
      </c>
      <c r="AZ6"/>
      <c r="BA6"/>
      <c r="BB6"/>
      <c r="BC6"/>
      <c r="BD6"/>
      <c r="BE6"/>
      <c r="BF6"/>
      <c r="BP6" s="8" t="s">
        <v>26</v>
      </c>
      <c r="BQ6" s="8">
        <v>8.1207569202942351E-2</v>
      </c>
      <c r="CF6" s="8" t="s">
        <v>26</v>
      </c>
      <c r="CG6" s="8">
        <v>0.13341554003352502</v>
      </c>
      <c r="CX6" s="8" t="s">
        <v>26</v>
      </c>
      <c r="CY6" s="8">
        <v>9.6316848316967147E-3</v>
      </c>
      <c r="DN6" s="8" t="s">
        <v>26</v>
      </c>
      <c r="DO6" s="8">
        <v>6.923406099625215E-2</v>
      </c>
    </row>
    <row r="7" spans="1:126" x14ac:dyDescent="0.2">
      <c r="A7" s="1">
        <v>36017</v>
      </c>
      <c r="B7" s="3">
        <v>4.8499999046325684</v>
      </c>
      <c r="C7" s="20">
        <v>10102.599609375</v>
      </c>
      <c r="D7" s="3">
        <v>24.625</v>
      </c>
      <c r="F7" s="17">
        <v>36047</v>
      </c>
      <c r="G7" s="3">
        <f t="shared" si="0"/>
        <v>4.7399997711181641</v>
      </c>
      <c r="H7" s="20">
        <f t="shared" si="1"/>
        <v>9198.7001953125</v>
      </c>
      <c r="I7" s="3">
        <f t="shared" si="2"/>
        <v>22.375</v>
      </c>
      <c r="K7" s="1">
        <v>36017</v>
      </c>
      <c r="L7" s="3">
        <f t="shared" si="3"/>
        <v>1.9520000457763672E-4</v>
      </c>
      <c r="M7" s="3">
        <f t="shared" si="4"/>
        <v>-6.2277303165104887E-3</v>
      </c>
      <c r="N7" s="3">
        <f t="shared" si="5"/>
        <v>-1.0050251256281407E-2</v>
      </c>
      <c r="O7" s="3">
        <f t="shared" si="6"/>
        <v>-6.4229303210881251E-3</v>
      </c>
      <c r="P7" s="3">
        <f t="shared" si="7"/>
        <v>-1.0245451260859044E-2</v>
      </c>
      <c r="R7" s="17">
        <v>36047</v>
      </c>
      <c r="S7" s="3">
        <f t="shared" si="8"/>
        <v>9.1615383441631616E-4</v>
      </c>
      <c r="T7" s="3">
        <f t="shared" si="9"/>
        <v>1.1954847080383288E-2</v>
      </c>
      <c r="U7" s="3">
        <f t="shared" si="9"/>
        <v>5.6179775280898875E-3</v>
      </c>
      <c r="V7" s="3">
        <f t="shared" si="10"/>
        <v>1.1038693245966971E-2</v>
      </c>
      <c r="W7" s="3">
        <f t="shared" si="11"/>
        <v>4.7018236936735716E-3</v>
      </c>
      <c r="Y7" s="5" t="s">
        <v>6</v>
      </c>
      <c r="Z7" s="7">
        <f>STDEV(M3:M359)*250^0.5</f>
        <v>0.20978871605686303</v>
      </c>
      <c r="AC7" s="5" t="s">
        <v>19</v>
      </c>
      <c r="AD7" s="3">
        <f>LINEST(W3:W75,V3:V75,FALSE,FALSE)</f>
        <v>0.69782322753585713</v>
      </c>
      <c r="AE7" s="22">
        <f>$AD$10+AD7*$AE$13</f>
        <v>0.1523658509940195</v>
      </c>
      <c r="AF7" s="22">
        <f>(1+$AD$10/52+AD7*$AD$13)^52-1</f>
        <v>0.16432679490554891</v>
      </c>
      <c r="AH7" s="8" t="s">
        <v>27</v>
      </c>
      <c r="AI7" s="8">
        <v>2.8441075677531527E-2</v>
      </c>
      <c r="AX7" s="8" t="s">
        <v>27</v>
      </c>
      <c r="AY7" s="8">
        <v>4.9827237273962696E-2</v>
      </c>
      <c r="AZ7"/>
      <c r="BA7"/>
      <c r="BB7"/>
      <c r="BC7"/>
      <c r="BD7"/>
      <c r="BE7"/>
      <c r="BF7"/>
      <c r="BP7" s="8" t="s">
        <v>27</v>
      </c>
      <c r="BQ7" s="8">
        <v>2.19541361654008E-2</v>
      </c>
      <c r="CF7" s="8" t="s">
        <v>27</v>
      </c>
      <c r="CG7" s="8">
        <v>4.3892278913262313E-2</v>
      </c>
      <c r="CX7" s="8" t="s">
        <v>27</v>
      </c>
      <c r="CY7" s="8">
        <v>4.0194669809299234E-2</v>
      </c>
      <c r="DN7" s="8" t="s">
        <v>27</v>
      </c>
      <c r="DO7" s="8">
        <v>6.2428317690439744E-2</v>
      </c>
    </row>
    <row r="8" spans="1:126" ht="13.5" thickBot="1" x14ac:dyDescent="0.25">
      <c r="A8" s="1">
        <v>36018</v>
      </c>
      <c r="B8" s="3">
        <v>4.8889999389648438</v>
      </c>
      <c r="C8" s="20">
        <v>9942.6103515625</v>
      </c>
      <c r="D8" s="3">
        <v>23.875</v>
      </c>
      <c r="F8" s="17">
        <v>36054</v>
      </c>
      <c r="G8" s="3">
        <f t="shared" si="0"/>
        <v>4.6090002059936523</v>
      </c>
      <c r="H8" s="20">
        <f t="shared" si="1"/>
        <v>9529.3603515625</v>
      </c>
      <c r="I8" s="3">
        <f t="shared" si="2"/>
        <v>25.843999862670898</v>
      </c>
      <c r="K8" s="1">
        <v>36018</v>
      </c>
      <c r="L8" s="3">
        <f t="shared" si="3"/>
        <v>1.9399999618530272E-4</v>
      </c>
      <c r="M8" s="3">
        <f t="shared" si="4"/>
        <v>-1.5836444479501426E-2</v>
      </c>
      <c r="N8" s="3">
        <f t="shared" si="5"/>
        <v>-3.0456852791878174E-2</v>
      </c>
      <c r="O8" s="3">
        <f t="shared" si="6"/>
        <v>-1.6030444475686727E-2</v>
      </c>
      <c r="P8" s="3">
        <f t="shared" si="7"/>
        <v>-3.0650852788063475E-2</v>
      </c>
      <c r="R8" s="17">
        <v>36054</v>
      </c>
      <c r="S8" s="3">
        <f t="shared" si="8"/>
        <v>9.115384175227239E-4</v>
      </c>
      <c r="T8" s="3">
        <f t="shared" si="9"/>
        <v>3.5946399950995113E-2</v>
      </c>
      <c r="U8" s="3">
        <f t="shared" si="9"/>
        <v>0.15503910000763793</v>
      </c>
      <c r="V8" s="3">
        <f t="shared" si="10"/>
        <v>3.5034861533472392E-2</v>
      </c>
      <c r="W8" s="3">
        <f t="shared" si="11"/>
        <v>0.1541275615901152</v>
      </c>
      <c r="Y8" s="5" t="s">
        <v>7</v>
      </c>
      <c r="Z8" s="7">
        <f>STDEV(N3:N359)*250^0.5</f>
        <v>0.36269222255496864</v>
      </c>
      <c r="AC8" s="5" t="s">
        <v>20</v>
      </c>
      <c r="AD8" s="3">
        <f>LINEST(W76:W105,V76:V105,FALSE,FALSE)</f>
        <v>0.99948632888117206</v>
      </c>
      <c r="AE8" s="22">
        <f>$AD$10+AD8*$AE$13</f>
        <v>0.19060889295787725</v>
      </c>
      <c r="AF8" s="22">
        <f>(1+$AD$10/52+AD8*$AD$13)^52-1</f>
        <v>0.2095645279315379</v>
      </c>
      <c r="AH8" s="9" t="s">
        <v>28</v>
      </c>
      <c r="AI8" s="9">
        <v>503</v>
      </c>
      <c r="AX8" s="9" t="s">
        <v>28</v>
      </c>
      <c r="AY8" s="9">
        <v>103</v>
      </c>
      <c r="AZ8"/>
      <c r="BA8"/>
      <c r="BB8"/>
      <c r="BC8"/>
      <c r="BD8"/>
      <c r="BE8"/>
      <c r="BF8"/>
      <c r="BP8" s="9" t="s">
        <v>28</v>
      </c>
      <c r="BQ8" s="9">
        <v>357</v>
      </c>
      <c r="CF8" s="9" t="s">
        <v>28</v>
      </c>
      <c r="CG8" s="9">
        <v>73</v>
      </c>
      <c r="CX8" s="9" t="s">
        <v>28</v>
      </c>
      <c r="CY8" s="9">
        <v>146</v>
      </c>
      <c r="DN8" s="9" t="s">
        <v>28</v>
      </c>
      <c r="DO8" s="9">
        <v>30</v>
      </c>
      <c r="DP8">
        <f>DP12/DP14</f>
        <v>0.1037168196169418</v>
      </c>
    </row>
    <row r="9" spans="1:126" x14ac:dyDescent="0.2">
      <c r="A9" s="1">
        <v>36019</v>
      </c>
      <c r="B9" s="3">
        <v>4.875</v>
      </c>
      <c r="C9" s="20">
        <v>10088.3095703125</v>
      </c>
      <c r="D9" s="3">
        <v>23.875</v>
      </c>
      <c r="F9" s="17">
        <v>36061</v>
      </c>
      <c r="G9" s="3">
        <f t="shared" si="0"/>
        <v>4.5739998817443848</v>
      </c>
      <c r="H9" s="20">
        <f t="shared" si="1"/>
        <v>9767.23046875</v>
      </c>
      <c r="I9" s="3">
        <f t="shared" si="2"/>
        <v>26.875</v>
      </c>
      <c r="K9" s="1">
        <v>36019</v>
      </c>
      <c r="L9" s="3">
        <f t="shared" si="3"/>
        <v>1.9555999755859374E-4</v>
      </c>
      <c r="M9" s="3">
        <f t="shared" si="4"/>
        <v>1.46540207851053E-2</v>
      </c>
      <c r="N9" s="3">
        <f t="shared" si="5"/>
        <v>0</v>
      </c>
      <c r="O9" s="3">
        <f t="shared" si="6"/>
        <v>1.4458460787546706E-2</v>
      </c>
      <c r="P9" s="3">
        <f t="shared" si="7"/>
        <v>-1.9555999755859374E-4</v>
      </c>
      <c r="R9" s="17">
        <v>36061</v>
      </c>
      <c r="S9" s="3">
        <f t="shared" si="8"/>
        <v>8.8634619346031785E-4</v>
      </c>
      <c r="T9" s="3">
        <f t="shared" si="9"/>
        <v>2.4961813638257176E-2</v>
      </c>
      <c r="U9" s="3">
        <f t="shared" si="9"/>
        <v>3.9893210911917672E-2</v>
      </c>
      <c r="V9" s="3">
        <f t="shared" si="10"/>
        <v>2.4075467444796859E-2</v>
      </c>
      <c r="W9" s="3">
        <f t="shared" si="11"/>
        <v>3.9006864718457351E-2</v>
      </c>
      <c r="Y9" t="s">
        <v>9</v>
      </c>
      <c r="AX9"/>
      <c r="AY9"/>
      <c r="AZ9"/>
      <c r="BA9"/>
      <c r="BB9"/>
      <c r="BC9"/>
      <c r="BD9"/>
      <c r="BE9"/>
      <c r="BF9"/>
      <c r="DP9">
        <f>DP12/DO18/DO18/DO14</f>
        <v>4.364055196954187E-4</v>
      </c>
    </row>
    <row r="10" spans="1:126" ht="13.5" thickBot="1" x14ac:dyDescent="0.25">
      <c r="A10" s="1">
        <v>36020</v>
      </c>
      <c r="B10" s="3">
        <v>4.9250001907348633</v>
      </c>
      <c r="C10" s="20">
        <v>10003.8203125</v>
      </c>
      <c r="D10" s="3">
        <v>23.781499862670898</v>
      </c>
      <c r="F10" s="17">
        <v>36068</v>
      </c>
      <c r="G10" s="3">
        <f t="shared" si="0"/>
        <v>4.254000186920166</v>
      </c>
      <c r="H10" s="20">
        <f t="shared" si="1"/>
        <v>9346.8095703125</v>
      </c>
      <c r="I10" s="3">
        <f t="shared" si="2"/>
        <v>26.75</v>
      </c>
      <c r="K10" s="1">
        <v>36020</v>
      </c>
      <c r="L10" s="3">
        <f t="shared" si="3"/>
        <v>1.95E-4</v>
      </c>
      <c r="M10" s="3">
        <f t="shared" si="4"/>
        <v>-8.3749668092196368E-3</v>
      </c>
      <c r="N10" s="3">
        <f t="shared" si="5"/>
        <v>-3.9162361184964002E-3</v>
      </c>
      <c r="O10" s="3">
        <f t="shared" si="6"/>
        <v>-8.5699668092196375E-3</v>
      </c>
      <c r="P10" s="3">
        <f t="shared" si="7"/>
        <v>-4.1112361184964001E-3</v>
      </c>
      <c r="R10" s="17">
        <v>36068</v>
      </c>
      <c r="S10" s="3">
        <f t="shared" si="8"/>
        <v>8.7961536187392008E-4</v>
      </c>
      <c r="T10" s="3">
        <f t="shared" si="9"/>
        <v>-4.3044023562526318E-2</v>
      </c>
      <c r="U10" s="3">
        <f t="shared" si="9"/>
        <v>-4.6511627906976744E-3</v>
      </c>
      <c r="V10" s="3">
        <f t="shared" si="10"/>
        <v>-4.3923638924400238E-2</v>
      </c>
      <c r="W10" s="3">
        <f t="shared" si="11"/>
        <v>-5.5307781525715943E-3</v>
      </c>
      <c r="Y10" s="5" t="s">
        <v>6</v>
      </c>
      <c r="Z10" s="7">
        <f>STDEV(M360:M505)*250^0.5</f>
        <v>0.25004208041553605</v>
      </c>
      <c r="AC10" s="5" t="s">
        <v>75</v>
      </c>
      <c r="AD10" s="21">
        <v>6.3899999999999998E-2</v>
      </c>
      <c r="AH10" t="s">
        <v>29</v>
      </c>
      <c r="AX10" t="s">
        <v>29</v>
      </c>
      <c r="AY10"/>
      <c r="AZ10"/>
      <c r="BA10"/>
      <c r="BB10"/>
      <c r="BC10"/>
      <c r="BD10"/>
      <c r="BE10"/>
      <c r="BF10"/>
      <c r="BP10" t="s">
        <v>29</v>
      </c>
      <c r="CF10" t="s">
        <v>29</v>
      </c>
      <c r="CX10" t="s">
        <v>29</v>
      </c>
      <c r="DN10" t="s">
        <v>29</v>
      </c>
    </row>
    <row r="11" spans="1:126" x14ac:dyDescent="0.2">
      <c r="A11" s="1">
        <v>36021</v>
      </c>
      <c r="B11" s="3">
        <v>4.9089999198913574</v>
      </c>
      <c r="C11" s="20">
        <v>9913.76953125</v>
      </c>
      <c r="D11" s="3">
        <v>23.375</v>
      </c>
      <c r="F11" s="17">
        <v>36075</v>
      </c>
      <c r="G11" s="3">
        <f t="shared" si="0"/>
        <v>4.0390000343322754</v>
      </c>
      <c r="H11" s="20">
        <f t="shared" si="1"/>
        <v>8792.2001953125</v>
      </c>
      <c r="I11" s="3">
        <f t="shared" si="2"/>
        <v>26</v>
      </c>
      <c r="K11" s="1">
        <v>36021</v>
      </c>
      <c r="L11" s="3">
        <f t="shared" si="3"/>
        <v>1.9700000762939453E-4</v>
      </c>
      <c r="M11" s="3">
        <f t="shared" si="4"/>
        <v>-9.0016392175176832E-3</v>
      </c>
      <c r="N11" s="3">
        <f t="shared" si="5"/>
        <v>-1.7093112924680121E-2</v>
      </c>
      <c r="O11" s="3">
        <f t="shared" si="6"/>
        <v>-9.1986392251470778E-3</v>
      </c>
      <c r="P11" s="3">
        <f t="shared" si="7"/>
        <v>-1.7290112932309514E-2</v>
      </c>
      <c r="R11" s="17">
        <v>36075</v>
      </c>
      <c r="S11" s="3">
        <f t="shared" si="8"/>
        <v>8.1807695902310891E-4</v>
      </c>
      <c r="T11" s="3">
        <f t="shared" si="9"/>
        <v>-5.9336757727637884E-2</v>
      </c>
      <c r="U11" s="3">
        <f t="shared" si="9"/>
        <v>-2.8037383177570093E-2</v>
      </c>
      <c r="V11" s="3">
        <f t="shared" si="10"/>
        <v>-6.0154834686660996E-2</v>
      </c>
      <c r="W11" s="3">
        <f t="shared" si="11"/>
        <v>-2.8855460136593201E-2</v>
      </c>
      <c r="Y11" s="5" t="s">
        <v>7</v>
      </c>
      <c r="Z11" s="7">
        <f>STDEV(N360:N505)*250^0.5</f>
        <v>0.64084372334102613</v>
      </c>
      <c r="AD11" s="21" t="s">
        <v>82</v>
      </c>
      <c r="AE11" t="s">
        <v>83</v>
      </c>
      <c r="AH11" s="10"/>
      <c r="AI11" s="10" t="s">
        <v>34</v>
      </c>
      <c r="AJ11" s="10" t="s">
        <v>35</v>
      </c>
      <c r="AK11" s="10" t="s">
        <v>36</v>
      </c>
      <c r="AL11" s="10" t="s">
        <v>37</v>
      </c>
      <c r="AM11" s="10" t="s">
        <v>38</v>
      </c>
      <c r="AX11" s="10"/>
      <c r="AY11" s="10" t="s">
        <v>34</v>
      </c>
      <c r="AZ11" s="10" t="s">
        <v>35</v>
      </c>
      <c r="BA11" s="10" t="s">
        <v>36</v>
      </c>
      <c r="BB11" s="10" t="s">
        <v>37</v>
      </c>
      <c r="BC11" s="10" t="s">
        <v>38</v>
      </c>
      <c r="BD11"/>
      <c r="BE11"/>
      <c r="BF11"/>
      <c r="BP11" s="10"/>
      <c r="BQ11" s="10" t="s">
        <v>34</v>
      </c>
      <c r="BR11" s="10" t="s">
        <v>35</v>
      </c>
      <c r="BS11" s="10" t="s">
        <v>36</v>
      </c>
      <c r="BT11" s="10" t="s">
        <v>37</v>
      </c>
      <c r="BU11" s="10" t="s">
        <v>38</v>
      </c>
      <c r="CF11" s="10"/>
      <c r="CG11" s="10" t="s">
        <v>34</v>
      </c>
      <c r="CH11" s="10" t="s">
        <v>35</v>
      </c>
      <c r="CI11" s="10" t="s">
        <v>36</v>
      </c>
      <c r="CJ11" s="10" t="s">
        <v>37</v>
      </c>
      <c r="CK11" s="10" t="s">
        <v>38</v>
      </c>
      <c r="CX11" s="10"/>
      <c r="CY11" s="10" t="s">
        <v>34</v>
      </c>
      <c r="CZ11" s="10" t="s">
        <v>35</v>
      </c>
      <c r="DA11" s="10" t="s">
        <v>36</v>
      </c>
      <c r="DB11" s="10" t="s">
        <v>37</v>
      </c>
      <c r="DC11" s="10" t="s">
        <v>38</v>
      </c>
      <c r="DN11" s="10"/>
      <c r="DO11" s="10" t="s">
        <v>34</v>
      </c>
      <c r="DP11" s="10" t="s">
        <v>35</v>
      </c>
      <c r="DQ11" s="10" t="s">
        <v>36</v>
      </c>
      <c r="DR11" s="10" t="s">
        <v>37</v>
      </c>
      <c r="DS11" s="10" t="s">
        <v>38</v>
      </c>
    </row>
    <row r="12" spans="1:126" x14ac:dyDescent="0.2">
      <c r="A12" s="1">
        <v>36024</v>
      </c>
      <c r="B12" s="3">
        <v>4.9200000762939453</v>
      </c>
      <c r="C12" s="20">
        <v>10064.7900390625</v>
      </c>
      <c r="D12" s="3">
        <v>23.781499862670898</v>
      </c>
      <c r="F12" s="17">
        <v>36082</v>
      </c>
      <c r="G12" s="3">
        <f t="shared" si="0"/>
        <v>3.9319999217987061</v>
      </c>
      <c r="H12" s="20">
        <f t="shared" si="1"/>
        <v>9060.4697265625</v>
      </c>
      <c r="I12" s="3">
        <f t="shared" si="2"/>
        <v>25.656499862670898</v>
      </c>
      <c r="K12" s="1">
        <v>36024</v>
      </c>
      <c r="L12" s="3">
        <f t="shared" si="3"/>
        <v>1.963599967956543E-4</v>
      </c>
      <c r="M12" s="3">
        <f t="shared" si="4"/>
        <v>1.5233409182698464E-2</v>
      </c>
      <c r="N12" s="3">
        <f t="shared" si="5"/>
        <v>1.7390368456509025E-2</v>
      </c>
      <c r="O12" s="3">
        <f t="shared" si="6"/>
        <v>1.5037049185902809E-2</v>
      </c>
      <c r="P12" s="3">
        <f t="shared" si="7"/>
        <v>1.7194008459713372E-2</v>
      </c>
      <c r="R12" s="17">
        <v>36082</v>
      </c>
      <c r="S12" s="3">
        <f t="shared" si="8"/>
        <v>7.7673077583312994E-4</v>
      </c>
      <c r="T12" s="3">
        <f t="shared" si="9"/>
        <v>3.0512218249196147E-2</v>
      </c>
      <c r="U12" s="3">
        <f t="shared" si="9"/>
        <v>-1.3211543743426982E-2</v>
      </c>
      <c r="V12" s="3">
        <f t="shared" si="10"/>
        <v>2.9735487473363017E-2</v>
      </c>
      <c r="W12" s="3">
        <f t="shared" si="11"/>
        <v>-1.3988274519260113E-2</v>
      </c>
      <c r="Y12" t="s">
        <v>13</v>
      </c>
      <c r="AC12" s="5" t="s">
        <v>76</v>
      </c>
      <c r="AD12" s="21">
        <f>O507</f>
        <v>4.0938616383780321E-4</v>
      </c>
      <c r="AE12" s="21">
        <f>AD12*250</f>
        <v>0.10234654095945081</v>
      </c>
      <c r="AH12" s="8" t="s">
        <v>30</v>
      </c>
      <c r="AI12" s="8">
        <v>1</v>
      </c>
      <c r="AJ12" s="8">
        <v>2.0093992862533328E-2</v>
      </c>
      <c r="AK12" s="8">
        <v>2.0093992862533328E-2</v>
      </c>
      <c r="AL12" s="8">
        <v>24.841293599471971</v>
      </c>
      <c r="AM12" s="8">
        <v>8.5891627564165361E-7</v>
      </c>
      <c r="AX12" s="8" t="s">
        <v>30</v>
      </c>
      <c r="AY12" s="8">
        <v>1</v>
      </c>
      <c r="AZ12" s="8">
        <v>3.7775897349200283E-2</v>
      </c>
      <c r="BA12" s="8">
        <v>3.7775897349200283E-2</v>
      </c>
      <c r="BB12" s="8">
        <v>15.215322913794354</v>
      </c>
      <c r="BC12" s="8">
        <v>1.7301459920988406E-4</v>
      </c>
      <c r="BD12"/>
      <c r="BE12"/>
      <c r="BF12"/>
      <c r="BP12" s="8" t="s">
        <v>30</v>
      </c>
      <c r="BQ12" s="8">
        <v>1</v>
      </c>
      <c r="BR12" s="8">
        <v>1.57383778236104E-2</v>
      </c>
      <c r="BS12" s="8">
        <v>1.57383778236104E-2</v>
      </c>
      <c r="BT12" s="8">
        <v>32.65331365582643</v>
      </c>
      <c r="BU12" s="8">
        <v>2.334751758792945E-8</v>
      </c>
      <c r="CF12" s="8" t="s">
        <v>30</v>
      </c>
      <c r="CG12" s="8">
        <v>1</v>
      </c>
      <c r="CH12" s="8">
        <v>2.3962413294050439E-2</v>
      </c>
      <c r="CI12" s="8">
        <v>2.3962413294050439E-2</v>
      </c>
      <c r="CJ12" s="8">
        <v>12.438107153542113</v>
      </c>
      <c r="CK12" s="8">
        <v>7.4165156324113534E-4</v>
      </c>
      <c r="CX12" s="8" t="s">
        <v>30</v>
      </c>
      <c r="CY12" s="8">
        <v>1</v>
      </c>
      <c r="CZ12" s="8">
        <v>3.9370375555782544E-3</v>
      </c>
      <c r="DA12" s="8">
        <v>3.9370375555782544E-3</v>
      </c>
      <c r="DB12" s="8">
        <v>2.4368714890227605</v>
      </c>
      <c r="DC12" s="8">
        <v>0.12070742532463297</v>
      </c>
      <c r="DN12" s="8" t="s">
        <v>30</v>
      </c>
      <c r="DO12" s="8">
        <v>1</v>
      </c>
      <c r="DP12" s="8">
        <v>1.3078718910641551E-2</v>
      </c>
      <c r="DQ12" s="8">
        <v>1.3078718910641551E-2</v>
      </c>
      <c r="DR12" s="8">
        <v>3.3558453786958582</v>
      </c>
      <c r="DS12" s="8">
        <v>7.7624827576474251E-2</v>
      </c>
    </row>
    <row r="13" spans="1:126" x14ac:dyDescent="0.2">
      <c r="A13" s="1">
        <v>36025</v>
      </c>
      <c r="B13" s="3">
        <v>4.944000244140625</v>
      </c>
      <c r="C13" s="20">
        <v>10220.490234375</v>
      </c>
      <c r="D13" s="3">
        <v>23.718999862670898</v>
      </c>
      <c r="F13" s="17">
        <v>36089</v>
      </c>
      <c r="G13" s="3">
        <f t="shared" si="0"/>
        <v>3.8899998664855957</v>
      </c>
      <c r="H13" s="20">
        <f t="shared" si="1"/>
        <v>9720.2001953125</v>
      </c>
      <c r="I13" s="3">
        <f t="shared" si="2"/>
        <v>26.375</v>
      </c>
      <c r="K13" s="1">
        <v>36025</v>
      </c>
      <c r="L13" s="3">
        <f t="shared" si="3"/>
        <v>1.9680000305175783E-4</v>
      </c>
      <c r="M13" s="3">
        <f t="shared" si="4"/>
        <v>1.5469790696895941E-2</v>
      </c>
      <c r="N13" s="3">
        <f t="shared" si="5"/>
        <v>-2.6280932809500533E-3</v>
      </c>
      <c r="O13" s="3">
        <f t="shared" si="6"/>
        <v>1.5272990693844184E-2</v>
      </c>
      <c r="P13" s="3">
        <f t="shared" si="7"/>
        <v>-2.824893284001811E-3</v>
      </c>
      <c r="R13" s="17">
        <v>36089</v>
      </c>
      <c r="S13" s="3">
        <f t="shared" si="8"/>
        <v>7.5615383111513577E-4</v>
      </c>
      <c r="T13" s="3">
        <f t="shared" si="9"/>
        <v>7.2814157395821755E-2</v>
      </c>
      <c r="U13" s="3">
        <f t="shared" si="9"/>
        <v>2.8004604726870337E-2</v>
      </c>
      <c r="V13" s="3">
        <f t="shared" si="10"/>
        <v>7.2058003564706624E-2</v>
      </c>
      <c r="W13" s="3">
        <f t="shared" si="11"/>
        <v>2.72484508957552E-2</v>
      </c>
      <c r="Y13" s="5" t="s">
        <v>6</v>
      </c>
      <c r="Z13" s="7">
        <f>STDEV(O3:O505)*250^0.5</f>
        <v>0.2221039173938173</v>
      </c>
      <c r="AC13" s="5" t="s">
        <v>77</v>
      </c>
      <c r="AD13" s="21">
        <f>V107</f>
        <v>2.437961790519774E-3</v>
      </c>
      <c r="AE13" s="21">
        <f>AD13*52</f>
        <v>0.12677401310702824</v>
      </c>
      <c r="AH13" s="8" t="s">
        <v>31</v>
      </c>
      <c r="AI13" s="8">
        <v>502</v>
      </c>
      <c r="AJ13" s="8">
        <v>0.40606518241892786</v>
      </c>
      <c r="AK13" s="8">
        <v>8.088947856950754E-4</v>
      </c>
      <c r="AL13" s="8"/>
      <c r="AM13" s="8"/>
      <c r="AX13" s="8" t="s">
        <v>31</v>
      </c>
      <c r="AY13" s="8">
        <v>102</v>
      </c>
      <c r="AZ13" s="8">
        <v>0.25324086458428924</v>
      </c>
      <c r="BA13" s="8">
        <v>2.4827535743557768E-3</v>
      </c>
      <c r="BB13" s="8"/>
      <c r="BC13" s="8"/>
      <c r="BD13"/>
      <c r="BE13"/>
      <c r="BF13"/>
      <c r="BP13" s="8" t="s">
        <v>31</v>
      </c>
      <c r="BQ13" s="8">
        <v>356</v>
      </c>
      <c r="BR13" s="8">
        <v>0.17158633773774951</v>
      </c>
      <c r="BS13" s="8">
        <v>4.8198409476895931E-4</v>
      </c>
      <c r="BT13" s="8"/>
      <c r="BU13" s="8"/>
      <c r="CF13" s="8" t="s">
        <v>31</v>
      </c>
      <c r="CG13" s="8">
        <v>72</v>
      </c>
      <c r="CH13" s="8">
        <v>0.13871031467037201</v>
      </c>
      <c r="CI13" s="8">
        <v>1.9265321481996113E-3</v>
      </c>
      <c r="CJ13" s="8"/>
      <c r="CK13" s="8"/>
      <c r="CX13" s="8" t="s">
        <v>31</v>
      </c>
      <c r="CY13" s="8">
        <v>145</v>
      </c>
      <c r="CZ13" s="8">
        <v>0.23426366475639576</v>
      </c>
      <c r="DA13" s="8">
        <v>1.6156114810785915E-3</v>
      </c>
      <c r="DB13" s="8"/>
      <c r="DC13" s="8"/>
      <c r="DN13" s="8" t="s">
        <v>31</v>
      </c>
      <c r="DO13" s="8">
        <v>29</v>
      </c>
      <c r="DP13" s="8">
        <v>0.11302155064009567</v>
      </c>
      <c r="DQ13" s="8">
        <v>3.8972948496584716E-3</v>
      </c>
      <c r="DR13" s="8"/>
      <c r="DS13" s="8"/>
    </row>
    <row r="14" spans="1:126" ht="13.5" thickBot="1" x14ac:dyDescent="0.25">
      <c r="A14" s="1">
        <v>36026</v>
      </c>
      <c r="B14" s="3">
        <v>4.9200000762939453</v>
      </c>
      <c r="C14" s="20">
        <v>10182.51953125</v>
      </c>
      <c r="D14" s="3">
        <v>24.531499862670898</v>
      </c>
      <c r="F14" s="17">
        <v>36096</v>
      </c>
      <c r="G14" s="3">
        <f t="shared" si="0"/>
        <v>4.1539998054504395</v>
      </c>
      <c r="H14" s="20">
        <f t="shared" si="1"/>
        <v>9751.01953125</v>
      </c>
      <c r="I14" s="3">
        <f t="shared" si="2"/>
        <v>25.8125</v>
      </c>
      <c r="K14" s="1">
        <v>36026</v>
      </c>
      <c r="L14" s="3">
        <f t="shared" si="3"/>
        <v>1.97760009765625E-4</v>
      </c>
      <c r="M14" s="3">
        <f t="shared" si="4"/>
        <v>-3.7151547777318503E-3</v>
      </c>
      <c r="N14" s="3">
        <f t="shared" si="5"/>
        <v>3.4255238614791565E-2</v>
      </c>
      <c r="O14" s="3">
        <f t="shared" si="6"/>
        <v>-3.9129147874974752E-3</v>
      </c>
      <c r="P14" s="3">
        <f t="shared" si="7"/>
        <v>3.4057478605025941E-2</v>
      </c>
      <c r="R14" s="17">
        <v>36096</v>
      </c>
      <c r="S14" s="3">
        <f t="shared" si="8"/>
        <v>7.4807689740107616E-4</v>
      </c>
      <c r="T14" s="3">
        <f t="shared" si="9"/>
        <v>3.1706482704299049E-3</v>
      </c>
      <c r="U14" s="3">
        <f t="shared" si="9"/>
        <v>-2.132701421800948E-2</v>
      </c>
      <c r="V14" s="3">
        <f t="shared" si="10"/>
        <v>2.4225713730288288E-3</v>
      </c>
      <c r="W14" s="3">
        <f t="shared" si="11"/>
        <v>-2.2075091115410558E-2</v>
      </c>
      <c r="Y14" s="5" t="s">
        <v>7</v>
      </c>
      <c r="Z14" s="7">
        <f>STDEV(P3:P505)*250^0.5</f>
        <v>0.46068499539360669</v>
      </c>
      <c r="AH14" s="9" t="s">
        <v>32</v>
      </c>
      <c r="AI14" s="9">
        <v>503</v>
      </c>
      <c r="AJ14" s="9">
        <v>0.42615917528146119</v>
      </c>
      <c r="AK14" s="9"/>
      <c r="AL14" s="9"/>
      <c r="AM14" s="9"/>
      <c r="AX14" s="9" t="s">
        <v>32</v>
      </c>
      <c r="AY14" s="9">
        <v>103</v>
      </c>
      <c r="AZ14" s="9">
        <v>0.29101676193348952</v>
      </c>
      <c r="BA14" s="9"/>
      <c r="BB14" s="9"/>
      <c r="BC14" s="9"/>
      <c r="BD14"/>
      <c r="BE14"/>
      <c r="BF14"/>
      <c r="BP14" s="9" t="s">
        <v>32</v>
      </c>
      <c r="BQ14" s="9">
        <v>357</v>
      </c>
      <c r="BR14" s="9">
        <v>0.18732471556135991</v>
      </c>
      <c r="BS14" s="9"/>
      <c r="BT14" s="9"/>
      <c r="BU14" s="9"/>
      <c r="CF14" s="9" t="s">
        <v>32</v>
      </c>
      <c r="CG14" s="9">
        <v>73</v>
      </c>
      <c r="CH14" s="9">
        <v>0.16267272796442245</v>
      </c>
      <c r="CI14" s="9"/>
      <c r="CJ14" s="9"/>
      <c r="CK14" s="9"/>
      <c r="CX14" s="9" t="s">
        <v>32</v>
      </c>
      <c r="CY14" s="9">
        <v>146</v>
      </c>
      <c r="CZ14" s="9">
        <v>0.23820070231197402</v>
      </c>
      <c r="DA14" s="9"/>
      <c r="DB14" s="9"/>
      <c r="DC14" s="9"/>
      <c r="DN14" s="9" t="s">
        <v>32</v>
      </c>
      <c r="DO14" s="9">
        <v>30</v>
      </c>
      <c r="DP14" s="9">
        <v>0.12610026955073722</v>
      </c>
      <c r="DQ14" s="9"/>
      <c r="DR14" s="9"/>
      <c r="DS14" s="9"/>
    </row>
    <row r="15" spans="1:126" ht="13.5" thickBot="1" x14ac:dyDescent="0.25">
      <c r="A15" s="1">
        <v>36027</v>
      </c>
      <c r="B15" s="3">
        <v>4.9079999923706055</v>
      </c>
      <c r="C15" s="20">
        <v>10113.0302734375</v>
      </c>
      <c r="D15" s="3">
        <v>24.531499862670898</v>
      </c>
      <c r="F15" s="17">
        <v>36103</v>
      </c>
      <c r="G15" s="3">
        <f t="shared" si="0"/>
        <v>4.4530000686645508</v>
      </c>
      <c r="H15" s="20">
        <f t="shared" si="1"/>
        <v>10255.1201171875</v>
      </c>
      <c r="I15" s="3">
        <f t="shared" si="2"/>
        <v>28.0625</v>
      </c>
      <c r="K15" s="1">
        <v>36027</v>
      </c>
      <c r="L15" s="3">
        <f t="shared" si="3"/>
        <v>1.9680000305175783E-4</v>
      </c>
      <c r="M15" s="3">
        <f t="shared" si="4"/>
        <v>-6.8243677411311127E-3</v>
      </c>
      <c r="N15" s="3">
        <f t="shared" si="5"/>
        <v>0</v>
      </c>
      <c r="O15" s="3">
        <f t="shared" si="6"/>
        <v>-7.0211677441828707E-3</v>
      </c>
      <c r="P15" s="3">
        <f t="shared" si="7"/>
        <v>-1.9680000305175783E-4</v>
      </c>
      <c r="R15" s="17">
        <v>36103</v>
      </c>
      <c r="S15" s="3">
        <f t="shared" si="8"/>
        <v>7.9884611643277681E-4</v>
      </c>
      <c r="T15" s="3">
        <f t="shared" si="9"/>
        <v>5.1697218359778883E-2</v>
      </c>
      <c r="U15" s="3">
        <f t="shared" si="9"/>
        <v>8.7167070217917669E-2</v>
      </c>
      <c r="V15" s="3">
        <f t="shared" si="10"/>
        <v>5.0898372243346104E-2</v>
      </c>
      <c r="W15" s="3">
        <f t="shared" si="11"/>
        <v>8.6368224101484897E-2</v>
      </c>
      <c r="Y15" t="s">
        <v>10</v>
      </c>
      <c r="AC15" s="5">
        <f t="array" ref="AC15:AD17">LINEST(W3:W105,V3:V105,TRUE,TRUE)</f>
        <v>0.75492802742839316</v>
      </c>
      <c r="AD15" s="3">
        <v>9.1351062119659973E-3</v>
      </c>
      <c r="AX15"/>
      <c r="AY15"/>
      <c r="AZ15"/>
      <c r="BA15"/>
      <c r="BB15"/>
      <c r="BC15"/>
      <c r="BD15"/>
      <c r="BE15"/>
      <c r="BF15"/>
    </row>
    <row r="16" spans="1:126" x14ac:dyDescent="0.2">
      <c r="A16" s="1">
        <v>36028</v>
      </c>
      <c r="B16" s="3">
        <v>4.880000114440918</v>
      </c>
      <c r="C16" s="20">
        <v>10653.8798828125</v>
      </c>
      <c r="D16" s="3">
        <v>23.6875</v>
      </c>
      <c r="F16" s="17">
        <v>36110</v>
      </c>
      <c r="G16" s="3">
        <f t="shared" si="0"/>
        <v>4.4499998092651367</v>
      </c>
      <c r="H16" s="20">
        <f t="shared" si="1"/>
        <v>10291.4501953125</v>
      </c>
      <c r="I16" s="3">
        <f t="shared" si="2"/>
        <v>27.5</v>
      </c>
      <c r="K16" s="1">
        <v>36028</v>
      </c>
      <c r="L16" s="3">
        <f t="shared" si="3"/>
        <v>1.9631999969482421E-4</v>
      </c>
      <c r="M16" s="3">
        <f t="shared" si="4"/>
        <v>5.3480469725832321E-2</v>
      </c>
      <c r="N16" s="3">
        <f t="shared" si="5"/>
        <v>-3.4404739514325273E-2</v>
      </c>
      <c r="O16" s="3">
        <f t="shared" si="6"/>
        <v>5.3284149726137493E-2</v>
      </c>
      <c r="P16" s="3">
        <f t="shared" si="7"/>
        <v>-3.4601059514020101E-2</v>
      </c>
      <c r="R16" s="17">
        <v>36110</v>
      </c>
      <c r="S16" s="3">
        <f t="shared" si="8"/>
        <v>8.563461670508751E-4</v>
      </c>
      <c r="T16" s="3">
        <f t="shared" si="9"/>
        <v>3.542628239342714E-3</v>
      </c>
      <c r="U16" s="3">
        <f t="shared" si="9"/>
        <v>-2.0044543429844099E-2</v>
      </c>
      <c r="V16" s="3">
        <f t="shared" si="10"/>
        <v>2.6862820722918391E-3</v>
      </c>
      <c r="W16" s="3">
        <f t="shared" si="11"/>
        <v>-2.0900889596894973E-2</v>
      </c>
      <c r="Y16" s="5" t="s">
        <v>6</v>
      </c>
      <c r="Z16" s="7">
        <f>STDEV(O3:O359)*250^0.5</f>
        <v>0.20979452480484992</v>
      </c>
      <c r="AC16" s="5">
        <v>0.17268207577000763</v>
      </c>
      <c r="AD16" s="3">
        <v>4.8682887255140899E-3</v>
      </c>
      <c r="AH16" s="10"/>
      <c r="AI16" s="10" t="s">
        <v>39</v>
      </c>
      <c r="AJ16" s="10" t="s">
        <v>27</v>
      </c>
      <c r="AK16" s="10" t="s">
        <v>40</v>
      </c>
      <c r="AL16" s="10" t="s">
        <v>41</v>
      </c>
      <c r="AM16" s="10" t="s">
        <v>42</v>
      </c>
      <c r="AN16" s="10" t="s">
        <v>43</v>
      </c>
      <c r="AO16" s="10" t="s">
        <v>44</v>
      </c>
      <c r="AP16" s="10" t="s">
        <v>45</v>
      </c>
      <c r="AQ16" s="13"/>
      <c r="AR16" s="13"/>
      <c r="AS16" s="13"/>
      <c r="AT16" s="13"/>
      <c r="AU16" s="13"/>
      <c r="AV16" s="13"/>
      <c r="AW16" s="13"/>
      <c r="AX16" s="10"/>
      <c r="AY16" s="10" t="s">
        <v>39</v>
      </c>
      <c r="AZ16" s="10" t="s">
        <v>27</v>
      </c>
      <c r="BA16" s="10" t="s">
        <v>40</v>
      </c>
      <c r="BB16" s="10" t="s">
        <v>41</v>
      </c>
      <c r="BC16" s="10" t="s">
        <v>42</v>
      </c>
      <c r="BD16" s="10" t="s">
        <v>43</v>
      </c>
      <c r="BE16" s="10" t="s">
        <v>44</v>
      </c>
      <c r="BF16" s="10" t="s">
        <v>45</v>
      </c>
      <c r="BG16" s="13"/>
      <c r="BH16" s="13"/>
      <c r="BI16" s="13"/>
      <c r="BJ16" s="13"/>
      <c r="BK16" s="13"/>
      <c r="BL16" s="13"/>
      <c r="BO16" s="13"/>
      <c r="BP16" s="10"/>
      <c r="BQ16" s="10" t="s">
        <v>39</v>
      </c>
      <c r="BR16" s="10" t="s">
        <v>27</v>
      </c>
      <c r="BS16" s="10" t="s">
        <v>40</v>
      </c>
      <c r="BT16" s="10" t="s">
        <v>41</v>
      </c>
      <c r="BU16" s="10" t="s">
        <v>42</v>
      </c>
      <c r="BV16" s="10" t="s">
        <v>43</v>
      </c>
      <c r="BW16" s="10" t="s">
        <v>44</v>
      </c>
      <c r="BX16" s="10" t="s">
        <v>45</v>
      </c>
      <c r="BY16" s="13"/>
      <c r="BZ16" s="13"/>
      <c r="CA16" s="13"/>
      <c r="CB16" s="13"/>
      <c r="CC16" s="13"/>
      <c r="CD16" s="13"/>
      <c r="CE16" s="13"/>
      <c r="CF16" s="10"/>
      <c r="CG16" s="10" t="s">
        <v>39</v>
      </c>
      <c r="CH16" s="10" t="s">
        <v>27</v>
      </c>
      <c r="CI16" s="10" t="s">
        <v>40</v>
      </c>
      <c r="CJ16" s="10" t="s">
        <v>41</v>
      </c>
      <c r="CK16" s="10" t="s">
        <v>42</v>
      </c>
      <c r="CL16" s="10" t="s">
        <v>43</v>
      </c>
      <c r="CM16" s="10" t="s">
        <v>44</v>
      </c>
      <c r="CN16" s="10" t="s">
        <v>45</v>
      </c>
      <c r="CO16" s="13"/>
      <c r="CP16" s="13"/>
      <c r="CQ16" s="13"/>
      <c r="CR16" s="13"/>
      <c r="CS16" s="13"/>
      <c r="CT16" s="13"/>
      <c r="CU16" s="13"/>
      <c r="CV16" s="13"/>
      <c r="CW16" s="13"/>
      <c r="CX16" s="10"/>
      <c r="CY16" s="10" t="s">
        <v>39</v>
      </c>
      <c r="CZ16" s="10" t="s">
        <v>27</v>
      </c>
      <c r="DA16" s="10" t="s">
        <v>40</v>
      </c>
      <c r="DB16" s="10" t="s">
        <v>41</v>
      </c>
      <c r="DC16" s="10" t="s">
        <v>42</v>
      </c>
      <c r="DD16" s="10" t="s">
        <v>43</v>
      </c>
      <c r="DE16" s="10" t="s">
        <v>44</v>
      </c>
      <c r="DF16" s="10" t="s">
        <v>45</v>
      </c>
      <c r="DN16" s="10"/>
      <c r="DO16" s="10" t="s">
        <v>39</v>
      </c>
      <c r="DP16" s="10" t="s">
        <v>27</v>
      </c>
      <c r="DQ16" s="10" t="s">
        <v>40</v>
      </c>
      <c r="DR16" s="10" t="s">
        <v>41</v>
      </c>
      <c r="DS16" s="10" t="s">
        <v>42</v>
      </c>
      <c r="DT16" s="10" t="s">
        <v>43</v>
      </c>
      <c r="DU16" s="10" t="s">
        <v>44</v>
      </c>
      <c r="DV16" s="10" t="s">
        <v>45</v>
      </c>
    </row>
    <row r="17" spans="1:126" x14ac:dyDescent="0.2">
      <c r="A17" s="1">
        <v>36031</v>
      </c>
      <c r="B17" s="3">
        <v>4.939000129699707</v>
      </c>
      <c r="C17" s="20">
        <v>10035.48046875</v>
      </c>
      <c r="D17" s="3">
        <v>23.531499862670898</v>
      </c>
      <c r="F17" s="17">
        <v>36117</v>
      </c>
      <c r="G17" s="3">
        <f t="shared" si="0"/>
        <v>4.3289999961853027</v>
      </c>
      <c r="H17" s="20">
        <f t="shared" si="1"/>
        <v>10478.8603515625</v>
      </c>
      <c r="I17" s="3">
        <f t="shared" si="2"/>
        <v>27.5</v>
      </c>
      <c r="K17" s="1">
        <v>36031</v>
      </c>
      <c r="L17" s="3">
        <f t="shared" si="3"/>
        <v>1.9520000457763672E-4</v>
      </c>
      <c r="M17" s="3">
        <f t="shared" si="4"/>
        <v>-5.804452658229612E-2</v>
      </c>
      <c r="N17" s="3">
        <f t="shared" si="5"/>
        <v>-6.5857577764264512E-3</v>
      </c>
      <c r="O17" s="3">
        <f t="shared" si="6"/>
        <v>-5.8239726586873757E-2</v>
      </c>
      <c r="P17" s="3">
        <f t="shared" si="7"/>
        <v>-6.7809577810040876E-3</v>
      </c>
      <c r="R17" s="17">
        <v>36117</v>
      </c>
      <c r="S17" s="3">
        <f t="shared" si="8"/>
        <v>8.557691940894493E-4</v>
      </c>
      <c r="T17" s="3">
        <f t="shared" si="9"/>
        <v>1.8210276753354029E-2</v>
      </c>
      <c r="U17" s="3">
        <f t="shared" si="9"/>
        <v>0</v>
      </c>
      <c r="V17" s="3">
        <f t="shared" si="10"/>
        <v>1.7354507559264581E-2</v>
      </c>
      <c r="W17" s="3">
        <f t="shared" si="11"/>
        <v>-8.557691940894493E-4</v>
      </c>
      <c r="Y17" s="5" t="s">
        <v>7</v>
      </c>
      <c r="Z17" s="7">
        <f>STDEV(P3:P359)*250^0.5</f>
        <v>0.36269581650460747</v>
      </c>
      <c r="AC17" s="5">
        <v>0.15912137302576085</v>
      </c>
      <c r="AD17" s="3">
        <v>4.9222647850326422E-2</v>
      </c>
      <c r="AH17" s="8" t="s">
        <v>33</v>
      </c>
      <c r="AI17" s="8">
        <v>0</v>
      </c>
      <c r="AJ17" s="8" t="e">
        <v>#N/A</v>
      </c>
      <c r="AK17" s="8" t="e">
        <v>#N/A</v>
      </c>
      <c r="AL17" s="8" t="e">
        <v>#N/A</v>
      </c>
      <c r="AM17" s="8" t="e">
        <v>#N/A</v>
      </c>
      <c r="AN17" s="8" t="e">
        <v>#N/A</v>
      </c>
      <c r="AO17" s="8" t="e">
        <v>#N/A</v>
      </c>
      <c r="AP17" s="8" t="e">
        <v>#N/A</v>
      </c>
      <c r="AQ17" s="8"/>
      <c r="AR17" s="8"/>
      <c r="AS17" s="8"/>
      <c r="AT17" s="8"/>
      <c r="AU17" s="8"/>
      <c r="AV17" s="8"/>
      <c r="AW17" s="8"/>
      <c r="AX17" s="8" t="s">
        <v>33</v>
      </c>
      <c r="AY17" s="8">
        <v>0</v>
      </c>
      <c r="AZ17" s="8" t="e">
        <v>#N/A</v>
      </c>
      <c r="BA17" s="8" t="e">
        <v>#N/A</v>
      </c>
      <c r="BB17" s="8" t="e">
        <v>#N/A</v>
      </c>
      <c r="BC17" s="8" t="e">
        <v>#N/A</v>
      </c>
      <c r="BD17" s="8" t="e">
        <v>#N/A</v>
      </c>
      <c r="BE17" s="8" t="e">
        <v>#N/A</v>
      </c>
      <c r="BF17" s="8" t="e">
        <v>#N/A</v>
      </c>
      <c r="BG17" s="8"/>
      <c r="BH17" s="8"/>
      <c r="BI17" s="8"/>
      <c r="BJ17" s="8"/>
      <c r="BK17" s="8"/>
      <c r="BL17" s="8"/>
      <c r="BO17" s="8"/>
      <c r="BP17" s="8" t="s">
        <v>33</v>
      </c>
      <c r="BQ17" s="8">
        <v>0</v>
      </c>
      <c r="BR17" s="8" t="e">
        <v>#N/A</v>
      </c>
      <c r="BS17" s="8" t="e">
        <v>#N/A</v>
      </c>
      <c r="BT17" s="8" t="e">
        <v>#N/A</v>
      </c>
      <c r="BU17" s="8" t="e">
        <v>#N/A</v>
      </c>
      <c r="BV17" s="8" t="e">
        <v>#N/A</v>
      </c>
      <c r="BW17" s="8" t="e">
        <v>#N/A</v>
      </c>
      <c r="BX17" s="8" t="e">
        <v>#N/A</v>
      </c>
      <c r="BY17" s="8"/>
      <c r="BZ17" s="8"/>
      <c r="CA17" s="8"/>
      <c r="CB17" s="8"/>
      <c r="CC17" s="8"/>
      <c r="CD17" s="8"/>
      <c r="CE17" s="8"/>
      <c r="CF17" s="8" t="s">
        <v>33</v>
      </c>
      <c r="CG17" s="8">
        <v>0</v>
      </c>
      <c r="CH17" s="8" t="e">
        <v>#N/A</v>
      </c>
      <c r="CI17" s="8" t="e">
        <v>#N/A</v>
      </c>
      <c r="CJ17" s="8" t="e">
        <v>#N/A</v>
      </c>
      <c r="CK17" s="8" t="e">
        <v>#N/A</v>
      </c>
      <c r="CL17" s="8" t="e">
        <v>#N/A</v>
      </c>
      <c r="CM17" s="8" t="e">
        <v>#N/A</v>
      </c>
      <c r="CN17" s="8" t="e">
        <v>#N/A</v>
      </c>
      <c r="CO17" s="8"/>
      <c r="CP17" s="8"/>
      <c r="CQ17" s="8"/>
      <c r="CR17" s="8"/>
      <c r="CS17" s="8"/>
      <c r="CT17" s="8"/>
      <c r="CU17" s="8"/>
      <c r="CV17" s="8"/>
      <c r="CW17" s="8"/>
      <c r="CX17" s="8" t="s">
        <v>33</v>
      </c>
      <c r="CY17" s="8">
        <v>0</v>
      </c>
      <c r="CZ17" s="8" t="e">
        <v>#N/A</v>
      </c>
      <c r="DA17" s="8" t="e">
        <v>#N/A</v>
      </c>
      <c r="DB17" s="8" t="e">
        <v>#N/A</v>
      </c>
      <c r="DC17" s="8" t="e">
        <v>#N/A</v>
      </c>
      <c r="DD17" s="8" t="e">
        <v>#N/A</v>
      </c>
      <c r="DE17" s="8" t="e">
        <v>#N/A</v>
      </c>
      <c r="DF17" s="8" t="e">
        <v>#N/A</v>
      </c>
      <c r="DN17" s="8" t="s">
        <v>33</v>
      </c>
      <c r="DO17" s="8">
        <v>0</v>
      </c>
      <c r="DP17" s="8" t="e">
        <v>#N/A</v>
      </c>
      <c r="DQ17" s="8" t="e">
        <v>#N/A</v>
      </c>
      <c r="DR17" s="8" t="e">
        <v>#N/A</v>
      </c>
      <c r="DS17" s="8" t="e">
        <v>#N/A</v>
      </c>
      <c r="DT17" s="8" t="e">
        <v>#N/A</v>
      </c>
      <c r="DU17" s="8" t="e">
        <v>#N/A</v>
      </c>
      <c r="DV17" s="8" t="e">
        <v>#N/A</v>
      </c>
    </row>
    <row r="18" spans="1:126" ht="13.5" thickBot="1" x14ac:dyDescent="0.25">
      <c r="A18" s="1">
        <v>36032</v>
      </c>
      <c r="B18" s="3">
        <v>4.9380002021789551</v>
      </c>
      <c r="C18" s="20">
        <v>10064.419921875</v>
      </c>
      <c r="D18" s="3">
        <v>23.625</v>
      </c>
      <c r="F18" s="17">
        <v>36124</v>
      </c>
      <c r="G18" s="3">
        <f t="shared" si="0"/>
        <v>4.4650001525878906</v>
      </c>
      <c r="H18" s="20">
        <f t="shared" si="1"/>
        <v>10836.9599609375</v>
      </c>
      <c r="I18" s="3">
        <f t="shared" si="2"/>
        <v>27.468999862670898</v>
      </c>
      <c r="K18" s="1">
        <v>36032</v>
      </c>
      <c r="L18" s="3">
        <f t="shared" si="3"/>
        <v>1.9756000518798828E-4</v>
      </c>
      <c r="M18" s="3">
        <f t="shared" si="4"/>
        <v>2.8837137609022362E-3</v>
      </c>
      <c r="N18" s="3">
        <f t="shared" si="5"/>
        <v>3.9734032201417446E-3</v>
      </c>
      <c r="O18" s="3">
        <f t="shared" si="6"/>
        <v>2.6861537557142478E-3</v>
      </c>
      <c r="P18" s="3">
        <f t="shared" si="7"/>
        <v>3.7758432149537563E-3</v>
      </c>
      <c r="R18" s="17">
        <v>36124</v>
      </c>
      <c r="S18" s="3">
        <f t="shared" si="8"/>
        <v>8.3249999926640443E-4</v>
      </c>
      <c r="T18" s="3">
        <f t="shared" si="9"/>
        <v>3.4173526257710252E-2</v>
      </c>
      <c r="U18" s="3">
        <f t="shared" si="9"/>
        <v>-1.1272777210582386E-3</v>
      </c>
      <c r="V18" s="3">
        <f t="shared" si="10"/>
        <v>3.3341026258443845E-2</v>
      </c>
      <c r="W18" s="3">
        <f t="shared" si="11"/>
        <v>-1.959777720324643E-3</v>
      </c>
      <c r="Y18" t="s">
        <v>11</v>
      </c>
      <c r="AC18" s="5">
        <f t="array" ref="AC18:AD20">LINEST(W3:W75,V3:V75,TRUE,TRUE)</f>
        <v>0.67197300475523114</v>
      </c>
      <c r="AD18" s="3">
        <v>5.3886444301497289E-3</v>
      </c>
      <c r="AH18" s="9" t="s">
        <v>46</v>
      </c>
      <c r="AI18" s="9">
        <v>0.47874576834573468</v>
      </c>
      <c r="AJ18" s="9">
        <v>9.0328171563583443E-2</v>
      </c>
      <c r="AK18" s="9">
        <v>5.3000715065812871</v>
      </c>
      <c r="AL18" s="9">
        <v>1.7368369785460288E-7</v>
      </c>
      <c r="AM18" s="9">
        <v>0.30127805034801164</v>
      </c>
      <c r="AN18" s="9">
        <v>0.65621348634345766</v>
      </c>
      <c r="AO18" s="9">
        <v>0.30127805034801164</v>
      </c>
      <c r="AP18" s="9">
        <v>0.65621348634345766</v>
      </c>
      <c r="AQ18" s="8"/>
      <c r="AR18" s="8"/>
      <c r="AS18" s="8"/>
      <c r="AT18" s="8"/>
      <c r="AU18" s="8"/>
      <c r="AV18" s="8"/>
      <c r="AW18" s="8"/>
      <c r="AX18" s="9" t="s">
        <v>46</v>
      </c>
      <c r="AY18" s="9">
        <v>0.78294894565185902</v>
      </c>
      <c r="AZ18" s="9">
        <v>0.17414825573032783</v>
      </c>
      <c r="BA18" s="9">
        <v>4.4958758982017688</v>
      </c>
      <c r="BB18" s="9">
        <v>1.8363084848618722E-5</v>
      </c>
      <c r="BC18" s="9">
        <v>0.43752688041722626</v>
      </c>
      <c r="BD18" s="9">
        <v>1.1283710108864917</v>
      </c>
      <c r="BE18" s="9">
        <v>0.43752688041722626</v>
      </c>
      <c r="BF18" s="9">
        <v>1.1283710108864917</v>
      </c>
      <c r="BG18" s="8"/>
      <c r="BH18" s="8"/>
      <c r="BI18" s="8"/>
      <c r="BJ18" s="8"/>
      <c r="BK18" s="8"/>
      <c r="BL18" s="8"/>
      <c r="BO18" s="8"/>
      <c r="BP18" s="9" t="s">
        <v>46</v>
      </c>
      <c r="BQ18" s="9">
        <v>0.51413931016295999</v>
      </c>
      <c r="BR18" s="9">
        <v>8.7565017650617707E-2</v>
      </c>
      <c r="BS18" s="9">
        <v>5.8715149492045251</v>
      </c>
      <c r="BT18" s="9">
        <v>9.9034559019114233E-9</v>
      </c>
      <c r="BU18" s="9">
        <v>0.34192953178626739</v>
      </c>
      <c r="BV18" s="9">
        <v>0.6863490885396526</v>
      </c>
      <c r="BW18" s="9">
        <v>0.34192953178626739</v>
      </c>
      <c r="BX18" s="9">
        <v>0.6863490885396526</v>
      </c>
      <c r="BY18" s="8"/>
      <c r="BZ18" s="8"/>
      <c r="CA18" s="8"/>
      <c r="CB18" s="8"/>
      <c r="CC18" s="8"/>
      <c r="CD18" s="8"/>
      <c r="CE18" s="8"/>
      <c r="CF18" s="9" t="s">
        <v>46</v>
      </c>
      <c r="CG18" s="9">
        <v>0.69782322753585713</v>
      </c>
      <c r="CH18" s="9">
        <v>0.18106524849174335</v>
      </c>
      <c r="CI18" s="9">
        <v>3.8539876279333534</v>
      </c>
      <c r="CJ18" s="9">
        <v>2.5003771027809967E-4</v>
      </c>
      <c r="CK18" s="9">
        <v>0.33687647726760772</v>
      </c>
      <c r="CL18" s="9">
        <v>1.0587699778041064</v>
      </c>
      <c r="CM18" s="9">
        <v>0.33687647726760772</v>
      </c>
      <c r="CN18" s="9">
        <v>1.0587699778041064</v>
      </c>
      <c r="CO18" s="8"/>
      <c r="CP18" s="8"/>
      <c r="CQ18" s="8"/>
      <c r="CR18" s="8"/>
      <c r="CS18" s="8"/>
      <c r="CT18" s="8"/>
      <c r="CU18" s="8"/>
      <c r="CV18" s="8"/>
      <c r="CW18" s="8"/>
      <c r="CX18" s="9" t="s">
        <v>46</v>
      </c>
      <c r="CY18" s="9">
        <v>0.41742153471278942</v>
      </c>
      <c r="CZ18" s="9">
        <v>0.21102640670797845</v>
      </c>
      <c r="DA18" s="9">
        <v>1.9780535584365215</v>
      </c>
      <c r="DB18" s="9">
        <v>4.9817943401081158E-2</v>
      </c>
      <c r="DC18" s="9">
        <v>3.3642720831167372E-4</v>
      </c>
      <c r="DD18" s="9">
        <v>0.83450664221726711</v>
      </c>
      <c r="DE18" s="9">
        <v>3.3642720831167372E-4</v>
      </c>
      <c r="DF18" s="9">
        <v>0.83450664221726711</v>
      </c>
      <c r="DN18" s="9" t="s">
        <v>46</v>
      </c>
      <c r="DO18" s="9">
        <v>0.99948632888117206</v>
      </c>
      <c r="DP18" s="9">
        <v>0.41073778269848182</v>
      </c>
      <c r="DQ18" s="9">
        <v>2.4333927166736551</v>
      </c>
      <c r="DR18" s="9">
        <v>2.135403175892531E-2</v>
      </c>
      <c r="DS18" s="9">
        <v>0.15943278219844748</v>
      </c>
      <c r="DT18" s="9">
        <v>1.8395398755638968</v>
      </c>
      <c r="DU18" s="9">
        <v>0.15943278219844748</v>
      </c>
      <c r="DV18" s="9">
        <v>1.8395398755638968</v>
      </c>
    </row>
    <row r="19" spans="1:126" x14ac:dyDescent="0.2">
      <c r="A19" s="1">
        <v>36033</v>
      </c>
      <c r="B19" s="3">
        <v>4.9289999008178711</v>
      </c>
      <c r="C19" s="20">
        <v>9948.0595703125</v>
      </c>
      <c r="D19" s="3">
        <v>23.656499862670898</v>
      </c>
      <c r="F19" s="17">
        <v>36131</v>
      </c>
      <c r="G19" s="3">
        <f t="shared" si="0"/>
        <v>4.3649997711181641</v>
      </c>
      <c r="H19" s="20">
        <f t="shared" si="1"/>
        <v>10702.349609375</v>
      </c>
      <c r="I19" s="3">
        <f t="shared" si="2"/>
        <v>25.906499862670898</v>
      </c>
      <c r="K19" s="1">
        <v>36033</v>
      </c>
      <c r="L19" s="3">
        <f t="shared" si="3"/>
        <v>1.9752000808715819E-4</v>
      </c>
      <c r="M19" s="3">
        <f t="shared" si="4"/>
        <v>-1.1561555704724816E-2</v>
      </c>
      <c r="N19" s="3">
        <f t="shared" si="5"/>
        <v>1.3333275204613095E-3</v>
      </c>
      <c r="O19" s="3">
        <f t="shared" si="6"/>
        <v>-1.1759075712811973E-2</v>
      </c>
      <c r="P19" s="3">
        <f t="shared" si="7"/>
        <v>1.1358075123741513E-3</v>
      </c>
      <c r="R19" s="17">
        <v>36131</v>
      </c>
      <c r="S19" s="3">
        <f t="shared" si="8"/>
        <v>8.5865387549767123E-4</v>
      </c>
      <c r="T19" s="3">
        <f t="shared" si="9"/>
        <v>-1.2421412651491879E-2</v>
      </c>
      <c r="U19" s="3">
        <f t="shared" si="9"/>
        <v>-5.6882303972172109E-2</v>
      </c>
      <c r="V19" s="3">
        <f t="shared" si="10"/>
        <v>-1.3280066526989551E-2</v>
      </c>
      <c r="W19" s="3">
        <f t="shared" si="11"/>
        <v>-5.7740957847669777E-2</v>
      </c>
      <c r="Y19" s="5" t="s">
        <v>6</v>
      </c>
      <c r="Z19" s="7">
        <f>STDEV(O360:O505)*250^0.5</f>
        <v>0.25004236322630036</v>
      </c>
      <c r="AC19" s="5">
        <v>0.18266313891729696</v>
      </c>
      <c r="AD19" s="3">
        <v>5.1825381958319205E-3</v>
      </c>
      <c r="AX19"/>
      <c r="AY19"/>
      <c r="AZ19"/>
      <c r="BA19"/>
      <c r="BB19"/>
      <c r="BC19"/>
      <c r="BD19"/>
      <c r="BE19"/>
      <c r="BF19"/>
    </row>
    <row r="20" spans="1:126" x14ac:dyDescent="0.2">
      <c r="A20" s="1">
        <v>36034</v>
      </c>
      <c r="B20" s="3">
        <v>4.8389997482299805</v>
      </c>
      <c r="C20" s="20">
        <v>9557.0703125</v>
      </c>
      <c r="D20" s="3">
        <v>23</v>
      </c>
      <c r="F20" s="17">
        <v>36138</v>
      </c>
      <c r="G20" s="3">
        <f t="shared" si="0"/>
        <v>4.309999942779541</v>
      </c>
      <c r="H20" s="20">
        <f t="shared" si="1"/>
        <v>10817.5400390625</v>
      </c>
      <c r="I20" s="3">
        <f t="shared" si="2"/>
        <v>27.218999862670898</v>
      </c>
      <c r="K20" s="1">
        <v>36034</v>
      </c>
      <c r="L20" s="3">
        <f t="shared" si="3"/>
        <v>1.9715999603271483E-4</v>
      </c>
      <c r="M20" s="3">
        <f t="shared" si="4"/>
        <v>-3.9303067603184624E-2</v>
      </c>
      <c r="N20" s="3">
        <f t="shared" si="5"/>
        <v>-2.7751352333691234E-2</v>
      </c>
      <c r="O20" s="3">
        <f t="shared" si="6"/>
        <v>-3.9500227599217341E-2</v>
      </c>
      <c r="P20" s="3">
        <f t="shared" si="7"/>
        <v>-2.7948512329723948E-2</v>
      </c>
      <c r="R20" s="17">
        <v>36138</v>
      </c>
      <c r="S20" s="3">
        <f t="shared" si="8"/>
        <v>8.3942303290733913E-4</v>
      </c>
      <c r="T20" s="3">
        <f t="shared" si="9"/>
        <v>1.0763097253578408E-2</v>
      </c>
      <c r="U20" s="3">
        <f t="shared" si="9"/>
        <v>5.0662961301507305E-2</v>
      </c>
      <c r="V20" s="3">
        <f t="shared" si="10"/>
        <v>9.9236742206710686E-3</v>
      </c>
      <c r="W20" s="3">
        <f t="shared" si="11"/>
        <v>4.9823538268599962E-2</v>
      </c>
      <c r="Y20" s="5" t="s">
        <v>7</v>
      </c>
      <c r="Z20" s="7">
        <f>STDEV(P360:P505)*250^0.5</f>
        <v>0.64085167242906305</v>
      </c>
      <c r="AC20" s="5">
        <v>0.16009372116204193</v>
      </c>
      <c r="AD20" s="3">
        <v>4.3867573704486511E-2</v>
      </c>
      <c r="AX20"/>
      <c r="AY20"/>
      <c r="AZ20"/>
      <c r="BA20"/>
      <c r="BB20"/>
      <c r="BC20"/>
      <c r="BD20"/>
      <c r="BE20"/>
      <c r="BF20"/>
    </row>
    <row r="21" spans="1:126" x14ac:dyDescent="0.2">
      <c r="A21" s="1">
        <v>36035</v>
      </c>
      <c r="B21" s="3">
        <v>4.754000186920166</v>
      </c>
      <c r="C21" s="20">
        <v>9418.01953125</v>
      </c>
      <c r="D21" s="3">
        <v>22.031499862670898</v>
      </c>
      <c r="F21" s="17">
        <v>36145</v>
      </c>
      <c r="G21" s="3">
        <f t="shared" si="0"/>
        <v>4.3340001106262207</v>
      </c>
      <c r="H21" s="20">
        <f t="shared" si="1"/>
        <v>10592.830078125</v>
      </c>
      <c r="I21" s="3">
        <f t="shared" si="2"/>
        <v>27.5625</v>
      </c>
      <c r="K21" s="1">
        <v>36035</v>
      </c>
      <c r="L21" s="3">
        <f t="shared" si="3"/>
        <v>1.9355998992919921E-4</v>
      </c>
      <c r="M21" s="3">
        <f t="shared" si="4"/>
        <v>-1.4549519539280882E-2</v>
      </c>
      <c r="N21" s="3">
        <f t="shared" si="5"/>
        <v>-4.2108701623004417E-2</v>
      </c>
      <c r="O21" s="3">
        <f t="shared" si="6"/>
        <v>-1.4743079529210081E-2</v>
      </c>
      <c r="P21" s="3">
        <f t="shared" si="7"/>
        <v>-4.2302261612933614E-2</v>
      </c>
      <c r="R21" s="17">
        <v>36145</v>
      </c>
      <c r="S21" s="3">
        <f t="shared" si="8"/>
        <v>8.2884614284221944E-4</v>
      </c>
      <c r="T21" s="3">
        <f t="shared" si="9"/>
        <v>-2.0772741318827091E-2</v>
      </c>
      <c r="U21" s="3">
        <f t="shared" si="9"/>
        <v>1.2619866235430268E-2</v>
      </c>
      <c r="V21" s="3">
        <f t="shared" si="10"/>
        <v>-2.1601587461669309E-2</v>
      </c>
      <c r="W21" s="3">
        <f t="shared" si="11"/>
        <v>1.1791020092588048E-2</v>
      </c>
      <c r="AC21" s="5">
        <f t="array" ref="AC21:AD23">LINEST(W76:W105,V76:V105,TRUE,TRUE)</f>
        <v>1.0252187982842171</v>
      </c>
      <c r="AD21" s="3">
        <v>1.930837251157291E-2</v>
      </c>
      <c r="AX21"/>
      <c r="AY21"/>
      <c r="AZ21"/>
      <c r="BA21"/>
      <c r="BB21"/>
      <c r="BC21"/>
      <c r="BD21"/>
      <c r="BE21"/>
      <c r="BF21"/>
    </row>
    <row r="22" spans="1:126" x14ac:dyDescent="0.2">
      <c r="A22" s="1">
        <v>36038</v>
      </c>
      <c r="B22" s="3">
        <v>4.7200002670288086</v>
      </c>
      <c r="C22" s="20">
        <v>8785.7099609375</v>
      </c>
      <c r="D22" s="3">
        <v>21.156499862670898</v>
      </c>
      <c r="F22" s="17">
        <v>36152</v>
      </c>
      <c r="G22" s="3">
        <f t="shared" si="0"/>
        <v>4.4699997901916504</v>
      </c>
      <c r="H22" s="20">
        <f t="shared" si="1"/>
        <v>11172.6904296875</v>
      </c>
      <c r="I22" s="3">
        <f t="shared" si="2"/>
        <v>29.343999862670898</v>
      </c>
      <c r="K22" s="1">
        <v>36038</v>
      </c>
      <c r="L22" s="3">
        <f t="shared" si="3"/>
        <v>1.9016000747680664E-4</v>
      </c>
      <c r="M22" s="3">
        <f t="shared" si="4"/>
        <v>-6.713827341453571E-2</v>
      </c>
      <c r="N22" s="3">
        <f t="shared" si="5"/>
        <v>-3.9715861627857549E-2</v>
      </c>
      <c r="O22" s="3">
        <f t="shared" si="6"/>
        <v>-6.7328433422012515E-2</v>
      </c>
      <c r="P22" s="3">
        <f t="shared" si="7"/>
        <v>-3.9906021635334354E-2</v>
      </c>
      <c r="R22" s="17">
        <v>36152</v>
      </c>
      <c r="S22" s="3">
        <f t="shared" si="8"/>
        <v>8.334615597358117E-4</v>
      </c>
      <c r="T22" s="3">
        <f t="shared" si="9"/>
        <v>5.4740833874032939E-2</v>
      </c>
      <c r="U22" s="3">
        <f t="shared" si="9"/>
        <v>6.4634915652458894E-2</v>
      </c>
      <c r="V22" s="3">
        <f t="shared" si="10"/>
        <v>5.3907372314297125E-2</v>
      </c>
      <c r="W22" s="3">
        <f t="shared" si="11"/>
        <v>6.3801454092723087E-2</v>
      </c>
      <c r="Y22" s="6" t="s">
        <v>66</v>
      </c>
      <c r="AC22" s="5">
        <v>0.39708815980993611</v>
      </c>
      <c r="AD22" s="3">
        <v>1.1019028029052252E-2</v>
      </c>
      <c r="AH22" t="s">
        <v>47</v>
      </c>
      <c r="AX22" t="s">
        <v>47</v>
      </c>
      <c r="AY22"/>
      <c r="AZ22"/>
      <c r="BA22"/>
      <c r="BB22"/>
      <c r="BC22"/>
      <c r="BD22"/>
      <c r="BE22"/>
      <c r="BF22"/>
      <c r="BP22" t="s">
        <v>47</v>
      </c>
      <c r="CF22" t="s">
        <v>47</v>
      </c>
      <c r="CX22" t="s">
        <v>47</v>
      </c>
      <c r="DN22" t="s">
        <v>47</v>
      </c>
    </row>
    <row r="23" spans="1:126" ht="13.5" thickBot="1" x14ac:dyDescent="0.25">
      <c r="A23" s="1">
        <v>36039</v>
      </c>
      <c r="B23" s="3">
        <v>4.7940001487731934</v>
      </c>
      <c r="C23" s="20">
        <v>9090.009765625</v>
      </c>
      <c r="D23" s="3">
        <v>21.5625</v>
      </c>
      <c r="F23" s="17">
        <v>36159</v>
      </c>
      <c r="G23" s="3">
        <f t="shared" si="0"/>
        <v>4.429999828338623</v>
      </c>
      <c r="H23" s="20">
        <f t="shared" si="1"/>
        <v>11261.990234375</v>
      </c>
      <c r="I23" s="3">
        <f t="shared" si="2"/>
        <v>28.3125</v>
      </c>
      <c r="K23" s="1">
        <v>36039</v>
      </c>
      <c r="L23" s="3">
        <f t="shared" si="3"/>
        <v>1.8880001068115234E-4</v>
      </c>
      <c r="M23" s="3">
        <f t="shared" si="4"/>
        <v>3.4635767176524113E-2</v>
      </c>
      <c r="N23" s="3">
        <f t="shared" si="5"/>
        <v>1.9190326375557953E-2</v>
      </c>
      <c r="O23" s="3">
        <f t="shared" si="6"/>
        <v>3.4446967165842959E-2</v>
      </c>
      <c r="P23" s="3">
        <f t="shared" si="7"/>
        <v>1.90015263648768E-2</v>
      </c>
      <c r="R23" s="17">
        <v>36159</v>
      </c>
      <c r="S23" s="3">
        <f t="shared" si="8"/>
        <v>8.5961534426762514E-4</v>
      </c>
      <c r="T23" s="3">
        <f t="shared" si="9"/>
        <v>7.9926858485416495E-3</v>
      </c>
      <c r="U23" s="3">
        <f t="shared" si="9"/>
        <v>-3.5151985669925334E-2</v>
      </c>
      <c r="V23" s="3">
        <f t="shared" si="10"/>
        <v>7.1330705042740245E-3</v>
      </c>
      <c r="W23" s="3">
        <f t="shared" si="11"/>
        <v>-3.6011601014192957E-2</v>
      </c>
      <c r="Y23" t="s">
        <v>12</v>
      </c>
      <c r="AC23" s="5">
        <v>0.19228999112248163</v>
      </c>
      <c r="AD23" s="3">
        <v>6.0312415755169407E-2</v>
      </c>
      <c r="AX23"/>
      <c r="AY23"/>
      <c r="AZ23"/>
      <c r="BA23"/>
      <c r="BB23"/>
      <c r="BC23"/>
      <c r="BD23"/>
      <c r="BE23"/>
      <c r="BF23"/>
    </row>
    <row r="24" spans="1:126" x14ac:dyDescent="0.2">
      <c r="A24" s="1">
        <v>36040</v>
      </c>
      <c r="B24" s="3">
        <v>4.7639999389648438</v>
      </c>
      <c r="C24" s="20">
        <v>9090.0302734375</v>
      </c>
      <c r="D24" s="3">
        <v>22.25</v>
      </c>
      <c r="F24" s="17">
        <v>36166</v>
      </c>
      <c r="G24" s="3">
        <f t="shared" si="0"/>
        <v>4.3509998321533203</v>
      </c>
      <c r="H24" s="20">
        <f t="shared" si="1"/>
        <v>11661.1904296875</v>
      </c>
      <c r="I24" s="3">
        <f t="shared" si="2"/>
        <v>29.718999862670898</v>
      </c>
      <c r="K24" s="1">
        <v>36040</v>
      </c>
      <c r="L24" s="3">
        <f t="shared" si="3"/>
        <v>1.9176000595092773E-4</v>
      </c>
      <c r="M24" s="3">
        <f t="shared" si="4"/>
        <v>2.2560825597297856E-6</v>
      </c>
      <c r="N24" s="3">
        <f t="shared" si="5"/>
        <v>3.1884057971014491E-2</v>
      </c>
      <c r="O24" s="3">
        <f t="shared" si="6"/>
        <v>-1.8950392339119794E-4</v>
      </c>
      <c r="P24" s="3">
        <f t="shared" si="7"/>
        <v>3.1692297965063565E-2</v>
      </c>
      <c r="R24" s="17">
        <v>36166</v>
      </c>
      <c r="S24" s="3">
        <f t="shared" si="8"/>
        <v>8.5192304391127369E-4</v>
      </c>
      <c r="T24" s="3">
        <f t="shared" si="9"/>
        <v>3.5446682780279834E-2</v>
      </c>
      <c r="U24" s="3">
        <f t="shared" si="9"/>
        <v>4.9677699343784493E-2</v>
      </c>
      <c r="V24" s="3">
        <f t="shared" si="10"/>
        <v>3.4594759736368559E-2</v>
      </c>
      <c r="W24" s="3">
        <f t="shared" si="11"/>
        <v>4.8825776299873218E-2</v>
      </c>
      <c r="Y24" s="5" t="s">
        <v>71</v>
      </c>
      <c r="Z24" s="7">
        <f>STDEV(T3:T105)*52^0.5</f>
        <v>0.2034541949917123</v>
      </c>
      <c r="AH24" s="10" t="s">
        <v>48</v>
      </c>
      <c r="AI24" s="10" t="s">
        <v>49</v>
      </c>
      <c r="AJ24" s="10" t="s">
        <v>50</v>
      </c>
      <c r="AL24" s="6" t="s">
        <v>51</v>
      </c>
      <c r="AM24">
        <f>CORREL(AJ25:AJ526,AJ26:AJ527)</f>
        <v>-1.0220931576399996E-2</v>
      </c>
      <c r="AX24" s="10" t="s">
        <v>48</v>
      </c>
      <c r="AY24" s="10" t="s">
        <v>49</v>
      </c>
      <c r="AZ24" s="10" t="s">
        <v>50</v>
      </c>
      <c r="BA24"/>
      <c r="BB24" s="6" t="s">
        <v>51</v>
      </c>
      <c r="BC24">
        <f>CORREL(AZ25:AZ126,AZ26:AZ127)</f>
        <v>-0.13335422403269093</v>
      </c>
      <c r="BD24"/>
      <c r="BE24"/>
      <c r="BF24"/>
      <c r="BP24" s="10" t="s">
        <v>48</v>
      </c>
      <c r="BQ24" s="10" t="s">
        <v>49</v>
      </c>
      <c r="BR24" s="10" t="s">
        <v>50</v>
      </c>
      <c r="BT24" s="6" t="s">
        <v>51</v>
      </c>
      <c r="BU24">
        <f>CORREL(BR25:BR380,BR26:BR381)</f>
        <v>-6.2109218189148694E-3</v>
      </c>
      <c r="CF24" s="10" t="s">
        <v>48</v>
      </c>
      <c r="CG24" s="10" t="s">
        <v>49</v>
      </c>
      <c r="CH24" s="10" t="s">
        <v>50</v>
      </c>
      <c r="CJ24" s="6" t="s">
        <v>51</v>
      </c>
      <c r="CK24">
        <f>CORREL(CH25:CH96,CH26:CH97)</f>
        <v>-0.20425610733760788</v>
      </c>
      <c r="CX24" s="10" t="s">
        <v>48</v>
      </c>
      <c r="CY24" s="10" t="s">
        <v>49</v>
      </c>
      <c r="CZ24" s="10" t="s">
        <v>50</v>
      </c>
      <c r="DB24" s="6" t="s">
        <v>51</v>
      </c>
      <c r="DC24">
        <f>CORREL(CZ25:CZ169,CZ26:CZ170)</f>
        <v>-2.9970171353897249E-2</v>
      </c>
      <c r="DN24" s="10" t="s">
        <v>48</v>
      </c>
      <c r="DO24" s="10" t="s">
        <v>49</v>
      </c>
      <c r="DP24" s="10" t="s">
        <v>50</v>
      </c>
      <c r="DR24" s="6" t="s">
        <v>51</v>
      </c>
      <c r="DS24">
        <f>CORREL(DP25:DP53,DP26:DP54)</f>
        <v>-9.5067399922003748E-2</v>
      </c>
    </row>
    <row r="25" spans="1:126" x14ac:dyDescent="0.2">
      <c r="A25" s="1">
        <v>36041</v>
      </c>
      <c r="B25" s="3">
        <v>4.7249999046325684</v>
      </c>
      <c r="C25" s="20">
        <v>8993.5400390625</v>
      </c>
      <c r="D25" s="3">
        <v>21.843999862670898</v>
      </c>
      <c r="F25" s="17">
        <v>36173</v>
      </c>
      <c r="G25" s="3">
        <f t="shared" si="0"/>
        <v>4.3449997901916504</v>
      </c>
      <c r="H25" s="20">
        <f t="shared" si="1"/>
        <v>11374.8798828125</v>
      </c>
      <c r="I25" s="3">
        <f t="shared" si="2"/>
        <v>31.8125</v>
      </c>
      <c r="K25" s="1">
        <v>36041</v>
      </c>
      <c r="L25" s="3">
        <f t="shared" si="3"/>
        <v>1.9055999755859376E-4</v>
      </c>
      <c r="M25" s="3">
        <f t="shared" si="4"/>
        <v>-1.0614951927823569E-2</v>
      </c>
      <c r="N25" s="3">
        <f t="shared" si="5"/>
        <v>-1.8247197183330406E-2</v>
      </c>
      <c r="O25" s="3">
        <f t="shared" si="6"/>
        <v>-1.0805511925382164E-2</v>
      </c>
      <c r="P25" s="3">
        <f t="shared" si="7"/>
        <v>-1.8437757180889001E-2</v>
      </c>
      <c r="R25" s="17">
        <v>36173</v>
      </c>
      <c r="S25" s="3">
        <f t="shared" si="8"/>
        <v>8.3673073695256163E-4</v>
      </c>
      <c r="T25" s="3">
        <f t="shared" si="9"/>
        <v>-2.4552428725123962E-2</v>
      </c>
      <c r="U25" s="3">
        <f t="shared" si="9"/>
        <v>7.0443155792691434E-2</v>
      </c>
      <c r="V25" s="3">
        <f t="shared" si="10"/>
        <v>-2.5389159462076524E-2</v>
      </c>
      <c r="W25" s="3">
        <f t="shared" si="11"/>
        <v>6.9606425055738871E-2</v>
      </c>
      <c r="Y25" s="5" t="s">
        <v>7</v>
      </c>
      <c r="Z25" s="7">
        <f>STDEV(U3:U105)*52^0.5</f>
        <v>0.38519380185984853</v>
      </c>
      <c r="AH25" s="1">
        <v>36011</v>
      </c>
      <c r="AI25" s="15">
        <v>-1.689452663198893E-2</v>
      </c>
      <c r="AJ25" s="15">
        <v>-2.4071659469819321E-2</v>
      </c>
      <c r="AL25" s="6" t="s">
        <v>52</v>
      </c>
      <c r="AM25">
        <f>SUMXMY2(AJ25:AJ526,AJ26:AJ527)/SUMSQ(AJ25:AJ527)</f>
        <v>2.0060944843773112</v>
      </c>
      <c r="AN25" t="s">
        <v>53</v>
      </c>
      <c r="AX25" s="8">
        <v>1</v>
      </c>
      <c r="AY25" s="8">
        <v>5.5209387666156186E-3</v>
      </c>
      <c r="AZ25" s="8">
        <v>-3.692971459873709E-2</v>
      </c>
      <c r="BA25"/>
      <c r="BB25" s="6" t="s">
        <v>52</v>
      </c>
      <c r="BC25">
        <f>SUMXMY2(AZ25:AZ126,AZ26:AZ127)/SUMSQ(AZ25:AZ127)</f>
        <v>2.1813742845087774</v>
      </c>
      <c r="BD25"/>
      <c r="BE25"/>
      <c r="BF25"/>
      <c r="BP25" s="1">
        <v>36011</v>
      </c>
      <c r="BQ25" s="15">
        <v>-3.1750940097386017E-3</v>
      </c>
      <c r="BR25" s="15">
        <v>-1.8158386562491777E-2</v>
      </c>
      <c r="BT25" s="6" t="s">
        <v>52</v>
      </c>
      <c r="BU25">
        <f>SUMXMY2(BR25:BR380,BR26:BR381)/SUMSQ(BR25:BR381)</f>
        <v>2.000649122764794</v>
      </c>
      <c r="BV25" t="s">
        <v>53</v>
      </c>
      <c r="CF25" s="8">
        <v>1</v>
      </c>
      <c r="CG25" s="8">
        <v>4.9206775621109715E-3</v>
      </c>
      <c r="CH25" s="8">
        <v>-3.6329453394232443E-2</v>
      </c>
      <c r="CJ25" s="6" t="s">
        <v>52</v>
      </c>
      <c r="CK25">
        <f>SUMXMY2(CH25:CH96,CH26:CH97)/SUMSQ(CH25:CH97)</f>
        <v>2.3302004000956797</v>
      </c>
      <c r="CL25" t="s">
        <v>53</v>
      </c>
      <c r="CX25" s="1">
        <v>36528</v>
      </c>
      <c r="CY25" s="8">
        <v>1.6377514163272114E-3</v>
      </c>
      <c r="CZ25" s="8">
        <v>-2.2764511979707493E-2</v>
      </c>
      <c r="DB25" s="6" t="s">
        <v>52</v>
      </c>
      <c r="DC25">
        <f>SUMXMY2(CZ25:CZ169,CZ26:CZ170)/SUMSQ(CZ25:CZ170)</f>
        <v>2.0307854751351209</v>
      </c>
      <c r="DD25" t="s">
        <v>53</v>
      </c>
      <c r="DN25" s="8">
        <v>1</v>
      </c>
      <c r="DO25" s="8">
        <v>-4.1406780579060588E-2</v>
      </c>
      <c r="DP25" s="8">
        <v>5.6307104127511456E-2</v>
      </c>
      <c r="DR25" s="6" t="s">
        <v>52</v>
      </c>
      <c r="DS25">
        <f>SUMXMY2(DP25:DP53,DP26:DP54)/SUMSQ(DP25:DP54)</f>
        <v>1.9606825594256805</v>
      </c>
      <c r="DT25" t="s">
        <v>53</v>
      </c>
    </row>
    <row r="26" spans="1:126" x14ac:dyDescent="0.2">
      <c r="A26" s="1">
        <v>36042</v>
      </c>
      <c r="B26" s="3">
        <v>4.7340002059936523</v>
      </c>
      <c r="C26" s="20">
        <v>8963</v>
      </c>
      <c r="D26" s="3">
        <v>21.718999862670898</v>
      </c>
      <c r="F26" s="17">
        <v>36180</v>
      </c>
      <c r="G26" s="3">
        <f t="shared" si="0"/>
        <v>4.2630000114440918</v>
      </c>
      <c r="H26" s="20">
        <f t="shared" si="1"/>
        <v>11564.259765625</v>
      </c>
      <c r="I26" s="3">
        <f t="shared" si="2"/>
        <v>32.531501770019531</v>
      </c>
      <c r="K26" s="1">
        <v>36042</v>
      </c>
      <c r="L26" s="3">
        <f t="shared" si="3"/>
        <v>1.8899999618530273E-4</v>
      </c>
      <c r="M26" s="3">
        <f t="shared" si="4"/>
        <v>-3.3957750707566247E-3</v>
      </c>
      <c r="N26" s="3">
        <f t="shared" si="5"/>
        <v>-5.7223952016961814E-3</v>
      </c>
      <c r="O26" s="3">
        <f t="shared" si="6"/>
        <v>-3.5847750669419274E-3</v>
      </c>
      <c r="P26" s="3">
        <f t="shared" si="7"/>
        <v>-5.9113951978814845E-3</v>
      </c>
      <c r="R26" s="17">
        <v>36180</v>
      </c>
      <c r="S26" s="3">
        <f t="shared" si="8"/>
        <v>8.3557688272916351E-4</v>
      </c>
      <c r="T26" s="3">
        <f t="shared" si="9"/>
        <v>1.6648956715459823E-2</v>
      </c>
      <c r="U26" s="3">
        <f t="shared" si="9"/>
        <v>2.2601234421046168E-2</v>
      </c>
      <c r="V26" s="3">
        <f t="shared" si="10"/>
        <v>1.5813379832730658E-2</v>
      </c>
      <c r="W26" s="3">
        <f t="shared" si="11"/>
        <v>2.1765657538317003E-2</v>
      </c>
      <c r="Y26" t="s">
        <v>59</v>
      </c>
      <c r="AH26" s="1">
        <v>36012</v>
      </c>
      <c r="AI26" s="15">
        <v>1.6652287160534526E-3</v>
      </c>
      <c r="AJ26" s="15">
        <v>-1.6863388715900863E-2</v>
      </c>
      <c r="AX26" s="8">
        <v>2</v>
      </c>
      <c r="AY26" s="8">
        <v>6.5775759794829605E-3</v>
      </c>
      <c r="AZ26" s="8">
        <v>1.9982300467465665E-2</v>
      </c>
      <c r="BA26"/>
      <c r="BB26"/>
      <c r="BC26"/>
      <c r="BD26"/>
      <c r="BE26"/>
      <c r="BF26"/>
      <c r="BP26" s="1">
        <v>36012</v>
      </c>
      <c r="BQ26" s="15">
        <v>-1.658905201120953E-2</v>
      </c>
      <c r="BR26" s="15">
        <v>-5.2050417985357658E-3</v>
      </c>
      <c r="CF26" s="8">
        <v>2</v>
      </c>
      <c r="CG26" s="8">
        <v>5.8624324419309952E-3</v>
      </c>
      <c r="CH26" s="8">
        <v>2.0697444005017628E-2</v>
      </c>
      <c r="CX26" s="1">
        <v>36529</v>
      </c>
      <c r="CY26" s="8">
        <v>-5.9909521487647253E-3</v>
      </c>
      <c r="CZ26" s="8">
        <v>-1.5591781664184916E-2</v>
      </c>
      <c r="DN26" s="8">
        <v>2</v>
      </c>
      <c r="DO26" s="8">
        <v>1.7799848973069493E-2</v>
      </c>
      <c r="DP26" s="8">
        <v>0.15164142724043639</v>
      </c>
    </row>
    <row r="27" spans="1:126" x14ac:dyDescent="0.2">
      <c r="A27" s="1">
        <v>36046</v>
      </c>
      <c r="B27" s="3">
        <v>4.755000114440918</v>
      </c>
      <c r="C27" s="20">
        <v>9354.259765625</v>
      </c>
      <c r="D27" s="3">
        <v>22.5</v>
      </c>
      <c r="F27" s="17">
        <v>36187</v>
      </c>
      <c r="G27" s="3">
        <f t="shared" si="0"/>
        <v>4.3639998435974121</v>
      </c>
      <c r="H27" s="20">
        <f t="shared" si="1"/>
        <v>11445.5703125</v>
      </c>
      <c r="I27" s="3">
        <f t="shared" si="2"/>
        <v>32.094001770019531</v>
      </c>
      <c r="K27" s="1">
        <v>36046</v>
      </c>
      <c r="L27" s="3">
        <f t="shared" si="3"/>
        <v>1.8936000823974609E-4</v>
      </c>
      <c r="M27" s="3">
        <f t="shared" si="4"/>
        <v>4.3652768673993085E-2</v>
      </c>
      <c r="N27" s="3">
        <f t="shared" si="5"/>
        <v>3.5959304860599506E-2</v>
      </c>
      <c r="O27" s="3">
        <f t="shared" si="6"/>
        <v>4.3463408665753336E-2</v>
      </c>
      <c r="P27" s="3">
        <f t="shared" si="7"/>
        <v>3.5769944852359757E-2</v>
      </c>
      <c r="R27" s="17">
        <v>36187</v>
      </c>
      <c r="S27" s="3">
        <f t="shared" si="8"/>
        <v>8.1980769450847913E-4</v>
      </c>
      <c r="T27" s="3">
        <f t="shared" si="9"/>
        <v>-1.0263471724995908E-2</v>
      </c>
      <c r="U27" s="3">
        <f t="shared" si="9"/>
        <v>-1.3448503026171156E-2</v>
      </c>
      <c r="V27" s="3">
        <f t="shared" si="10"/>
        <v>-1.1083279419504388E-2</v>
      </c>
      <c r="W27" s="3">
        <f t="shared" si="11"/>
        <v>-1.4268310720679635E-2</v>
      </c>
      <c r="Y27" s="5" t="s">
        <v>71</v>
      </c>
      <c r="Z27" s="7">
        <f>STDEV(T3:T75)*52^0.5</f>
        <v>0.20406325091555366</v>
      </c>
      <c r="AH27" s="1">
        <v>36013</v>
      </c>
      <c r="AI27" s="15">
        <v>4.9030633509643297E-3</v>
      </c>
      <c r="AJ27" s="15">
        <v>-2.0329489739274023E-2</v>
      </c>
      <c r="AX27" s="8">
        <v>3</v>
      </c>
      <c r="AY27" s="8">
        <v>-1.8768762385264402E-2</v>
      </c>
      <c r="AZ27" s="8">
        <v>-1.7845817984267019E-2</v>
      </c>
      <c r="BA27"/>
      <c r="BB27"/>
      <c r="BC27"/>
      <c r="BD27"/>
      <c r="BE27"/>
      <c r="BF27"/>
      <c r="BP27" s="1">
        <v>36013</v>
      </c>
      <c r="BQ27" s="15">
        <v>2.3043804996055066E-4</v>
      </c>
      <c r="BR27" s="15">
        <v>3.4852559601981088E-2</v>
      </c>
      <c r="CF27" s="8">
        <v>3</v>
      </c>
      <c r="CG27" s="8">
        <v>-1.6728138427511911E-2</v>
      </c>
      <c r="CH27" s="8">
        <v>-1.9886441942019509E-2</v>
      </c>
      <c r="CX27" s="1">
        <v>36530</v>
      </c>
      <c r="CY27" s="8">
        <v>-6.661237649347513E-4</v>
      </c>
      <c r="CZ27" s="8">
        <v>3.5960241411993575E-2</v>
      </c>
      <c r="DN27" s="8">
        <v>3</v>
      </c>
      <c r="DO27" s="8">
        <v>2.7345805600278356E-2</v>
      </c>
      <c r="DP27" s="8">
        <v>1.0473184319037973E-2</v>
      </c>
    </row>
    <row r="28" spans="1:126" x14ac:dyDescent="0.2">
      <c r="A28" s="1">
        <v>36047</v>
      </c>
      <c r="B28" s="3">
        <v>4.7399997711181641</v>
      </c>
      <c r="C28" s="20">
        <v>9198.7001953125</v>
      </c>
      <c r="D28" s="3">
        <v>22.375</v>
      </c>
      <c r="F28" s="17">
        <v>36194</v>
      </c>
      <c r="G28" s="3">
        <f t="shared" si="0"/>
        <v>4.3639998435974121</v>
      </c>
      <c r="H28" s="20">
        <f t="shared" si="1"/>
        <v>11689.009765625</v>
      </c>
      <c r="I28" s="3">
        <f t="shared" si="2"/>
        <v>32.03125</v>
      </c>
      <c r="K28" s="1">
        <v>36047</v>
      </c>
      <c r="L28" s="3">
        <f t="shared" si="3"/>
        <v>1.9020000457763673E-4</v>
      </c>
      <c r="M28" s="3">
        <f t="shared" si="4"/>
        <v>-1.6629810825240256E-2</v>
      </c>
      <c r="N28" s="3">
        <f t="shared" si="5"/>
        <v>-5.5555555555555558E-3</v>
      </c>
      <c r="O28" s="3">
        <f t="shared" si="6"/>
        <v>-1.6820010829817895E-2</v>
      </c>
      <c r="P28" s="3">
        <f t="shared" si="7"/>
        <v>-5.7457555601331924E-3</v>
      </c>
      <c r="R28" s="17">
        <v>36194</v>
      </c>
      <c r="S28" s="3">
        <f t="shared" si="8"/>
        <v>8.392307391533485E-4</v>
      </c>
      <c r="T28" s="3">
        <f t="shared" si="9"/>
        <v>2.1269316117793934E-2</v>
      </c>
      <c r="U28" s="3">
        <f t="shared" si="9"/>
        <v>-1.9552491605503222E-3</v>
      </c>
      <c r="V28" s="3">
        <f t="shared" si="10"/>
        <v>2.0430085378640585E-2</v>
      </c>
      <c r="W28" s="3">
        <f t="shared" si="11"/>
        <v>-2.7944798997036708E-3</v>
      </c>
      <c r="Y28" s="5" t="s">
        <v>7</v>
      </c>
      <c r="Z28" s="7">
        <f>STDEV(U3:U75)*52^0.5</f>
        <v>0.34274548438240349</v>
      </c>
      <c r="AH28" s="1">
        <v>36014</v>
      </c>
      <c r="AI28" s="15">
        <v>2.4259328352085325E-3</v>
      </c>
      <c r="AJ28" s="15">
        <v>2.3151863031924853E-2</v>
      </c>
      <c r="AX28" s="8">
        <v>4</v>
      </c>
      <c r="AY28" s="8">
        <v>-6.8272212649731448E-2</v>
      </c>
      <c r="AZ28" s="8">
        <v>7.8692154697407521E-3</v>
      </c>
      <c r="BA28"/>
      <c r="BB28"/>
      <c r="BC28"/>
      <c r="BD28"/>
      <c r="BE28"/>
      <c r="BF28"/>
      <c r="BP28" s="1">
        <v>36014</v>
      </c>
      <c r="BQ28" s="15">
        <v>-1.4911438009885462E-3</v>
      </c>
      <c r="BR28" s="15">
        <v>9.0769020162488681E-2</v>
      </c>
      <c r="CF28" s="8">
        <v>4</v>
      </c>
      <c r="CG28" s="8">
        <v>-6.0849351732104033E-2</v>
      </c>
      <c r="CH28" s="8">
        <v>4.4635455211333719E-4</v>
      </c>
      <c r="CX28" s="1">
        <v>36531</v>
      </c>
      <c r="CY28" s="8">
        <v>-4.1828725000625623E-3</v>
      </c>
      <c r="CZ28" s="8">
        <v>9.3671508863698932E-2</v>
      </c>
      <c r="DN28" s="8">
        <v>4</v>
      </c>
      <c r="DO28" s="8">
        <v>-2.6779097453800096E-2</v>
      </c>
      <c r="DP28" s="8">
        <v>0.16827303883131373</v>
      </c>
    </row>
    <row r="29" spans="1:126" x14ac:dyDescent="0.2">
      <c r="A29" s="1">
        <v>36048</v>
      </c>
      <c r="B29" s="3">
        <v>4.6739997863769531</v>
      </c>
      <c r="C29" s="20">
        <v>8963.740234375</v>
      </c>
      <c r="D29" s="3">
        <v>22.093999862670898</v>
      </c>
      <c r="F29" s="17">
        <v>36201</v>
      </c>
      <c r="G29" s="3">
        <f t="shared" si="0"/>
        <v>4.375</v>
      </c>
      <c r="H29" s="20">
        <f t="shared" si="1"/>
        <v>11178.7197265625</v>
      </c>
      <c r="I29" s="3">
        <f t="shared" si="2"/>
        <v>31.531499862670898</v>
      </c>
      <c r="K29" s="1">
        <v>36048</v>
      </c>
      <c r="L29" s="3">
        <f t="shared" si="3"/>
        <v>1.8959999084472656E-4</v>
      </c>
      <c r="M29" s="3">
        <f t="shared" si="4"/>
        <v>-2.5542734946099405E-2</v>
      </c>
      <c r="N29" s="3">
        <f t="shared" si="5"/>
        <v>-1.2558665355490573E-2</v>
      </c>
      <c r="O29" s="3">
        <f t="shared" si="6"/>
        <v>-2.5732334936944132E-2</v>
      </c>
      <c r="P29" s="3">
        <f t="shared" si="7"/>
        <v>-1.2748265346335299E-2</v>
      </c>
      <c r="R29" s="17">
        <v>36201</v>
      </c>
      <c r="S29" s="3">
        <f t="shared" si="8"/>
        <v>8.392307391533485E-4</v>
      </c>
      <c r="T29" s="3">
        <f t="shared" si="9"/>
        <v>-4.3655540485829619E-2</v>
      </c>
      <c r="U29" s="3">
        <f t="shared" si="9"/>
        <v>-1.5601955506859756E-2</v>
      </c>
      <c r="V29" s="3">
        <f t="shared" si="10"/>
        <v>-4.4494771224982965E-2</v>
      </c>
      <c r="W29" s="3">
        <f t="shared" si="11"/>
        <v>-1.6441186246013106E-2</v>
      </c>
      <c r="Y29" t="s">
        <v>9</v>
      </c>
      <c r="AH29" s="1">
        <v>36017</v>
      </c>
      <c r="AI29" s="15">
        <v>-3.0749507116004508E-3</v>
      </c>
      <c r="AJ29" s="15">
        <v>-7.1705005492585933E-3</v>
      </c>
      <c r="AX29" s="8">
        <v>5</v>
      </c>
      <c r="AY29" s="8">
        <v>8.6427332383041365E-3</v>
      </c>
      <c r="AZ29" s="8">
        <v>-3.9409095446305649E-3</v>
      </c>
      <c r="BA29"/>
      <c r="BB29"/>
      <c r="BC29"/>
      <c r="BD29"/>
      <c r="BE29"/>
      <c r="BF29"/>
      <c r="BP29" s="1">
        <v>36017</v>
      </c>
      <c r="BQ29" s="15">
        <v>1.1442084583929911E-2</v>
      </c>
      <c r="BR29" s="15">
        <v>1.1816412788688642E-2</v>
      </c>
      <c r="CF29" s="8">
        <v>5</v>
      </c>
      <c r="CG29" s="8">
        <v>7.7030565486789389E-3</v>
      </c>
      <c r="CH29" s="8">
        <v>-3.0012328550053672E-3</v>
      </c>
      <c r="CX29" s="1">
        <v>36532</v>
      </c>
      <c r="CY29" s="8">
        <v>4.4992302176826964E-3</v>
      </c>
      <c r="CZ29" s="8">
        <v>1.8968827148679757E-2</v>
      </c>
      <c r="DN29" s="8">
        <v>5</v>
      </c>
      <c r="DO29" s="8">
        <v>-3.6787977738961205E-3</v>
      </c>
      <c r="DP29" s="8">
        <v>3.1268462332325067E-2</v>
      </c>
    </row>
    <row r="30" spans="1:126" x14ac:dyDescent="0.2">
      <c r="A30" s="1">
        <v>36049</v>
      </c>
      <c r="B30" s="3">
        <v>4.749000072479248</v>
      </c>
      <c r="C30" s="20">
        <v>9206.7802734375</v>
      </c>
      <c r="D30" s="3">
        <v>22.968999862670898</v>
      </c>
      <c r="F30" s="17">
        <v>36208</v>
      </c>
      <c r="G30" s="3">
        <f t="shared" si="0"/>
        <v>4.4099998474121094</v>
      </c>
      <c r="H30" s="20">
        <f t="shared" si="1"/>
        <v>11146.58984375</v>
      </c>
      <c r="I30" s="3">
        <f t="shared" si="2"/>
        <v>30.968999862670898</v>
      </c>
      <c r="K30" s="1">
        <v>36049</v>
      </c>
      <c r="L30" s="3">
        <f t="shared" si="3"/>
        <v>1.8695999145507814E-4</v>
      </c>
      <c r="M30" s="3">
        <f t="shared" si="4"/>
        <v>2.7113686107331295E-2</v>
      </c>
      <c r="N30" s="3">
        <f t="shared" si="5"/>
        <v>3.9603512511936036E-2</v>
      </c>
      <c r="O30" s="3">
        <f t="shared" si="6"/>
        <v>2.6926726115876216E-2</v>
      </c>
      <c r="P30" s="3">
        <f t="shared" si="7"/>
        <v>3.9416552520480957E-2</v>
      </c>
      <c r="R30" s="17">
        <v>36208</v>
      </c>
      <c r="S30" s="3">
        <f t="shared" si="8"/>
        <v>8.4134615384615378E-4</v>
      </c>
      <c r="T30" s="3">
        <f t="shared" si="9"/>
        <v>-2.8742005881186956E-3</v>
      </c>
      <c r="U30" s="3">
        <f t="shared" si="9"/>
        <v>-1.7839303631284765E-2</v>
      </c>
      <c r="V30" s="3">
        <f t="shared" si="10"/>
        <v>-3.7155467419648495E-3</v>
      </c>
      <c r="W30" s="3">
        <f t="shared" si="11"/>
        <v>-1.8680649785130919E-2</v>
      </c>
      <c r="Y30" s="5" t="s">
        <v>71</v>
      </c>
      <c r="Z30" s="7">
        <f>STDEV(T76:T105)*52^0.5</f>
        <v>0.20339000519118952</v>
      </c>
      <c r="AH30" s="1">
        <v>36018</v>
      </c>
      <c r="AI30" s="15">
        <v>-7.6745074574362804E-3</v>
      </c>
      <c r="AJ30" s="15">
        <v>-2.2976345330627194E-2</v>
      </c>
      <c r="AX30" s="8">
        <v>6</v>
      </c>
      <c r="AY30" s="8">
        <v>2.7430507898691083E-2</v>
      </c>
      <c r="AZ30" s="8">
        <v>0.12669705369142412</v>
      </c>
      <c r="BA30"/>
      <c r="BB30"/>
      <c r="BC30"/>
      <c r="BD30"/>
      <c r="BE30"/>
      <c r="BF30"/>
      <c r="BP30" s="1">
        <v>36018</v>
      </c>
      <c r="BQ30" s="15">
        <v>6.8927788698342745E-3</v>
      </c>
      <c r="BR30" s="15">
        <v>-4.2770328673258307E-2</v>
      </c>
      <c r="CF30" s="8">
        <v>6</v>
      </c>
      <c r="CG30" s="8">
        <v>2.4448140151559553E-2</v>
      </c>
      <c r="CH30" s="8">
        <v>0.12967942143855565</v>
      </c>
      <c r="CX30" s="1">
        <v>36535</v>
      </c>
      <c r="CY30" s="8">
        <v>4.6384479665332722E-3</v>
      </c>
      <c r="CZ30" s="8">
        <v>-4.030723777545047E-2</v>
      </c>
      <c r="DN30" s="8">
        <v>6</v>
      </c>
      <c r="DO30" s="8">
        <v>9.244203277774957E-3</v>
      </c>
      <c r="DP30" s="8">
        <v>4.6358721057226125E-2</v>
      </c>
    </row>
    <row r="31" spans="1:126" x14ac:dyDescent="0.2">
      <c r="A31" s="1">
        <v>36052</v>
      </c>
      <c r="B31" s="3">
        <v>4.7239999771118164</v>
      </c>
      <c r="C31" s="20">
        <v>9378.580078125</v>
      </c>
      <c r="D31" s="3">
        <v>24.875</v>
      </c>
      <c r="F31" s="17">
        <v>36215</v>
      </c>
      <c r="G31" s="3">
        <f t="shared" si="0"/>
        <v>4.5390000343322754</v>
      </c>
      <c r="H31" s="20">
        <f t="shared" si="1"/>
        <v>11448</v>
      </c>
      <c r="I31" s="3">
        <f t="shared" si="2"/>
        <v>34.125</v>
      </c>
      <c r="K31" s="1">
        <v>36052</v>
      </c>
      <c r="L31" s="3">
        <f t="shared" si="3"/>
        <v>1.8996000289916992E-4</v>
      </c>
      <c r="M31" s="3">
        <f t="shared" si="4"/>
        <v>1.8660139547715716E-2</v>
      </c>
      <c r="N31" s="3">
        <f t="shared" si="5"/>
        <v>8.2981416201178326E-2</v>
      </c>
      <c r="O31" s="3">
        <f t="shared" si="6"/>
        <v>1.8470179544816546E-2</v>
      </c>
      <c r="P31" s="3">
        <f t="shared" si="7"/>
        <v>8.2791456198279156E-2</v>
      </c>
      <c r="R31" s="17">
        <v>36215</v>
      </c>
      <c r="S31" s="3">
        <f t="shared" si="8"/>
        <v>8.4807689373309785E-4</v>
      </c>
      <c r="T31" s="3">
        <f t="shared" si="9"/>
        <v>2.7040571194875674E-2</v>
      </c>
      <c r="U31" s="3">
        <f t="shared" si="9"/>
        <v>0.10190836485918453</v>
      </c>
      <c r="V31" s="3">
        <f t="shared" si="10"/>
        <v>2.6192494301142576E-2</v>
      </c>
      <c r="W31" s="3">
        <f t="shared" si="11"/>
        <v>0.10106028796545143</v>
      </c>
      <c r="Y31" s="5" t="s">
        <v>7</v>
      </c>
      <c r="Z31" s="7">
        <f>STDEV(U76:U105)*52^0.5</f>
        <v>0.47542042681896568</v>
      </c>
      <c r="AH31" s="1">
        <v>36019</v>
      </c>
      <c r="AI31" s="15">
        <v>6.9219269188307243E-3</v>
      </c>
      <c r="AJ31" s="15">
        <v>-7.1174869163893179E-3</v>
      </c>
      <c r="AX31" s="8">
        <v>7</v>
      </c>
      <c r="AY31" s="8">
        <v>1.8849861851979358E-2</v>
      </c>
      <c r="AZ31" s="8">
        <v>2.0157002866477994E-2</v>
      </c>
      <c r="BA31"/>
      <c r="BB31"/>
      <c r="BC31"/>
      <c r="BD31"/>
      <c r="BE31"/>
      <c r="BF31"/>
      <c r="BP31" s="1">
        <v>36019</v>
      </c>
      <c r="BQ31" s="15">
        <v>-6.4987436629411017E-3</v>
      </c>
      <c r="BR31" s="15">
        <v>1.2894243481357481E-2</v>
      </c>
      <c r="CF31" s="8">
        <v>7</v>
      </c>
      <c r="CG31" s="8">
        <v>1.6800420396762598E-2</v>
      </c>
      <c r="CH31" s="8">
        <v>2.2206444321694753E-2</v>
      </c>
      <c r="CX31" s="1">
        <v>36536</v>
      </c>
      <c r="CY31" s="8">
        <v>-3.4219201290526784E-3</v>
      </c>
      <c r="CZ31" s="8">
        <v>1.0026939944112124E-2</v>
      </c>
      <c r="DN31" s="8">
        <v>7</v>
      </c>
      <c r="DO31" s="8">
        <v>-1.0819085002706674E-2</v>
      </c>
      <c r="DP31" s="8">
        <v>6.1501942467601843E-2</v>
      </c>
    </row>
    <row r="32" spans="1:126" x14ac:dyDescent="0.2">
      <c r="A32" s="1">
        <v>36053</v>
      </c>
      <c r="B32" s="3">
        <v>4.6690001487731934</v>
      </c>
      <c r="C32" s="20">
        <v>9453.669921875</v>
      </c>
      <c r="D32" s="3">
        <v>25.3125</v>
      </c>
      <c r="F32" s="17">
        <v>36222</v>
      </c>
      <c r="G32" s="3">
        <f t="shared" si="0"/>
        <v>4.4899997711181641</v>
      </c>
      <c r="H32" s="20">
        <f t="shared" si="1"/>
        <v>11217.9501953125</v>
      </c>
      <c r="I32" s="3">
        <f t="shared" si="2"/>
        <v>31.6875</v>
      </c>
      <c r="K32" s="1">
        <v>36053</v>
      </c>
      <c r="L32" s="3">
        <f t="shared" si="3"/>
        <v>1.8895999908447267E-4</v>
      </c>
      <c r="M32" s="3">
        <f t="shared" si="4"/>
        <v>8.0065258412776955E-3</v>
      </c>
      <c r="N32" s="3">
        <f t="shared" si="5"/>
        <v>1.7587939698492462E-2</v>
      </c>
      <c r="O32" s="3">
        <f t="shared" si="6"/>
        <v>7.8175658421932234E-3</v>
      </c>
      <c r="P32" s="3">
        <f t="shared" si="7"/>
        <v>1.7398979699407988E-2</v>
      </c>
      <c r="R32" s="17">
        <v>36222</v>
      </c>
      <c r="S32" s="3">
        <f t="shared" si="8"/>
        <v>8.7288462198697602E-4</v>
      </c>
      <c r="T32" s="3">
        <f t="shared" si="9"/>
        <v>-2.0095196076825646E-2</v>
      </c>
      <c r="U32" s="3">
        <f t="shared" si="9"/>
        <v>-7.1428571428571425E-2</v>
      </c>
      <c r="V32" s="3">
        <f t="shared" si="10"/>
        <v>-2.0968080698812622E-2</v>
      </c>
      <c r="W32" s="3">
        <f t="shared" si="11"/>
        <v>-7.2301456050558405E-2</v>
      </c>
      <c r="Y32" t="s">
        <v>13</v>
      </c>
      <c r="AH32" s="1">
        <v>36020</v>
      </c>
      <c r="AI32" s="15">
        <v>-4.1028353447772996E-3</v>
      </c>
      <c r="AJ32" s="15">
        <v>-8.4007737191004947E-6</v>
      </c>
      <c r="AX32" s="8">
        <v>8</v>
      </c>
      <c r="AY32" s="8">
        <v>-3.4389966785052122E-2</v>
      </c>
      <c r="AZ32" s="8">
        <v>2.8859188632480527E-2</v>
      </c>
      <c r="BA32"/>
      <c r="BB32"/>
      <c r="BC32"/>
      <c r="BD32"/>
      <c r="BE32"/>
      <c r="BF32"/>
      <c r="BP32" s="1">
        <v>36020</v>
      </c>
      <c r="BQ32" s="15">
        <v>-2.7248991518540621E-3</v>
      </c>
      <c r="BR32" s="15">
        <v>8.387840854848469E-2</v>
      </c>
      <c r="CF32" s="8">
        <v>8</v>
      </c>
      <c r="CG32" s="8">
        <v>-3.0650935479344579E-2</v>
      </c>
      <c r="CH32" s="8">
        <v>2.5120157326772984E-2</v>
      </c>
      <c r="CX32" s="1">
        <v>36537</v>
      </c>
      <c r="CY32" s="8">
        <v>-1.9554249275852025E-3</v>
      </c>
      <c r="CZ32" s="8">
        <v>8.3320254323910659E-2</v>
      </c>
      <c r="DN32" s="8">
        <v>8</v>
      </c>
      <c r="DO32" s="8">
        <v>-1.0572661586028523E-2</v>
      </c>
      <c r="DP32" s="8">
        <v>-5.4002830352878096E-2</v>
      </c>
    </row>
    <row r="33" spans="1:120" x14ac:dyDescent="0.2">
      <c r="A33" s="1">
        <v>36054</v>
      </c>
      <c r="B33" s="3">
        <v>4.6090002059936523</v>
      </c>
      <c r="C33" s="20">
        <v>9529.3603515625</v>
      </c>
      <c r="D33" s="3">
        <v>25.843999862670898</v>
      </c>
      <c r="F33" s="17">
        <v>36229</v>
      </c>
      <c r="G33" s="3">
        <f t="shared" si="0"/>
        <v>4.4689998626708984</v>
      </c>
      <c r="H33" s="20">
        <f t="shared" si="1"/>
        <v>11717.0703125</v>
      </c>
      <c r="I33" s="3">
        <f t="shared" si="2"/>
        <v>35</v>
      </c>
      <c r="K33" s="1">
        <v>36054</v>
      </c>
      <c r="L33" s="3">
        <f t="shared" si="3"/>
        <v>1.8676000595092772E-4</v>
      </c>
      <c r="M33" s="3">
        <f t="shared" si="4"/>
        <v>8.006459958196625E-3</v>
      </c>
      <c r="N33" s="3">
        <f t="shared" si="5"/>
        <v>2.099752543885031E-2</v>
      </c>
      <c r="O33" s="3">
        <f t="shared" si="6"/>
        <v>7.8196999522456966E-3</v>
      </c>
      <c r="P33" s="3">
        <f t="shared" si="7"/>
        <v>2.0810765432899381E-2</v>
      </c>
      <c r="R33" s="17">
        <v>36229</v>
      </c>
      <c r="S33" s="3">
        <f t="shared" si="8"/>
        <v>8.6346149444580076E-4</v>
      </c>
      <c r="T33" s="3">
        <f t="shared" si="9"/>
        <v>4.4492987444003887E-2</v>
      </c>
      <c r="U33" s="3">
        <f t="shared" si="9"/>
        <v>0.10453648915187377</v>
      </c>
      <c r="V33" s="3">
        <f t="shared" si="10"/>
        <v>4.3629525949558087E-2</v>
      </c>
      <c r="W33" s="3">
        <f t="shared" si="11"/>
        <v>0.10367302765742797</v>
      </c>
      <c r="Y33" s="5" t="s">
        <v>71</v>
      </c>
      <c r="Z33" s="7">
        <f>STDEV(V3:V1054)*52^0.5</f>
        <v>0.20156266273045592</v>
      </c>
      <c r="AH33" s="1">
        <v>36021</v>
      </c>
      <c r="AI33" s="15">
        <v>-4.4038096035782515E-3</v>
      </c>
      <c r="AJ33" s="15">
        <v>-1.2886303328731263E-2</v>
      </c>
      <c r="AX33" s="8">
        <v>9</v>
      </c>
      <c r="AY33" s="8">
        <v>-4.7098164393783101E-2</v>
      </c>
      <c r="AZ33" s="8">
        <v>1.82427042571899E-2</v>
      </c>
      <c r="BA33"/>
      <c r="BB33"/>
      <c r="BC33"/>
      <c r="BD33"/>
      <c r="BE33"/>
      <c r="BF33"/>
      <c r="BP33" s="1">
        <v>36021</v>
      </c>
      <c r="BQ33" s="15">
        <v>6.3360503213262297E-3</v>
      </c>
      <c r="BR33" s="15">
        <v>2.986039666927021E-2</v>
      </c>
      <c r="CF33" s="8">
        <v>9</v>
      </c>
      <c r="CG33" s="8">
        <v>-4.1977440892931706E-2</v>
      </c>
      <c r="CH33" s="8">
        <v>1.3121980756338504E-2</v>
      </c>
      <c r="CX33" s="1">
        <v>36538</v>
      </c>
      <c r="CY33" s="8">
        <v>3.0027054838270744E-3</v>
      </c>
      <c r="CZ33" s="8">
        <v>3.3405061506464183E-2</v>
      </c>
      <c r="DN33" s="8">
        <v>9</v>
      </c>
      <c r="DO33" s="8">
        <v>2.8892825368567965E-2</v>
      </c>
      <c r="DP33" s="8">
        <v>2.4464204604986155E-2</v>
      </c>
    </row>
    <row r="34" spans="1:120" x14ac:dyDescent="0.2">
      <c r="A34" s="1">
        <v>36055</v>
      </c>
      <c r="B34" s="3">
        <v>4.5299997329711914</v>
      </c>
      <c r="C34" s="20">
        <v>9323.1298828125</v>
      </c>
      <c r="D34" s="3">
        <v>25</v>
      </c>
      <c r="F34" s="17">
        <v>36236</v>
      </c>
      <c r="G34" s="3">
        <f t="shared" si="0"/>
        <v>4.4000000953674316</v>
      </c>
      <c r="H34" s="20">
        <f t="shared" si="1"/>
        <v>11858.1396484375</v>
      </c>
      <c r="I34" s="3">
        <f t="shared" si="2"/>
        <v>33.8125</v>
      </c>
      <c r="K34" s="1">
        <v>36055</v>
      </c>
      <c r="L34" s="3">
        <f t="shared" si="3"/>
        <v>1.843600082397461E-4</v>
      </c>
      <c r="M34" s="3">
        <f t="shared" si="4"/>
        <v>-2.1641585703723022E-2</v>
      </c>
      <c r="N34" s="3">
        <f t="shared" si="5"/>
        <v>-3.2657478221471928E-2</v>
      </c>
      <c r="O34" s="3">
        <f t="shared" si="6"/>
        <v>-2.1825945711962769E-2</v>
      </c>
      <c r="P34" s="3">
        <f t="shared" si="7"/>
        <v>-3.2841838229711671E-2</v>
      </c>
      <c r="R34" s="17">
        <v>36236</v>
      </c>
      <c r="S34" s="3">
        <f t="shared" si="8"/>
        <v>8.5942305051363429E-4</v>
      </c>
      <c r="T34" s="3">
        <f t="shared" si="9"/>
        <v>1.2039642348736652E-2</v>
      </c>
      <c r="U34" s="3">
        <f t="shared" si="9"/>
        <v>-3.3928571428571426E-2</v>
      </c>
      <c r="V34" s="3">
        <f t="shared" si="10"/>
        <v>1.1180219298223017E-2</v>
      </c>
      <c r="W34" s="3">
        <f t="shared" si="11"/>
        <v>-3.4787994479085059E-2</v>
      </c>
      <c r="Y34" s="5" t="s">
        <v>7</v>
      </c>
      <c r="Z34" s="7">
        <f>STDEV(W3:W105)*52^0.5</f>
        <v>0.38517721437787117</v>
      </c>
      <c r="AH34" s="1">
        <v>36024</v>
      </c>
      <c r="AI34" s="15">
        <v>7.1989236661576441E-3</v>
      </c>
      <c r="AJ34" s="15">
        <v>9.9950847935557276E-3</v>
      </c>
      <c r="AX34" s="8">
        <v>10</v>
      </c>
      <c r="AY34" s="8">
        <v>2.3281368565713636E-2</v>
      </c>
      <c r="AZ34" s="8">
        <v>-3.7269643084973748E-2</v>
      </c>
      <c r="BA34"/>
      <c r="BB34"/>
      <c r="BC34"/>
      <c r="BD34"/>
      <c r="BE34"/>
      <c r="BF34"/>
      <c r="BP34" s="1">
        <v>36024</v>
      </c>
      <c r="BQ34" s="15">
        <v>4.874938101635494E-3</v>
      </c>
      <c r="BR34" s="15">
        <v>5.1121230885540402E-2</v>
      </c>
      <c r="CF34" s="8">
        <v>10</v>
      </c>
      <c r="CG34" s="8">
        <v>2.0750113841014231E-2</v>
      </c>
      <c r="CH34" s="8">
        <v>-3.4738388360274347E-2</v>
      </c>
      <c r="CX34" s="1">
        <v>36539</v>
      </c>
      <c r="CY34" s="8">
        <v>2.9159136688549909E-3</v>
      </c>
      <c r="CZ34" s="8">
        <v>5.3290175324119247E-2</v>
      </c>
      <c r="DN34" s="8">
        <v>10</v>
      </c>
      <c r="DO34" s="8">
        <v>-2.9263717413572877E-3</v>
      </c>
      <c r="DP34" s="8">
        <v>-2.4416167257054096E-2</v>
      </c>
    </row>
    <row r="35" spans="1:120" x14ac:dyDescent="0.2">
      <c r="A35" s="1">
        <v>36056</v>
      </c>
      <c r="B35" s="3">
        <v>4.4790000915527344</v>
      </c>
      <c r="C35" s="20">
        <v>9361.48046875</v>
      </c>
      <c r="D35" s="3">
        <v>25</v>
      </c>
      <c r="F35" s="17">
        <v>36243</v>
      </c>
      <c r="G35" s="3">
        <f t="shared" si="0"/>
        <v>4.369999885559082</v>
      </c>
      <c r="H35" s="20">
        <f t="shared" si="1"/>
        <v>11506.3095703125</v>
      </c>
      <c r="I35" s="3">
        <f t="shared" si="2"/>
        <v>32.906501770019531</v>
      </c>
      <c r="K35" s="1">
        <v>36056</v>
      </c>
      <c r="L35" s="3">
        <f t="shared" si="3"/>
        <v>1.8119998931884765E-4</v>
      </c>
      <c r="M35" s="3">
        <f t="shared" si="4"/>
        <v>4.113488326297007E-3</v>
      </c>
      <c r="N35" s="3">
        <f t="shared" si="5"/>
        <v>0</v>
      </c>
      <c r="O35" s="3">
        <f t="shared" si="6"/>
        <v>3.9322883369781597E-3</v>
      </c>
      <c r="P35" s="3">
        <f t="shared" si="7"/>
        <v>-1.8119998931884765E-4</v>
      </c>
      <c r="R35" s="17">
        <v>36243</v>
      </c>
      <c r="S35" s="3">
        <f t="shared" si="8"/>
        <v>8.4615386449373689E-4</v>
      </c>
      <c r="T35" s="3">
        <f t="shared" si="9"/>
        <v>-2.9669921973921033E-2</v>
      </c>
      <c r="U35" s="3">
        <f t="shared" si="9"/>
        <v>-2.6794772051178372E-2</v>
      </c>
      <c r="V35" s="3">
        <f t="shared" si="10"/>
        <v>-3.0516075838414768E-2</v>
      </c>
      <c r="W35" s="3">
        <f t="shared" si="11"/>
        <v>-2.7640925915672108E-2</v>
      </c>
      <c r="Y35" t="s">
        <v>58</v>
      </c>
      <c r="AH35" s="1">
        <v>36025</v>
      </c>
      <c r="AI35" s="15">
        <v>7.3118796646616888E-3</v>
      </c>
      <c r="AJ35" s="15">
        <v>-1.0136772948663501E-2</v>
      </c>
      <c r="AX35" s="8">
        <v>11</v>
      </c>
      <c r="AY35" s="8">
        <v>5.6417737916764951E-2</v>
      </c>
      <c r="AZ35" s="8">
        <v>-2.9169287021009752E-2</v>
      </c>
      <c r="BA35"/>
      <c r="BB35"/>
      <c r="BC35"/>
      <c r="BD35"/>
      <c r="BE35"/>
      <c r="BF35"/>
      <c r="BP35" s="1">
        <v>36025</v>
      </c>
      <c r="BQ35" s="15">
        <v>-1.174978008913901E-3</v>
      </c>
      <c r="BR35" s="15">
        <v>-1.4556446285619164E-2</v>
      </c>
      <c r="CF35" s="8">
        <v>11</v>
      </c>
      <c r="CG35" s="8">
        <v>5.0283748617313877E-2</v>
      </c>
      <c r="CH35" s="8">
        <v>-2.3035297721558677E-2</v>
      </c>
      <c r="CX35" s="1">
        <v>36543</v>
      </c>
      <c r="CY35" s="8">
        <v>1.7671649402711965E-3</v>
      </c>
      <c r="CZ35" s="8">
        <v>-1.7288229241823303E-2</v>
      </c>
      <c r="DN35" s="8">
        <v>11</v>
      </c>
      <c r="DO35" s="8">
        <v>-5.4132505002706145E-3</v>
      </c>
      <c r="DP35" s="8">
        <v>2.2930978595674979E-2</v>
      </c>
    </row>
    <row r="36" spans="1:120" x14ac:dyDescent="0.2">
      <c r="A36" s="1">
        <v>36059</v>
      </c>
      <c r="B36" s="3">
        <v>4.5659999847412109</v>
      </c>
      <c r="C36" s="20">
        <v>9381.669921875</v>
      </c>
      <c r="D36" s="3">
        <v>25.375</v>
      </c>
      <c r="F36" s="17">
        <v>36250</v>
      </c>
      <c r="G36" s="3">
        <f t="shared" si="0"/>
        <v>4.3689999580383301</v>
      </c>
      <c r="H36" s="20">
        <f t="shared" si="1"/>
        <v>11707.669921875</v>
      </c>
      <c r="I36" s="3">
        <f t="shared" si="2"/>
        <v>32.125</v>
      </c>
      <c r="K36" s="1">
        <v>36059</v>
      </c>
      <c r="L36" s="3">
        <f t="shared" si="3"/>
        <v>1.7916000366210939E-4</v>
      </c>
      <c r="M36" s="3">
        <f t="shared" si="4"/>
        <v>2.1566517381941207E-3</v>
      </c>
      <c r="N36" s="3">
        <f t="shared" si="5"/>
        <v>1.4999999999999999E-2</v>
      </c>
      <c r="O36" s="3">
        <f t="shared" si="6"/>
        <v>1.9774917345320112E-3</v>
      </c>
      <c r="P36" s="3">
        <f t="shared" si="7"/>
        <v>1.482083999633789E-2</v>
      </c>
      <c r="R36" s="17">
        <v>36250</v>
      </c>
      <c r="S36" s="3">
        <f t="shared" si="8"/>
        <v>8.4038459337674651E-4</v>
      </c>
      <c r="T36" s="3">
        <f t="shared" si="9"/>
        <v>1.7499994271145902E-2</v>
      </c>
      <c r="U36" s="3">
        <f t="shared" si="9"/>
        <v>-2.3749159831129244E-2</v>
      </c>
      <c r="V36" s="3">
        <f t="shared" si="10"/>
        <v>1.6659609677769156E-2</v>
      </c>
      <c r="W36" s="3">
        <f t="shared" si="11"/>
        <v>-2.4589544424505991E-2</v>
      </c>
      <c r="Y36" s="5" t="s">
        <v>71</v>
      </c>
      <c r="Z36" s="7">
        <f>STDEV(V3:V75)*52^0.5</f>
        <v>0.20409300571804759</v>
      </c>
      <c r="AH36" s="1">
        <v>36026</v>
      </c>
      <c r="AI36" s="15">
        <v>-1.8732913964118658E-3</v>
      </c>
      <c r="AJ36" s="15">
        <v>3.5930770001437809E-2</v>
      </c>
      <c r="AX36" s="8">
        <v>12</v>
      </c>
      <c r="AY36" s="8">
        <v>1.896749702279298E-3</v>
      </c>
      <c r="AZ36" s="8">
        <v>-2.3971840817689855E-2</v>
      </c>
      <c r="BA36"/>
      <c r="BB36"/>
      <c r="BC36"/>
      <c r="BD36"/>
      <c r="BE36"/>
      <c r="BF36"/>
      <c r="BP36" s="1">
        <v>36026</v>
      </c>
      <c r="BQ36" s="15">
        <v>1.3740187582992893E-3</v>
      </c>
      <c r="BR36" s="15">
        <v>-3.7621454788231812E-2</v>
      </c>
      <c r="CF36" s="8">
        <v>12</v>
      </c>
      <c r="CG36" s="8">
        <v>1.6905265744629502E-3</v>
      </c>
      <c r="CH36" s="8">
        <v>-2.3765617689873508E-2</v>
      </c>
      <c r="CX36" s="1">
        <v>36544</v>
      </c>
      <c r="CY36" s="8">
        <v>5.3257799042832411E-4</v>
      </c>
      <c r="CZ36" s="8">
        <v>-3.6568614026464358E-2</v>
      </c>
      <c r="DN36" s="8">
        <v>12</v>
      </c>
      <c r="DO36" s="8">
        <v>6.5922933269202386E-2</v>
      </c>
      <c r="DP36" s="8">
        <v>2.9788027360330815E-2</v>
      </c>
    </row>
    <row r="37" spans="1:120" x14ac:dyDescent="0.2">
      <c r="A37" s="1">
        <v>36060</v>
      </c>
      <c r="B37" s="3">
        <v>4.6760001182556152</v>
      </c>
      <c r="C37" s="20">
        <v>9452.7900390625</v>
      </c>
      <c r="D37" s="3">
        <v>25.343999862670898</v>
      </c>
      <c r="F37" s="17">
        <v>36257</v>
      </c>
      <c r="G37" s="3">
        <f t="shared" si="0"/>
        <v>4.2849998474121094</v>
      </c>
      <c r="H37" s="20">
        <f t="shared" si="1"/>
        <v>12005.2900390625</v>
      </c>
      <c r="I37" s="3">
        <f t="shared" si="2"/>
        <v>31.281499862670898</v>
      </c>
      <c r="K37" s="1">
        <v>36060</v>
      </c>
      <c r="L37" s="3">
        <f t="shared" si="3"/>
        <v>1.8263999938964844E-4</v>
      </c>
      <c r="M37" s="3">
        <f t="shared" si="4"/>
        <v>7.5807524438342303E-3</v>
      </c>
      <c r="N37" s="3">
        <f t="shared" si="5"/>
        <v>-1.2216802888315886E-3</v>
      </c>
      <c r="O37" s="3">
        <f t="shared" si="6"/>
        <v>7.3981124444445819E-3</v>
      </c>
      <c r="P37" s="3">
        <f t="shared" si="7"/>
        <v>-1.4043202882212369E-3</v>
      </c>
      <c r="R37" s="17">
        <v>36257</v>
      </c>
      <c r="S37" s="3">
        <f t="shared" si="8"/>
        <v>8.4019229962275588E-4</v>
      </c>
      <c r="T37" s="3">
        <f t="shared" si="9"/>
        <v>2.5420952176949972E-2</v>
      </c>
      <c r="U37" s="3">
        <f t="shared" si="9"/>
        <v>-2.6256813613357247E-2</v>
      </c>
      <c r="V37" s="3">
        <f t="shared" si="10"/>
        <v>2.4580759877327215E-2</v>
      </c>
      <c r="W37" s="3">
        <f t="shared" si="11"/>
        <v>-2.7097005912980004E-2</v>
      </c>
      <c r="Y37" s="5" t="s">
        <v>7</v>
      </c>
      <c r="Z37" s="7">
        <f>STDEV(W3:W75)*52^0.5</f>
        <v>0.34276210275556462</v>
      </c>
      <c r="AH37" s="1">
        <v>36027</v>
      </c>
      <c r="AI37" s="15">
        <v>-3.3613543463731172E-3</v>
      </c>
      <c r="AJ37" s="15">
        <v>3.1645543433213596E-3</v>
      </c>
      <c r="AX37" s="8">
        <v>13</v>
      </c>
      <c r="AY37" s="8">
        <v>3.9850826883323677E-2</v>
      </c>
      <c r="AZ37" s="8">
        <v>4.651739721816122E-2</v>
      </c>
      <c r="BA37"/>
      <c r="BB37"/>
      <c r="BC37"/>
      <c r="BD37"/>
      <c r="BE37"/>
      <c r="BF37"/>
      <c r="BP37" s="1">
        <v>36027</v>
      </c>
      <c r="BQ37" s="15">
        <v>-1.1057599384921516E-3</v>
      </c>
      <c r="BR37" s="15">
        <v>0.26023743432445423</v>
      </c>
      <c r="CF37" s="8">
        <v>13</v>
      </c>
      <c r="CG37" s="8">
        <v>3.5518066395173263E-2</v>
      </c>
      <c r="CH37" s="8">
        <v>5.0850157706311634E-2</v>
      </c>
      <c r="CX37" s="1">
        <v>36545</v>
      </c>
      <c r="CY37" s="8">
        <v>9.9495115435085501E-4</v>
      </c>
      <c r="CZ37" s="8">
        <v>0.25835084323817253</v>
      </c>
      <c r="DN37" s="8">
        <v>13</v>
      </c>
      <c r="DO37" s="8">
        <v>-1.0501632914564102E-2</v>
      </c>
      <c r="DP37" s="8">
        <v>2.8549456017050681E-2</v>
      </c>
    </row>
    <row r="38" spans="1:120" x14ac:dyDescent="0.2">
      <c r="A38" s="1">
        <v>36061</v>
      </c>
      <c r="B38" s="3">
        <v>4.5739998817443848</v>
      </c>
      <c r="C38" s="20">
        <v>9767.23046875</v>
      </c>
      <c r="D38" s="3">
        <v>26.875</v>
      </c>
      <c r="F38" s="17">
        <v>36264</v>
      </c>
      <c r="G38" s="3">
        <f t="shared" si="0"/>
        <v>4.1700000762939453</v>
      </c>
      <c r="H38" s="20">
        <f t="shared" si="1"/>
        <v>12110.76953125</v>
      </c>
      <c r="I38" s="3">
        <f t="shared" si="2"/>
        <v>33.6875</v>
      </c>
      <c r="K38" s="1">
        <v>36061</v>
      </c>
      <c r="L38" s="3">
        <f t="shared" si="3"/>
        <v>1.8704000473022462E-4</v>
      </c>
      <c r="M38" s="3">
        <f t="shared" si="4"/>
        <v>3.326429851801567E-2</v>
      </c>
      <c r="N38" s="3">
        <f t="shared" si="5"/>
        <v>6.0408780998460587E-2</v>
      </c>
      <c r="O38" s="3">
        <f t="shared" si="6"/>
        <v>3.3077258513285447E-2</v>
      </c>
      <c r="P38" s="3">
        <f t="shared" si="7"/>
        <v>6.0221740993730365E-2</v>
      </c>
      <c r="R38" s="17">
        <v>36264</v>
      </c>
      <c r="S38" s="3">
        <f t="shared" si="8"/>
        <v>8.2403843219463644E-4</v>
      </c>
      <c r="T38" s="3">
        <f t="shared" si="9"/>
        <v>8.7860844547939763E-3</v>
      </c>
      <c r="U38" s="3">
        <f t="shared" si="9"/>
        <v>7.6914474941792987E-2</v>
      </c>
      <c r="V38" s="3">
        <f t="shared" si="10"/>
        <v>7.9620460225993395E-3</v>
      </c>
      <c r="W38" s="3">
        <f t="shared" si="11"/>
        <v>7.6090436509598347E-2</v>
      </c>
      <c r="Y38" t="s">
        <v>11</v>
      </c>
      <c r="AH38" s="1">
        <v>36028</v>
      </c>
      <c r="AI38" s="15">
        <v>2.5509561201288861E-2</v>
      </c>
      <c r="AJ38" s="15">
        <v>-6.0110620715308961E-2</v>
      </c>
      <c r="AX38" s="8">
        <v>14</v>
      </c>
      <c r="AY38" s="8">
        <v>2.1032217162243864E-3</v>
      </c>
      <c r="AZ38" s="8">
        <v>-2.3004111313119361E-2</v>
      </c>
      <c r="BA38"/>
      <c r="BB38"/>
      <c r="BC38"/>
      <c r="BD38"/>
      <c r="BE38"/>
      <c r="BF38"/>
      <c r="BP38" s="1">
        <v>36028</v>
      </c>
      <c r="BQ38" s="15">
        <v>5.0032150677195304E-4</v>
      </c>
      <c r="BR38" s="15">
        <v>6.2366735865128392E-2</v>
      </c>
      <c r="CF38" s="8">
        <v>14</v>
      </c>
      <c r="CG38" s="8">
        <v>1.8745500257584019E-3</v>
      </c>
      <c r="CH38" s="8">
        <v>-2.2775439622653375E-2</v>
      </c>
      <c r="CX38" s="1">
        <v>36546</v>
      </c>
      <c r="CY38" s="8">
        <v>1.1814856355501675E-3</v>
      </c>
      <c r="CZ38" s="8">
        <v>6.189829172994149E-2</v>
      </c>
      <c r="DN38" s="8">
        <v>14</v>
      </c>
      <c r="DO38" s="8">
        <v>-3.1401043126091523E-2</v>
      </c>
      <c r="DP38" s="8">
        <v>-9.9600340736612475E-2</v>
      </c>
    </row>
    <row r="39" spans="1:120" x14ac:dyDescent="0.2">
      <c r="A39" s="1">
        <v>36062</v>
      </c>
      <c r="B39" s="3">
        <v>4.4600000381469727</v>
      </c>
      <c r="C39" s="20">
        <v>9566.240234375</v>
      </c>
      <c r="D39" s="3">
        <v>26.5</v>
      </c>
      <c r="F39" s="17">
        <v>36271</v>
      </c>
      <c r="G39" s="3">
        <f t="shared" si="0"/>
        <v>4.2399997711181641</v>
      </c>
      <c r="H39" s="20">
        <f t="shared" si="1"/>
        <v>12207.9501953125</v>
      </c>
      <c r="I39" s="3">
        <f t="shared" si="2"/>
        <v>33.344001770019531</v>
      </c>
      <c r="K39" s="1">
        <v>36062</v>
      </c>
      <c r="L39" s="3">
        <f t="shared" si="3"/>
        <v>1.8295999526977538E-4</v>
      </c>
      <c r="M39" s="3">
        <f t="shared" si="4"/>
        <v>-2.0578016974009471E-2</v>
      </c>
      <c r="N39" s="3">
        <f t="shared" si="5"/>
        <v>-1.3953488372093023E-2</v>
      </c>
      <c r="O39" s="3">
        <f t="shared" si="6"/>
        <v>-2.0760976969279248E-2</v>
      </c>
      <c r="P39" s="3">
        <f t="shared" si="7"/>
        <v>-1.4136448367362799E-2</v>
      </c>
      <c r="R39" s="17">
        <v>36271</v>
      </c>
      <c r="S39" s="3">
        <f t="shared" si="8"/>
        <v>8.0192309159498958E-4</v>
      </c>
      <c r="T39" s="3">
        <f t="shared" si="9"/>
        <v>8.0243178446869189E-3</v>
      </c>
      <c r="U39" s="3">
        <f t="shared" si="9"/>
        <v>-1.019660794005102E-2</v>
      </c>
      <c r="V39" s="3">
        <f t="shared" si="10"/>
        <v>7.2223947530919291E-3</v>
      </c>
      <c r="W39" s="3">
        <f t="shared" si="11"/>
        <v>-1.0998531031646009E-2</v>
      </c>
      <c r="Y39" s="5" t="s">
        <v>71</v>
      </c>
      <c r="Z39" s="7">
        <f>STDEV(V76:V105)*52^0.5</f>
        <v>0.20338665758294025</v>
      </c>
      <c r="AH39" s="1">
        <v>36031</v>
      </c>
      <c r="AI39" s="15">
        <v>-2.7882022653078389E-2</v>
      </c>
      <c r="AJ39" s="15">
        <v>2.1101064872074301E-2</v>
      </c>
      <c r="AX39" s="8">
        <v>15</v>
      </c>
      <c r="AY39" s="8">
        <v>1.3587693395833421E-2</v>
      </c>
      <c r="AZ39" s="8">
        <v>-1.444346258992287E-2</v>
      </c>
      <c r="BA39"/>
      <c r="BB39"/>
      <c r="BC39"/>
      <c r="BD39"/>
      <c r="BE39"/>
      <c r="BF39"/>
      <c r="BP39" s="1">
        <v>36031</v>
      </c>
      <c r="BQ39" s="15">
        <v>-1.0982398840135129E-2</v>
      </c>
      <c r="BR39" s="15">
        <v>-8.172535815705155E-2</v>
      </c>
      <c r="CF39" s="8">
        <v>15</v>
      </c>
      <c r="CG39" s="8">
        <v>1.2110378477301439E-2</v>
      </c>
      <c r="CH39" s="8">
        <v>-1.2966147671390888E-2</v>
      </c>
      <c r="CX39" s="1">
        <v>36549</v>
      </c>
      <c r="CY39" s="8">
        <v>-3.5493344660024405E-3</v>
      </c>
      <c r="CZ39" s="8">
        <v>-8.8946302532252358E-2</v>
      </c>
      <c r="DN39" s="8">
        <v>15</v>
      </c>
      <c r="DO39" s="8">
        <v>-2.7052325999826453E-2</v>
      </c>
      <c r="DP39" s="8">
        <v>9.4501157716827516E-2</v>
      </c>
    </row>
    <row r="40" spans="1:120" x14ac:dyDescent="0.2">
      <c r="A40" s="1">
        <v>36063</v>
      </c>
      <c r="B40" s="3">
        <v>4.375</v>
      </c>
      <c r="C40" s="20">
        <v>9575.98046875</v>
      </c>
      <c r="D40" s="3">
        <v>26</v>
      </c>
      <c r="F40" s="17">
        <v>36278</v>
      </c>
      <c r="G40" s="3">
        <f t="shared" si="0"/>
        <v>4.374000072479248</v>
      </c>
      <c r="H40" s="20">
        <f t="shared" si="1"/>
        <v>12360.23046875</v>
      </c>
      <c r="I40" s="3">
        <f t="shared" si="2"/>
        <v>36</v>
      </c>
      <c r="K40" s="1">
        <v>36063</v>
      </c>
      <c r="L40" s="3">
        <f t="shared" si="3"/>
        <v>1.784000015258789E-4</v>
      </c>
      <c r="M40" s="3">
        <f t="shared" si="4"/>
        <v>1.0181883515740882E-3</v>
      </c>
      <c r="N40" s="3">
        <f t="shared" si="5"/>
        <v>-1.8867924528301886E-2</v>
      </c>
      <c r="O40" s="3">
        <f t="shared" si="6"/>
        <v>8.3978835004820923E-4</v>
      </c>
      <c r="P40" s="3">
        <f t="shared" si="7"/>
        <v>-1.9046324529827765E-2</v>
      </c>
      <c r="R40" s="17">
        <v>36278</v>
      </c>
      <c r="S40" s="3">
        <f t="shared" si="8"/>
        <v>8.1538457136887772E-4</v>
      </c>
      <c r="T40" s="3">
        <f t="shared" si="9"/>
        <v>1.2473860967746348E-2</v>
      </c>
      <c r="U40" s="3">
        <f t="shared" si="9"/>
        <v>7.9654453244677625E-2</v>
      </c>
      <c r="V40" s="3">
        <f t="shared" si="10"/>
        <v>1.165847639637747E-2</v>
      </c>
      <c r="W40" s="3">
        <f t="shared" si="11"/>
        <v>7.8839068673308754E-2</v>
      </c>
      <c r="Y40" s="5" t="s">
        <v>7</v>
      </c>
      <c r="Z40" s="7">
        <f>STDEV(W76:W105)*52^0.5</f>
        <v>0.47551112306647747</v>
      </c>
      <c r="AH40" s="1">
        <v>36032</v>
      </c>
      <c r="AI40" s="15">
        <v>1.2859847436741984E-3</v>
      </c>
      <c r="AJ40" s="15">
        <v>2.4898584712795581E-3</v>
      </c>
      <c r="AX40" s="8">
        <v>16</v>
      </c>
      <c r="AY40" s="8">
        <v>2.6104321355999556E-2</v>
      </c>
      <c r="AZ40" s="8">
        <v>-2.8064099076324199E-2</v>
      </c>
      <c r="BA40"/>
      <c r="BB40"/>
      <c r="BC40"/>
      <c r="BD40"/>
      <c r="BE40"/>
      <c r="BF40"/>
      <c r="BP40" s="1">
        <v>36032</v>
      </c>
      <c r="BQ40" s="15">
        <v>2.2049587637382453E-3</v>
      </c>
      <c r="BR40" s="15">
        <v>-6.011166646138652E-2</v>
      </c>
      <c r="CF40" s="8">
        <v>16</v>
      </c>
      <c r="CG40" s="8">
        <v>2.3266142553025046E-2</v>
      </c>
      <c r="CH40" s="8">
        <v>-2.5225920273349689E-2</v>
      </c>
      <c r="CX40" s="1">
        <v>36550</v>
      </c>
      <c r="CY40" s="8">
        <v>1.8798212249905792E-3</v>
      </c>
      <c r="CZ40" s="8">
        <v>-5.9572128917298274E-2</v>
      </c>
      <c r="DN40" s="8">
        <v>16</v>
      </c>
      <c r="DO40" s="8">
        <v>-2.7930442031066413E-2</v>
      </c>
      <c r="DP40" s="8">
        <v>1.8054057327546148E-2</v>
      </c>
    </row>
    <row r="41" spans="1:120" x14ac:dyDescent="0.2">
      <c r="A41" s="1">
        <v>36066</v>
      </c>
      <c r="B41" s="3">
        <v>4.3439998626708984</v>
      </c>
      <c r="C41" s="20">
        <v>9603.9404296875</v>
      </c>
      <c r="D41" s="3">
        <v>25.5625</v>
      </c>
      <c r="F41" s="17">
        <v>36285</v>
      </c>
      <c r="G41" s="3">
        <f t="shared" si="0"/>
        <v>4.495999813079834</v>
      </c>
      <c r="H41" s="20">
        <f t="shared" si="1"/>
        <v>12321.080078125</v>
      </c>
      <c r="I41" s="3">
        <f t="shared" si="2"/>
        <v>38.469001770019531</v>
      </c>
      <c r="K41" s="1">
        <v>36066</v>
      </c>
      <c r="L41" s="3">
        <f t="shared" si="3"/>
        <v>1.75E-4</v>
      </c>
      <c r="M41" s="3">
        <f t="shared" si="4"/>
        <v>2.9198013747776318E-3</v>
      </c>
      <c r="N41" s="3">
        <f t="shared" si="5"/>
        <v>-1.6826923076923076E-2</v>
      </c>
      <c r="O41" s="3">
        <f t="shared" si="6"/>
        <v>2.7448013747776319E-3</v>
      </c>
      <c r="P41" s="3">
        <f t="shared" si="7"/>
        <v>-1.7001923076923078E-2</v>
      </c>
      <c r="R41" s="17">
        <v>36285</v>
      </c>
      <c r="S41" s="3">
        <f t="shared" si="8"/>
        <v>8.4115386009216305E-4</v>
      </c>
      <c r="T41" s="3">
        <f t="shared" si="9"/>
        <v>-3.1674482708055288E-3</v>
      </c>
      <c r="U41" s="3">
        <f t="shared" si="9"/>
        <v>6.8583382500542536E-2</v>
      </c>
      <c r="V41" s="3">
        <f t="shared" si="10"/>
        <v>-4.008602130897692E-3</v>
      </c>
      <c r="W41" s="3">
        <f t="shared" si="11"/>
        <v>6.7742228640450375E-2</v>
      </c>
      <c r="AH41" s="1">
        <v>36033</v>
      </c>
      <c r="AI41" s="15">
        <v>-5.6296077371658362E-3</v>
      </c>
      <c r="AJ41" s="15">
        <v>6.7654152495399879E-3</v>
      </c>
      <c r="AX41" s="8">
        <v>17</v>
      </c>
      <c r="AY41" s="8">
        <v>-1.0397614085493015E-2</v>
      </c>
      <c r="AZ41" s="8">
        <v>-4.7343343762176762E-2</v>
      </c>
      <c r="BA41"/>
      <c r="BB41"/>
      <c r="BC41"/>
      <c r="BD41"/>
      <c r="BE41"/>
      <c r="BF41"/>
      <c r="BP41" s="1">
        <v>36033</v>
      </c>
      <c r="BQ41" s="15">
        <v>-1.8024983788109549E-3</v>
      </c>
      <c r="BR41" s="15">
        <v>-4.542379382592083E-4</v>
      </c>
      <c r="CF41" s="8">
        <v>17</v>
      </c>
      <c r="CG41" s="8">
        <v>-9.2671388857547502E-3</v>
      </c>
      <c r="CH41" s="8">
        <v>-4.8473818961915029E-2</v>
      </c>
      <c r="CX41" s="1">
        <v>36551</v>
      </c>
      <c r="CY41" s="8">
        <v>-2.5230061989721846E-3</v>
      </c>
      <c r="CZ41" s="8">
        <v>4.8218987244157217E-4</v>
      </c>
      <c r="DN41" s="8">
        <v>17</v>
      </c>
      <c r="DO41" s="8">
        <v>1.613968970863772E-2</v>
      </c>
      <c r="DP41" s="8">
        <v>1.7349393750813711E-2</v>
      </c>
    </row>
    <row r="42" spans="1:120" x14ac:dyDescent="0.2">
      <c r="A42" s="1">
        <v>36067</v>
      </c>
      <c r="B42" s="3">
        <v>4.2880001068115234</v>
      </c>
      <c r="C42" s="20">
        <v>9600.3896484375</v>
      </c>
      <c r="D42" s="3">
        <v>26</v>
      </c>
      <c r="F42" s="17">
        <v>36292</v>
      </c>
      <c r="G42" s="3">
        <f t="shared" si="0"/>
        <v>4.4520001411437988</v>
      </c>
      <c r="H42" s="20">
        <f t="shared" si="1"/>
        <v>12510.3896484375</v>
      </c>
      <c r="I42" s="3">
        <f t="shared" si="2"/>
        <v>37.25</v>
      </c>
      <c r="K42" s="1">
        <v>36067</v>
      </c>
      <c r="L42" s="3">
        <f t="shared" si="3"/>
        <v>1.7375999450683593E-4</v>
      </c>
      <c r="M42" s="3">
        <f t="shared" si="4"/>
        <v>-3.697212905469404E-4</v>
      </c>
      <c r="N42" s="3">
        <f t="shared" si="5"/>
        <v>1.7114914425427872E-2</v>
      </c>
      <c r="O42" s="3">
        <f t="shared" si="6"/>
        <v>-5.4348128505377633E-4</v>
      </c>
      <c r="P42" s="3">
        <f t="shared" si="7"/>
        <v>1.6941154430921035E-2</v>
      </c>
      <c r="R42" s="17">
        <v>36292</v>
      </c>
      <c r="S42" s="3">
        <f t="shared" si="8"/>
        <v>8.6461534866919877E-4</v>
      </c>
      <c r="T42" s="3">
        <f t="shared" si="9"/>
        <v>1.5364689549303602E-2</v>
      </c>
      <c r="U42" s="3">
        <f t="shared" si="9"/>
        <v>-3.168789711017532E-2</v>
      </c>
      <c r="V42" s="3">
        <f t="shared" si="10"/>
        <v>1.4500074200634403E-2</v>
      </c>
      <c r="W42" s="3">
        <f t="shared" si="11"/>
        <v>-3.2552512458844517E-2</v>
      </c>
      <c r="AH42" s="1">
        <v>36034</v>
      </c>
      <c r="AI42" s="15">
        <v>-1.8910566811818699E-2</v>
      </c>
      <c r="AJ42" s="15">
        <v>-9.0379455179052486E-3</v>
      </c>
      <c r="AX42" s="8">
        <v>18</v>
      </c>
      <c r="AY42" s="8">
        <v>7.769730268066947E-3</v>
      </c>
      <c r="AZ42" s="8">
        <v>4.2053808000533016E-2</v>
      </c>
      <c r="BA42"/>
      <c r="BB42"/>
      <c r="BC42"/>
      <c r="BD42"/>
      <c r="BE42"/>
      <c r="BF42"/>
      <c r="BP42" s="1">
        <v>36034</v>
      </c>
      <c r="BQ42" s="15">
        <v>-1.8326753232031801E-3</v>
      </c>
      <c r="BR42" s="15">
        <v>-4.2867444864359925E-4</v>
      </c>
      <c r="CF42" s="8">
        <v>18</v>
      </c>
      <c r="CG42" s="8">
        <v>6.924970373683067E-3</v>
      </c>
      <c r="CH42" s="8">
        <v>4.2898567894916896E-2</v>
      </c>
      <c r="CX42" s="1">
        <v>36552</v>
      </c>
      <c r="CY42" s="8">
        <v>-8.0550332883184657E-4</v>
      </c>
      <c r="CZ42" s="8">
        <v>-1.2394864462192783E-3</v>
      </c>
      <c r="DN42" s="8">
        <v>18</v>
      </c>
      <c r="DO42" s="8">
        <v>-2.1141368121749663E-2</v>
      </c>
      <c r="DP42" s="8">
        <v>4.3202999558245664E-2</v>
      </c>
    </row>
    <row r="43" spans="1:120" x14ac:dyDescent="0.2">
      <c r="A43" s="1">
        <v>36068</v>
      </c>
      <c r="B43" s="3">
        <v>4.254000186920166</v>
      </c>
      <c r="C43" s="20">
        <v>9346.8095703125</v>
      </c>
      <c r="D43" s="3">
        <v>26.75</v>
      </c>
      <c r="F43" s="17">
        <v>36299</v>
      </c>
      <c r="G43" s="3">
        <f t="shared" si="0"/>
        <v>4.4910001754760742</v>
      </c>
      <c r="H43" s="20">
        <f t="shared" si="1"/>
        <v>12353.58984375</v>
      </c>
      <c r="I43" s="3">
        <f t="shared" si="2"/>
        <v>36.5</v>
      </c>
      <c r="K43" s="1">
        <v>36068</v>
      </c>
      <c r="L43" s="3">
        <f t="shared" si="3"/>
        <v>1.7152000427246095E-4</v>
      </c>
      <c r="M43" s="3">
        <f t="shared" si="4"/>
        <v>-2.641351938942094E-2</v>
      </c>
      <c r="N43" s="3">
        <f t="shared" si="5"/>
        <v>2.8846153846153848E-2</v>
      </c>
      <c r="O43" s="3">
        <f t="shared" si="6"/>
        <v>-2.6585039393693402E-2</v>
      </c>
      <c r="P43" s="3">
        <f t="shared" si="7"/>
        <v>2.8674633841881386E-2</v>
      </c>
      <c r="R43" s="17">
        <v>36299</v>
      </c>
      <c r="S43" s="3">
        <f t="shared" si="8"/>
        <v>8.5615387329688447E-4</v>
      </c>
      <c r="T43" s="3">
        <f t="shared" si="9"/>
        <v>-1.2533566826760163E-2</v>
      </c>
      <c r="U43" s="3">
        <f t="shared" si="9"/>
        <v>-2.0134228187919462E-2</v>
      </c>
      <c r="V43" s="3">
        <f t="shared" si="10"/>
        <v>-1.3389720700057048E-2</v>
      </c>
      <c r="W43" s="3">
        <f t="shared" si="11"/>
        <v>-2.0990382061216346E-2</v>
      </c>
      <c r="AH43" s="1">
        <v>36035</v>
      </c>
      <c r="AI43" s="15">
        <v>-7.0581869369939531E-3</v>
      </c>
      <c r="AJ43" s="15">
        <v>-3.5244074675939659E-2</v>
      </c>
      <c r="AX43" s="8">
        <v>19</v>
      </c>
      <c r="AY43" s="8">
        <v>-1.6912940127520402E-2</v>
      </c>
      <c r="AZ43" s="8">
        <v>2.8703960220108449E-2</v>
      </c>
      <c r="BA43"/>
      <c r="BB43"/>
      <c r="BC43"/>
      <c r="BD43"/>
      <c r="BE43"/>
      <c r="BF43"/>
      <c r="BP43" s="1">
        <v>36035</v>
      </c>
      <c r="BQ43" s="15">
        <v>-1.1872123898614856E-2</v>
      </c>
      <c r="BR43" s="15">
        <v>-1.6643082384836111E-3</v>
      </c>
      <c r="CF43" s="8">
        <v>19</v>
      </c>
      <c r="CG43" s="8">
        <v>-1.5074089482400181E-2</v>
      </c>
      <c r="CH43" s="8">
        <v>2.6865109574988229E-2</v>
      </c>
      <c r="CX43" s="1">
        <v>36553</v>
      </c>
      <c r="CY43" s="8">
        <v>-4.0711875550716852E-3</v>
      </c>
      <c r="CZ43" s="8">
        <v>-9.2484845760758549E-3</v>
      </c>
      <c r="DN43" s="8">
        <v>19</v>
      </c>
      <c r="DO43" s="8">
        <v>-3.0699829320912114E-2</v>
      </c>
      <c r="DP43" s="8">
        <v>3.1269486553697767E-2</v>
      </c>
    </row>
    <row r="44" spans="1:120" x14ac:dyDescent="0.2">
      <c r="A44" s="1">
        <v>36069</v>
      </c>
      <c r="B44" s="3">
        <v>4.1149997711181641</v>
      </c>
      <c r="C44" s="20">
        <v>9053.16015625</v>
      </c>
      <c r="D44" s="3">
        <v>25.6875</v>
      </c>
      <c r="F44" s="17">
        <v>36306</v>
      </c>
      <c r="G44" s="3">
        <f t="shared" si="0"/>
        <v>4.5320000648498535</v>
      </c>
      <c r="H44" s="20">
        <f t="shared" si="1"/>
        <v>11969.08984375</v>
      </c>
      <c r="I44" s="3">
        <f t="shared" si="2"/>
        <v>36.5</v>
      </c>
      <c r="K44" s="1">
        <v>36069</v>
      </c>
      <c r="L44" s="3">
        <f t="shared" si="3"/>
        <v>1.7016000747680665E-4</v>
      </c>
      <c r="M44" s="3">
        <f t="shared" si="4"/>
        <v>-3.1417074655633766E-2</v>
      </c>
      <c r="N44" s="3">
        <f t="shared" si="5"/>
        <v>-3.9719626168224297E-2</v>
      </c>
      <c r="O44" s="3">
        <f t="shared" si="6"/>
        <v>-3.1587234663110572E-2</v>
      </c>
      <c r="P44" s="3">
        <f t="shared" si="7"/>
        <v>-3.9889786175701103E-2</v>
      </c>
      <c r="R44" s="17">
        <v>36306</v>
      </c>
      <c r="S44" s="3">
        <f t="shared" si="8"/>
        <v>8.6365387989924508E-4</v>
      </c>
      <c r="T44" s="3">
        <f t="shared" si="9"/>
        <v>-3.1124556089623494E-2</v>
      </c>
      <c r="U44" s="3">
        <f t="shared" si="9"/>
        <v>0</v>
      </c>
      <c r="V44" s="3">
        <f t="shared" si="10"/>
        <v>-3.1988209969522736E-2</v>
      </c>
      <c r="W44" s="3">
        <f t="shared" si="11"/>
        <v>-8.6365387989924508E-4</v>
      </c>
      <c r="AH44" s="1">
        <v>36038</v>
      </c>
      <c r="AI44" s="15">
        <v>-3.2233202590136026E-2</v>
      </c>
      <c r="AJ44" s="15">
        <v>-7.6728190451983286E-3</v>
      </c>
      <c r="AX44" s="8">
        <v>20</v>
      </c>
      <c r="AY44" s="8">
        <v>4.2206720316341151E-2</v>
      </c>
      <c r="AZ44" s="8">
        <v>2.1594733776381936E-2</v>
      </c>
      <c r="BA44"/>
      <c r="BB44"/>
      <c r="BC44"/>
      <c r="BD44"/>
      <c r="BE44"/>
      <c r="BF44"/>
      <c r="BP44" s="1">
        <v>36038</v>
      </c>
      <c r="BQ44" s="15">
        <v>6.7392869627636645E-3</v>
      </c>
      <c r="BR44" s="15">
        <v>0.12076756973887035</v>
      </c>
      <c r="CF44" s="8">
        <v>20</v>
      </c>
      <c r="CG44" s="8">
        <v>3.7617816536339929E-2</v>
      </c>
      <c r="CH44" s="8">
        <v>2.6183637556383157E-2</v>
      </c>
      <c r="CX44" s="1">
        <v>36556</v>
      </c>
      <c r="CY44" s="8">
        <v>1.4787404243085474E-3</v>
      </c>
      <c r="CZ44" s="8">
        <v>0.12624711627351076</v>
      </c>
      <c r="DN44" s="8">
        <v>20</v>
      </c>
      <c r="DO44" s="8">
        <v>4.798776148980187E-2</v>
      </c>
      <c r="DP44" s="8">
        <v>-1.2338463825803822E-2</v>
      </c>
    </row>
    <row r="45" spans="1:120" x14ac:dyDescent="0.2">
      <c r="A45" s="1">
        <v>36070</v>
      </c>
      <c r="B45" s="3">
        <v>4.0749998092651367</v>
      </c>
      <c r="C45" s="20">
        <v>9167.9404296875</v>
      </c>
      <c r="D45" s="3">
        <v>26.0625</v>
      </c>
      <c r="F45" s="17">
        <v>36313</v>
      </c>
      <c r="G45" s="3">
        <f t="shared" si="0"/>
        <v>4.6160001754760742</v>
      </c>
      <c r="H45" s="20">
        <f t="shared" si="1"/>
        <v>11894.6396484375</v>
      </c>
      <c r="I45" s="3">
        <f t="shared" si="2"/>
        <v>37.4375</v>
      </c>
      <c r="K45" s="1">
        <v>36070</v>
      </c>
      <c r="L45" s="3">
        <f t="shared" si="3"/>
        <v>1.6459999084472658E-4</v>
      </c>
      <c r="M45" s="3">
        <f t="shared" si="4"/>
        <v>1.2678475963805802E-2</v>
      </c>
      <c r="N45" s="3">
        <f t="shared" si="5"/>
        <v>1.4598540145985401E-2</v>
      </c>
      <c r="O45" s="3">
        <f t="shared" si="6"/>
        <v>1.2513875972961075E-2</v>
      </c>
      <c r="P45" s="3">
        <f t="shared" si="7"/>
        <v>1.4433940155140674E-2</v>
      </c>
      <c r="R45" s="17">
        <v>36313</v>
      </c>
      <c r="S45" s="3">
        <f t="shared" si="8"/>
        <v>8.7153847400958716E-4</v>
      </c>
      <c r="T45" s="3">
        <f t="shared" si="9"/>
        <v>-6.2202052356868454E-3</v>
      </c>
      <c r="U45" s="3">
        <f t="shared" si="9"/>
        <v>2.5684931506849314E-2</v>
      </c>
      <c r="V45" s="3">
        <f t="shared" si="10"/>
        <v>-7.0917437096964329E-3</v>
      </c>
      <c r="W45" s="3">
        <f t="shared" si="11"/>
        <v>2.4813393032839727E-2</v>
      </c>
      <c r="AH45" s="1">
        <v>36039</v>
      </c>
      <c r="AI45" s="15">
        <v>1.6491339762991782E-2</v>
      </c>
      <c r="AJ45" s="15">
        <v>2.5101866018850186E-3</v>
      </c>
      <c r="AX45" s="8">
        <v>21</v>
      </c>
      <c r="AY45" s="8">
        <v>5.5848300305817219E-3</v>
      </c>
      <c r="AZ45" s="8">
        <v>-4.159643104477468E-2</v>
      </c>
      <c r="BA45"/>
      <c r="BB45"/>
      <c r="BC45"/>
      <c r="BD45"/>
      <c r="BE45"/>
      <c r="BF45"/>
      <c r="BP45" s="1">
        <v>36039</v>
      </c>
      <c r="BQ45" s="15">
        <v>5.0231125831053389E-3</v>
      </c>
      <c r="BR45" s="15">
        <v>-5.4969629498948312E-2</v>
      </c>
      <c r="CF45" s="8">
        <v>21</v>
      </c>
      <c r="CG45" s="8">
        <v>4.9776222815333237E-3</v>
      </c>
      <c r="CH45" s="8">
        <v>-4.0989223295726282E-2</v>
      </c>
      <c r="CX45" s="1">
        <v>36557</v>
      </c>
      <c r="CY45" s="8">
        <v>3.0543106716982064E-3</v>
      </c>
      <c r="CZ45" s="8">
        <v>-5.2778067577775555E-2</v>
      </c>
      <c r="DN45" s="8">
        <v>21</v>
      </c>
      <c r="DO45" s="8">
        <v>-4.6818596417701405E-2</v>
      </c>
      <c r="DP45" s="8">
        <v>-8.4148959391556241E-2</v>
      </c>
    </row>
    <row r="46" spans="1:120" x14ac:dyDescent="0.2">
      <c r="A46" s="1">
        <v>36073</v>
      </c>
      <c r="B46" s="3">
        <v>4.0139999389648438</v>
      </c>
      <c r="C46" s="20">
        <v>9001.33984375</v>
      </c>
      <c r="D46" s="3">
        <v>26.5</v>
      </c>
      <c r="F46" s="17">
        <v>36320</v>
      </c>
      <c r="G46" s="3">
        <f t="shared" si="0"/>
        <v>4.4720001220703125</v>
      </c>
      <c r="H46" s="20">
        <f t="shared" si="1"/>
        <v>12120.98046875</v>
      </c>
      <c r="I46" s="3">
        <f t="shared" si="2"/>
        <v>39.15625</v>
      </c>
      <c r="K46" s="1">
        <v>36073</v>
      </c>
      <c r="L46" s="3">
        <f t="shared" si="3"/>
        <v>1.6299999237060547E-4</v>
      </c>
      <c r="M46" s="3">
        <f t="shared" si="4"/>
        <v>-1.8172084255479698E-2</v>
      </c>
      <c r="N46" s="3">
        <f t="shared" si="5"/>
        <v>1.6786570743405275E-2</v>
      </c>
      <c r="O46" s="3">
        <f t="shared" si="6"/>
        <v>-1.8335084247850304E-2</v>
      </c>
      <c r="P46" s="3">
        <f t="shared" si="7"/>
        <v>1.6623570751034669E-2</v>
      </c>
      <c r="R46" s="17">
        <v>36320</v>
      </c>
      <c r="S46" s="3">
        <f t="shared" si="8"/>
        <v>8.8769234143770649E-4</v>
      </c>
      <c r="T46" s="3">
        <f t="shared" si="9"/>
        <v>1.9028808522352548E-2</v>
      </c>
      <c r="U46" s="3">
        <f t="shared" si="9"/>
        <v>4.5909849749582635E-2</v>
      </c>
      <c r="V46" s="3">
        <f t="shared" si="10"/>
        <v>1.8141116180914841E-2</v>
      </c>
      <c r="W46" s="3">
        <f t="shared" si="11"/>
        <v>4.5022157408144928E-2</v>
      </c>
      <c r="AH46" s="1">
        <v>36040</v>
      </c>
      <c r="AI46" s="15">
        <v>-9.0724201408450296E-5</v>
      </c>
      <c r="AJ46" s="15">
        <v>3.1783022166472018E-2</v>
      </c>
      <c r="AX46" s="8">
        <v>22</v>
      </c>
      <c r="AY46" s="8">
        <v>2.7085930660669149E-2</v>
      </c>
      <c r="AZ46" s="8">
        <v>2.1739845639204069E-2</v>
      </c>
      <c r="BA46"/>
      <c r="BB46"/>
      <c r="BC46"/>
      <c r="BD46"/>
      <c r="BE46"/>
      <c r="BF46"/>
      <c r="BP46" s="1">
        <v>36040</v>
      </c>
      <c r="BQ46" s="15">
        <v>6.41420924019607E-4</v>
      </c>
      <c r="BR46" s="15">
        <v>-2.6056259374547537E-2</v>
      </c>
      <c r="CF46" s="8">
        <v>22</v>
      </c>
      <c r="CG46" s="8">
        <v>2.4141026895060227E-2</v>
      </c>
      <c r="CH46" s="8">
        <v>2.4684749404812991E-2</v>
      </c>
      <c r="CX46" s="1">
        <v>36558</v>
      </c>
      <c r="CY46" s="8">
        <v>5.8552150689328969E-4</v>
      </c>
      <c r="CZ46" s="8">
        <v>-2.5779319956505693E-2</v>
      </c>
      <c r="DN46" s="8">
        <v>22</v>
      </c>
      <c r="DO46" s="8">
        <v>1.8313458808960723E-2</v>
      </c>
      <c r="DP46" s="8">
        <v>6.1214831270781866E-2</v>
      </c>
    </row>
    <row r="47" spans="1:120" x14ac:dyDescent="0.2">
      <c r="A47" s="1">
        <v>36074</v>
      </c>
      <c r="B47" s="3">
        <v>4.054999828338623</v>
      </c>
      <c r="C47" s="20">
        <v>8951.5</v>
      </c>
      <c r="D47" s="3">
        <v>26</v>
      </c>
      <c r="F47" s="17">
        <v>36327</v>
      </c>
      <c r="G47" s="3">
        <f t="shared" si="0"/>
        <v>4.5320000648498535</v>
      </c>
      <c r="H47" s="20">
        <f t="shared" si="1"/>
        <v>12144.8798828125</v>
      </c>
      <c r="I47" s="3">
        <f t="shared" si="2"/>
        <v>39.1875</v>
      </c>
      <c r="K47" s="1">
        <v>36074</v>
      </c>
      <c r="L47" s="3">
        <f t="shared" si="3"/>
        <v>1.6055999755859373E-4</v>
      </c>
      <c r="M47" s="3">
        <f t="shared" si="4"/>
        <v>-5.5369361245266001E-3</v>
      </c>
      <c r="N47" s="3">
        <f t="shared" si="5"/>
        <v>-1.8867924528301886E-2</v>
      </c>
      <c r="O47" s="3">
        <f t="shared" si="6"/>
        <v>-5.6974961220851942E-3</v>
      </c>
      <c r="P47" s="3">
        <f t="shared" si="7"/>
        <v>-1.9028484525860478E-2</v>
      </c>
      <c r="R47" s="17">
        <v>36327</v>
      </c>
      <c r="S47" s="3">
        <f t="shared" si="8"/>
        <v>8.6000002347506009E-4</v>
      </c>
      <c r="T47" s="3">
        <f t="shared" si="9"/>
        <v>1.9717393427138054E-3</v>
      </c>
      <c r="U47" s="3">
        <f t="shared" si="9"/>
        <v>7.9808459696727857E-4</v>
      </c>
      <c r="V47" s="3">
        <f t="shared" si="10"/>
        <v>1.1117393192387453E-3</v>
      </c>
      <c r="W47" s="3">
        <f t="shared" si="11"/>
        <v>-6.1915426507781518E-5</v>
      </c>
      <c r="AH47" s="1">
        <v>36041</v>
      </c>
      <c r="AI47" s="15">
        <v>-5.1730931090860832E-3</v>
      </c>
      <c r="AJ47" s="15">
        <v>-1.3264664071802917E-2</v>
      </c>
      <c r="AX47" s="8">
        <v>23</v>
      </c>
      <c r="AY47" s="8">
        <v>-1.9878415631819735E-2</v>
      </c>
      <c r="AZ47" s="8">
        <v>8.9484840687558603E-2</v>
      </c>
      <c r="BA47"/>
      <c r="BB47"/>
      <c r="BC47"/>
      <c r="BD47"/>
      <c r="BE47"/>
      <c r="BF47"/>
      <c r="BP47" s="1">
        <v>36041</v>
      </c>
      <c r="BQ47" s="15">
        <v>5.8094114199557338E-3</v>
      </c>
      <c r="BR47" s="15">
        <v>6.8931737800942711E-3</v>
      </c>
      <c r="CF47" s="8">
        <v>23</v>
      </c>
      <c r="CG47" s="8">
        <v>-1.7717145200248786E-2</v>
      </c>
      <c r="CH47" s="8">
        <v>8.7323570255987665E-2</v>
      </c>
      <c r="CX47" s="1">
        <v>36559</v>
      </c>
      <c r="CY47" s="8">
        <v>3.6265117779220122E-3</v>
      </c>
      <c r="CZ47" s="8">
        <v>9.2959534308255029E-3</v>
      </c>
      <c r="DN47" s="8">
        <v>23</v>
      </c>
      <c r="DO47" s="8">
        <v>5.0434797165784473E-2</v>
      </c>
      <c r="DP47" s="8">
        <v>-7.2068949128100995E-2</v>
      </c>
    </row>
    <row r="48" spans="1:120" x14ac:dyDescent="0.2">
      <c r="A48" s="1">
        <v>36075</v>
      </c>
      <c r="B48" s="3">
        <v>4.0390000343322754</v>
      </c>
      <c r="C48" s="20">
        <v>8792.2001953125</v>
      </c>
      <c r="D48" s="3">
        <v>26</v>
      </c>
      <c r="F48" s="17">
        <v>36334</v>
      </c>
      <c r="G48" s="3">
        <f t="shared" si="0"/>
        <v>4.6020002365112305</v>
      </c>
      <c r="H48" s="20">
        <f t="shared" si="1"/>
        <v>12217.3798828125</v>
      </c>
      <c r="I48" s="3">
        <f t="shared" si="2"/>
        <v>38.65625</v>
      </c>
      <c r="K48" s="1">
        <v>36075</v>
      </c>
      <c r="L48" s="3">
        <f t="shared" si="3"/>
        <v>1.6219999313354491E-4</v>
      </c>
      <c r="M48" s="3">
        <f t="shared" si="4"/>
        <v>-1.77958783095012E-2</v>
      </c>
      <c r="N48" s="3">
        <f t="shared" si="5"/>
        <v>0</v>
      </c>
      <c r="O48" s="3">
        <f t="shared" si="6"/>
        <v>-1.7958078302634746E-2</v>
      </c>
      <c r="P48" s="3">
        <f t="shared" si="7"/>
        <v>-1.6219999313354491E-4</v>
      </c>
      <c r="R48" s="17">
        <v>36334</v>
      </c>
      <c r="S48" s="3">
        <f t="shared" si="8"/>
        <v>8.7153847400958716E-4</v>
      </c>
      <c r="T48" s="3">
        <f t="shared" si="9"/>
        <v>5.969593828803724E-3</v>
      </c>
      <c r="U48" s="3">
        <f t="shared" si="9"/>
        <v>-1.3556618819776715E-2</v>
      </c>
      <c r="V48" s="3">
        <f t="shared" si="10"/>
        <v>5.0980553547941366E-3</v>
      </c>
      <c r="W48" s="3">
        <f t="shared" si="11"/>
        <v>-1.4428157293786301E-2</v>
      </c>
      <c r="AH48" s="1">
        <v>36042</v>
      </c>
      <c r="AI48" s="15">
        <v>-1.7161958937697455E-3</v>
      </c>
      <c r="AJ48" s="15">
        <v>-4.1951993041117394E-3</v>
      </c>
      <c r="AX48" s="8">
        <v>24</v>
      </c>
      <c r="AY48" s="8">
        <v>1.2381069067228839E-2</v>
      </c>
      <c r="AZ48" s="8">
        <v>9.3845884710881643E-3</v>
      </c>
      <c r="BA48"/>
      <c r="BB48"/>
      <c r="BC48"/>
      <c r="BD48"/>
      <c r="BE48"/>
      <c r="BF48"/>
      <c r="BP48" s="1">
        <v>36042</v>
      </c>
      <c r="BQ48" s="15">
        <v>-1.5708713397571245E-4</v>
      </c>
      <c r="BR48" s="15">
        <v>-3.0483175192797352E-2</v>
      </c>
      <c r="CF48" s="8">
        <v>24</v>
      </c>
      <c r="CG48" s="8">
        <v>1.103494375312654E-2</v>
      </c>
      <c r="CH48" s="8">
        <v>1.0730713785190462E-2</v>
      </c>
      <c r="CX48" s="1">
        <v>36560</v>
      </c>
      <c r="CY48" s="8">
        <v>8.5024600458754652E-4</v>
      </c>
      <c r="CZ48" s="8">
        <v>-3.1272228340210706E-2</v>
      </c>
      <c r="DN48" s="8">
        <v>24</v>
      </c>
      <c r="DO48" s="8">
        <v>-5.1190766013482587E-3</v>
      </c>
      <c r="DP48" s="8">
        <v>1.2769874796148203E-2</v>
      </c>
    </row>
    <row r="49" spans="1:120" x14ac:dyDescent="0.2">
      <c r="A49" s="1">
        <v>36076</v>
      </c>
      <c r="B49" s="3">
        <v>3.7999999523162842</v>
      </c>
      <c r="C49" s="20">
        <v>8620.7998046875</v>
      </c>
      <c r="D49" s="3">
        <v>25.6875</v>
      </c>
      <c r="F49" s="17">
        <v>36341</v>
      </c>
      <c r="G49" s="3">
        <f t="shared" si="0"/>
        <v>4.6479997634887695</v>
      </c>
      <c r="H49" s="20">
        <f t="shared" si="1"/>
        <v>12583.599609375</v>
      </c>
      <c r="I49" s="3">
        <f t="shared" si="2"/>
        <v>40.875</v>
      </c>
      <c r="K49" s="1">
        <v>36076</v>
      </c>
      <c r="L49" s="3">
        <f t="shared" si="3"/>
        <v>1.6156000137329101E-4</v>
      </c>
      <c r="M49" s="3">
        <f t="shared" si="4"/>
        <v>-1.9494595984788986E-2</v>
      </c>
      <c r="N49" s="3">
        <f t="shared" si="5"/>
        <v>-1.201923076923077E-2</v>
      </c>
      <c r="O49" s="3">
        <f t="shared" si="6"/>
        <v>-1.9656155986162278E-2</v>
      </c>
      <c r="P49" s="3">
        <f t="shared" si="7"/>
        <v>-1.218079077060406E-2</v>
      </c>
      <c r="R49" s="17">
        <v>36341</v>
      </c>
      <c r="S49" s="3">
        <f t="shared" si="8"/>
        <v>8.8500004548292899E-4</v>
      </c>
      <c r="T49" s="3">
        <f t="shared" si="9"/>
        <v>2.9975308132777358E-2</v>
      </c>
      <c r="U49" s="3">
        <f t="shared" si="9"/>
        <v>5.7396928051738079E-2</v>
      </c>
      <c r="V49" s="3">
        <f t="shared" si="10"/>
        <v>2.9090308087294427E-2</v>
      </c>
      <c r="W49" s="3">
        <f t="shared" si="11"/>
        <v>5.6511928006255152E-2</v>
      </c>
      <c r="AH49" s="1">
        <v>36046</v>
      </c>
      <c r="AI49" s="15">
        <v>2.0807922976610743E-2</v>
      </c>
      <c r="AJ49" s="15">
        <v>1.4962021875749014E-2</v>
      </c>
      <c r="AX49" s="8">
        <v>25</v>
      </c>
      <c r="AY49" s="8">
        <v>-8.6776419358659089E-3</v>
      </c>
      <c r="AZ49" s="8">
        <v>-5.5906687848137262E-3</v>
      </c>
      <c r="BA49"/>
      <c r="BB49"/>
      <c r="BC49"/>
      <c r="BD49"/>
      <c r="BE49"/>
      <c r="BF49"/>
      <c r="BP49" s="1">
        <v>36046</v>
      </c>
      <c r="BQ49" s="15">
        <v>1.1082339605905025E-3</v>
      </c>
      <c r="BR49" s="15">
        <v>1.0818235032299148E-2</v>
      </c>
      <c r="CF49" s="8">
        <v>25</v>
      </c>
      <c r="CG49" s="8">
        <v>-7.7341698162002931E-3</v>
      </c>
      <c r="CH49" s="8">
        <v>-6.534140904479342E-3</v>
      </c>
      <c r="CX49" s="1">
        <v>36563</v>
      </c>
      <c r="CY49" s="8">
        <v>1.9717667038411956E-3</v>
      </c>
      <c r="CZ49" s="8">
        <v>1.0173982284013056E-2</v>
      </c>
      <c r="DN49" s="8">
        <v>25</v>
      </c>
      <c r="DO49" s="8">
        <v>1.2953142229513121E-2</v>
      </c>
      <c r="DP49" s="8">
        <v>1.6344186855991785E-2</v>
      </c>
    </row>
    <row r="50" spans="1:120" x14ac:dyDescent="0.2">
      <c r="A50" s="1">
        <v>36077</v>
      </c>
      <c r="B50" s="3">
        <v>3.8169999122619629</v>
      </c>
      <c r="C50" s="20">
        <v>8850.91015625</v>
      </c>
      <c r="D50" s="3">
        <v>25.6875</v>
      </c>
      <c r="F50" s="17">
        <v>36348</v>
      </c>
      <c r="G50" s="3">
        <f t="shared" si="0"/>
        <v>4.5069999694824219</v>
      </c>
      <c r="H50" s="20">
        <f t="shared" si="1"/>
        <v>12758.169921875</v>
      </c>
      <c r="I50" s="3">
        <f t="shared" si="2"/>
        <v>41.8125</v>
      </c>
      <c r="K50" s="1">
        <v>36077</v>
      </c>
      <c r="L50" s="3">
        <f t="shared" si="3"/>
        <v>1.5199999809265135E-4</v>
      </c>
      <c r="M50" s="3">
        <f t="shared" si="4"/>
        <v>2.6692459722516593E-2</v>
      </c>
      <c r="N50" s="3">
        <f t="shared" si="5"/>
        <v>0</v>
      </c>
      <c r="O50" s="3">
        <f t="shared" si="6"/>
        <v>2.6540459724423943E-2</v>
      </c>
      <c r="P50" s="3">
        <f t="shared" si="7"/>
        <v>-1.5199999809265135E-4</v>
      </c>
      <c r="R50" s="17">
        <v>36348</v>
      </c>
      <c r="S50" s="3">
        <f t="shared" si="8"/>
        <v>8.9384610836322487E-4</v>
      </c>
      <c r="T50" s="3">
        <f t="shared" si="9"/>
        <v>1.3872843853831942E-2</v>
      </c>
      <c r="U50" s="3">
        <f t="shared" si="9"/>
        <v>2.2935779816513763E-2</v>
      </c>
      <c r="V50" s="3">
        <f t="shared" si="10"/>
        <v>1.2978997745468717E-2</v>
      </c>
      <c r="W50" s="3">
        <f t="shared" si="11"/>
        <v>2.2041933708150538E-2</v>
      </c>
      <c r="AH50" s="1">
        <v>36047</v>
      </c>
      <c r="AI50" s="15">
        <v>-8.0525090083047469E-3</v>
      </c>
      <c r="AJ50" s="15">
        <v>2.3067534481715545E-3</v>
      </c>
      <c r="AX50" s="8">
        <v>26</v>
      </c>
      <c r="AY50" s="8">
        <v>1.5995713806784106E-2</v>
      </c>
      <c r="AZ50" s="8">
        <v>-1.8790193706487778E-2</v>
      </c>
      <c r="BA50"/>
      <c r="BB50"/>
      <c r="BC50"/>
      <c r="BD50"/>
      <c r="BE50"/>
      <c r="BF50"/>
      <c r="BP50" s="1">
        <v>36047</v>
      </c>
      <c r="BQ50" s="15">
        <v>5.1313492462573768E-3</v>
      </c>
      <c r="BR50" s="15">
        <v>5.2647490761524612E-2</v>
      </c>
      <c r="CF50" s="8">
        <v>26</v>
      </c>
      <c r="CG50" s="8">
        <v>1.4256588117756097E-2</v>
      </c>
      <c r="CH50" s="8">
        <v>-1.7051068017459769E-2</v>
      </c>
      <c r="CX50" s="1">
        <v>36564</v>
      </c>
      <c r="CY50" s="8">
        <v>2.6400315033286207E-3</v>
      </c>
      <c r="CZ50" s="8">
        <v>5.535996849667138E-2</v>
      </c>
      <c r="DN50" s="8">
        <v>26</v>
      </c>
      <c r="DO50" s="8">
        <v>-1.7836816892109288E-2</v>
      </c>
      <c r="DP50" s="8">
        <v>-5.5752010766746012E-2</v>
      </c>
    </row>
    <row r="51" spans="1:120" x14ac:dyDescent="0.2">
      <c r="A51" s="1">
        <v>36080</v>
      </c>
      <c r="B51" s="3">
        <v>3.8190000057220459</v>
      </c>
      <c r="C51" s="20">
        <v>9013.33984375</v>
      </c>
      <c r="D51" s="3">
        <v>25.468999862670898</v>
      </c>
      <c r="F51" s="17">
        <v>36355</v>
      </c>
      <c r="G51" s="3">
        <f t="shared" si="0"/>
        <v>4.5819997787475586</v>
      </c>
      <c r="H51" s="20">
        <f t="shared" si="1"/>
        <v>12813.1904296875</v>
      </c>
      <c r="I51" s="3">
        <f t="shared" si="2"/>
        <v>41.28125</v>
      </c>
      <c r="K51" s="1">
        <v>36080</v>
      </c>
      <c r="L51" s="3">
        <f t="shared" si="3"/>
        <v>1.526799964904785E-4</v>
      </c>
      <c r="M51" s="3">
        <f t="shared" si="4"/>
        <v>1.8351749665575529E-2</v>
      </c>
      <c r="N51" s="3">
        <f t="shared" si="5"/>
        <v>-8.5060880712059007E-3</v>
      </c>
      <c r="O51" s="3">
        <f t="shared" si="6"/>
        <v>1.819906966908505E-2</v>
      </c>
      <c r="P51" s="3">
        <f t="shared" si="7"/>
        <v>-8.6587680676963787E-3</v>
      </c>
      <c r="R51" s="17">
        <v>36355</v>
      </c>
      <c r="S51" s="3">
        <f t="shared" si="8"/>
        <v>8.6673076336200416E-4</v>
      </c>
      <c r="T51" s="3">
        <f t="shared" si="9"/>
        <v>4.3125705449464594E-3</v>
      </c>
      <c r="U51" s="3">
        <f t="shared" si="9"/>
        <v>-1.2705530642750373E-2</v>
      </c>
      <c r="V51" s="3">
        <f t="shared" si="10"/>
        <v>3.4458397815844552E-3</v>
      </c>
      <c r="W51" s="3">
        <f t="shared" si="11"/>
        <v>-1.3572261406112377E-2</v>
      </c>
      <c r="AH51" s="1">
        <v>36048</v>
      </c>
      <c r="AI51" s="15">
        <v>-1.2319246460717111E-2</v>
      </c>
      <c r="AJ51" s="15">
        <v>-4.2901888561818792E-4</v>
      </c>
      <c r="AX51" s="8">
        <v>27</v>
      </c>
      <c r="AY51" s="8">
        <v>-3.4837134217621087E-2</v>
      </c>
      <c r="AZ51" s="8">
        <v>1.8395947971607981E-2</v>
      </c>
      <c r="BA51"/>
      <c r="BB51"/>
      <c r="BC51"/>
      <c r="BD51"/>
      <c r="BE51"/>
      <c r="BF51"/>
      <c r="BP51" s="1">
        <v>36048</v>
      </c>
      <c r="BQ51" s="15">
        <v>-7.9210996315899149E-3</v>
      </c>
      <c r="BR51" s="15">
        <v>1.2426077561655278E-2</v>
      </c>
      <c r="CF51" s="8">
        <v>27</v>
      </c>
      <c r="CG51" s="8">
        <v>-3.1049484864687196E-2</v>
      </c>
      <c r="CH51" s="8">
        <v>1.460829861867409E-2</v>
      </c>
      <c r="CX51" s="1">
        <v>36565</v>
      </c>
      <c r="CY51" s="8">
        <v>-1.5661377683847534E-3</v>
      </c>
      <c r="CZ51" s="8">
        <v>6.2920356889896688E-3</v>
      </c>
      <c r="DN51" s="8">
        <v>27</v>
      </c>
      <c r="DO51" s="8">
        <v>-8.3909419663334862E-3</v>
      </c>
      <c r="DP51" s="8">
        <v>-2.7153902622675231E-2</v>
      </c>
    </row>
    <row r="52" spans="1:120" x14ac:dyDescent="0.2">
      <c r="A52" s="1">
        <v>36081</v>
      </c>
      <c r="B52" s="3">
        <v>3.7920000553131104</v>
      </c>
      <c r="C52" s="20">
        <v>8960.41015625</v>
      </c>
      <c r="D52" s="3">
        <v>25.593999862670898</v>
      </c>
      <c r="F52" s="17">
        <v>36362</v>
      </c>
      <c r="G52" s="3">
        <f t="shared" si="0"/>
        <v>4.4159998893737793</v>
      </c>
      <c r="H52" s="20">
        <f t="shared" si="1"/>
        <v>12631.349609375</v>
      </c>
      <c r="I52" s="3">
        <f t="shared" si="2"/>
        <v>42.625</v>
      </c>
      <c r="K52" s="1">
        <v>36081</v>
      </c>
      <c r="L52" s="3">
        <f t="shared" si="3"/>
        <v>1.5276000022888185E-4</v>
      </c>
      <c r="M52" s="3">
        <f t="shared" si="4"/>
        <v>-5.8723723300749976E-3</v>
      </c>
      <c r="N52" s="3">
        <f t="shared" si="5"/>
        <v>4.9079273106129506E-3</v>
      </c>
      <c r="O52" s="3">
        <f t="shared" si="6"/>
        <v>-6.0251323303038796E-3</v>
      </c>
      <c r="P52" s="3">
        <f t="shared" si="7"/>
        <v>4.7551673103840685E-3</v>
      </c>
      <c r="R52" s="17">
        <v>36362</v>
      </c>
      <c r="S52" s="3">
        <f t="shared" si="8"/>
        <v>8.8115380360529968E-4</v>
      </c>
      <c r="T52" s="3">
        <f t="shared" si="9"/>
        <v>-1.419168951795052E-2</v>
      </c>
      <c r="U52" s="3">
        <f t="shared" si="9"/>
        <v>3.2551097653292962E-2</v>
      </c>
      <c r="V52" s="3">
        <f t="shared" si="10"/>
        <v>-1.5072843321555819E-2</v>
      </c>
      <c r="W52" s="3">
        <f t="shared" si="11"/>
        <v>3.166994384968766E-2</v>
      </c>
      <c r="AH52" s="1">
        <v>36049</v>
      </c>
      <c r="AI52" s="15">
        <v>1.2891056183380319E-2</v>
      </c>
      <c r="AJ52" s="15">
        <v>2.6525496337100638E-2</v>
      </c>
      <c r="AX52" s="8">
        <v>28</v>
      </c>
      <c r="AY52" s="8">
        <v>-2.909083404141579E-3</v>
      </c>
      <c r="AZ52" s="8">
        <v>-1.5771566380989342E-2</v>
      </c>
      <c r="BA52"/>
      <c r="BB52"/>
      <c r="BC52"/>
      <c r="BD52"/>
      <c r="BE52"/>
      <c r="BF52"/>
      <c r="BP52" s="1">
        <v>36049</v>
      </c>
      <c r="BQ52" s="15">
        <v>2.2865414858947324E-3</v>
      </c>
      <c r="BR52" s="15">
        <v>1.5367440185712214E-2</v>
      </c>
      <c r="CF52" s="8">
        <v>28</v>
      </c>
      <c r="CG52" s="8">
        <v>-2.5927948195382496E-3</v>
      </c>
      <c r="CH52" s="8">
        <v>-1.608785496559267E-2</v>
      </c>
      <c r="CX52" s="1">
        <v>36566</v>
      </c>
      <c r="CY52" s="8">
        <v>3.0252050058555721E-3</v>
      </c>
      <c r="CZ52" s="8">
        <v>1.4848736668650542E-2</v>
      </c>
      <c r="DN52" s="8">
        <v>28</v>
      </c>
      <c r="DO52" s="8">
        <v>3.4956073352124244E-2</v>
      </c>
      <c r="DP52" s="8">
        <v>3.7302699355057915E-2</v>
      </c>
    </row>
    <row r="53" spans="1:120" x14ac:dyDescent="0.2">
      <c r="A53" s="1">
        <v>36082</v>
      </c>
      <c r="B53" s="3">
        <v>3.9319999217987061</v>
      </c>
      <c r="C53" s="20">
        <v>9060.4697265625</v>
      </c>
      <c r="D53" s="3">
        <v>25.656499862670898</v>
      </c>
      <c r="F53" s="17">
        <v>36369</v>
      </c>
      <c r="G53" s="3">
        <f t="shared" si="0"/>
        <v>4.5770001411437988</v>
      </c>
      <c r="H53" s="20">
        <f t="shared" si="1"/>
        <v>12477.5703125</v>
      </c>
      <c r="I53" s="3">
        <f t="shared" si="2"/>
        <v>42</v>
      </c>
      <c r="K53" s="1">
        <v>36082</v>
      </c>
      <c r="L53" s="3">
        <f t="shared" si="3"/>
        <v>1.5168000221252442E-4</v>
      </c>
      <c r="M53" s="3">
        <f t="shared" si="4"/>
        <v>1.1166851580193255E-2</v>
      </c>
      <c r="N53" s="3">
        <f t="shared" si="5"/>
        <v>2.4419786018345991E-3</v>
      </c>
      <c r="O53" s="3">
        <f t="shared" si="6"/>
        <v>1.101517157798073E-2</v>
      </c>
      <c r="P53" s="3">
        <f t="shared" si="7"/>
        <v>2.2902985996220747E-3</v>
      </c>
      <c r="R53" s="17">
        <v>36369</v>
      </c>
      <c r="S53" s="3">
        <f t="shared" si="8"/>
        <v>8.4923074795649597E-4</v>
      </c>
      <c r="T53" s="3">
        <f t="shared" si="9"/>
        <v>-1.2174415373703604E-2</v>
      </c>
      <c r="U53" s="3">
        <f t="shared" si="9"/>
        <v>-1.466275659824047E-2</v>
      </c>
      <c r="V53" s="3">
        <f t="shared" si="10"/>
        <v>-1.30236461216601E-2</v>
      </c>
      <c r="W53" s="3">
        <f t="shared" si="11"/>
        <v>-1.5511987346196967E-2</v>
      </c>
      <c r="AH53" s="1">
        <v>36052</v>
      </c>
      <c r="AI53" s="15">
        <v>8.8425202976668699E-3</v>
      </c>
      <c r="AJ53" s="15">
        <v>7.3948935900612286E-2</v>
      </c>
      <c r="AX53" s="8">
        <v>29</v>
      </c>
      <c r="AY53" s="8">
        <v>2.0507385797071905E-2</v>
      </c>
      <c r="AZ53" s="8">
        <v>8.0552902168379514E-2</v>
      </c>
      <c r="BA53"/>
      <c r="BB53"/>
      <c r="BC53"/>
      <c r="BD53"/>
      <c r="BE53"/>
      <c r="BF53"/>
      <c r="BP53" s="1">
        <v>36052</v>
      </c>
      <c r="BQ53" s="15">
        <v>-7.6310395205893269E-3</v>
      </c>
      <c r="BR53" s="15">
        <v>-1.8466924179167513E-2</v>
      </c>
      <c r="CF53" s="8">
        <v>29</v>
      </c>
      <c r="CG53" s="8">
        <v>1.8277730910437856E-2</v>
      </c>
      <c r="CH53" s="8">
        <v>8.278255705501357E-2</v>
      </c>
      <c r="CX53" s="1">
        <v>36567</v>
      </c>
      <c r="CY53" s="8">
        <v>-2.1685318465189183E-3</v>
      </c>
      <c r="CZ53" s="8">
        <v>-2.3709471850338754E-2</v>
      </c>
      <c r="DN53" s="8">
        <v>29</v>
      </c>
      <c r="DO53" s="8">
        <v>-9.909982706236567E-3</v>
      </c>
      <c r="DP53" s="8">
        <v>2.628750492825168E-2</v>
      </c>
    </row>
    <row r="54" spans="1:120" ht="13.5" thickBot="1" x14ac:dyDescent="0.25">
      <c r="A54" s="1">
        <v>36083</v>
      </c>
      <c r="B54" s="3">
        <v>3.8489999771118164</v>
      </c>
      <c r="C54" s="20">
        <v>9434.8701171875</v>
      </c>
      <c r="D54" s="3">
        <v>26.093999862670898</v>
      </c>
      <c r="F54" s="17">
        <v>36376</v>
      </c>
      <c r="G54" s="3">
        <f t="shared" si="0"/>
        <v>4.6230001449584961</v>
      </c>
      <c r="H54" s="20">
        <f t="shared" si="1"/>
        <v>11882.6103515625</v>
      </c>
      <c r="I54" s="3">
        <f t="shared" si="2"/>
        <v>42.375</v>
      </c>
      <c r="K54" s="1">
        <v>36083</v>
      </c>
      <c r="L54" s="3">
        <f t="shared" si="3"/>
        <v>1.5727999687194824E-4</v>
      </c>
      <c r="M54" s="3">
        <f t="shared" si="4"/>
        <v>4.1322404017020621E-2</v>
      </c>
      <c r="N54" s="3">
        <f t="shared" si="5"/>
        <v>1.7052209083147137E-2</v>
      </c>
      <c r="O54" s="3">
        <f t="shared" si="6"/>
        <v>4.1165124020148672E-2</v>
      </c>
      <c r="P54" s="3">
        <f t="shared" si="7"/>
        <v>1.6894929086275188E-2</v>
      </c>
      <c r="R54" s="17">
        <v>36376</v>
      </c>
      <c r="S54" s="3">
        <f t="shared" si="8"/>
        <v>8.8019233483534588E-4</v>
      </c>
      <c r="T54" s="3">
        <f t="shared" si="9"/>
        <v>-4.7682356904169922E-2</v>
      </c>
      <c r="U54" s="3">
        <f t="shared" si="9"/>
        <v>8.9285714285714281E-3</v>
      </c>
      <c r="V54" s="3">
        <f t="shared" si="10"/>
        <v>-4.856254923900527E-2</v>
      </c>
      <c r="W54" s="3">
        <f t="shared" si="11"/>
        <v>8.0483790937360827E-3</v>
      </c>
      <c r="AH54" s="1">
        <v>36053</v>
      </c>
      <c r="AI54" s="15">
        <v>3.7426265657141654E-3</v>
      </c>
      <c r="AJ54" s="15">
        <v>1.3656353133693823E-2</v>
      </c>
      <c r="AX54" s="8">
        <v>30</v>
      </c>
      <c r="AY54" s="8">
        <v>-1.6416936675478437E-2</v>
      </c>
      <c r="AZ54" s="8">
        <v>-5.5884519375079968E-2</v>
      </c>
      <c r="BA54"/>
      <c r="BB54"/>
      <c r="BC54"/>
      <c r="BD54"/>
      <c r="BE54"/>
      <c r="BF54"/>
      <c r="BP54" s="1">
        <v>36053</v>
      </c>
      <c r="BQ54" s="15">
        <v>9.2898211714808178E-4</v>
      </c>
      <c r="BR54" s="15">
        <v>2.8263182597889545E-2</v>
      </c>
      <c r="CF54" s="8">
        <v>30</v>
      </c>
      <c r="CG54" s="8">
        <v>-1.4632013748477734E-2</v>
      </c>
      <c r="CH54" s="8">
        <v>-5.7669442302080667E-2</v>
      </c>
      <c r="CX54" s="1">
        <v>36570</v>
      </c>
      <c r="CY54" s="8">
        <v>5.667536174191022E-4</v>
      </c>
      <c r="CZ54" s="8">
        <v>2.8845011088463251E-2</v>
      </c>
      <c r="DN54" s="9">
        <v>30</v>
      </c>
      <c r="DO54" s="9">
        <v>-2.2363792700867406E-2</v>
      </c>
      <c r="DP54" s="9">
        <v>1.808783048590875E-2</v>
      </c>
    </row>
    <row r="55" spans="1:120" x14ac:dyDescent="0.2">
      <c r="A55" s="1">
        <v>36084</v>
      </c>
      <c r="B55" s="3">
        <v>3.5550000667572021</v>
      </c>
      <c r="C55" s="20">
        <v>9536.5302734375</v>
      </c>
      <c r="D55" s="3">
        <v>26.5625</v>
      </c>
      <c r="F55" s="17">
        <v>36383</v>
      </c>
      <c r="G55" s="3">
        <f t="shared" si="0"/>
        <v>4.7569999694824219</v>
      </c>
      <c r="H55" s="20">
        <f t="shared" si="1"/>
        <v>11840.4501953125</v>
      </c>
      <c r="I55" s="3">
        <f t="shared" si="2"/>
        <v>44.015621185302734</v>
      </c>
      <c r="K55" s="1">
        <v>36084</v>
      </c>
      <c r="L55" s="3">
        <f t="shared" si="3"/>
        <v>1.5395999908447266E-4</v>
      </c>
      <c r="M55" s="3">
        <f t="shared" si="4"/>
        <v>1.077493966396058E-2</v>
      </c>
      <c r="N55" s="3">
        <f t="shared" si="5"/>
        <v>1.7954324357888893E-2</v>
      </c>
      <c r="O55" s="3">
        <f t="shared" si="6"/>
        <v>1.0620979664876108E-2</v>
      </c>
      <c r="P55" s="3">
        <f t="shared" si="7"/>
        <v>1.7800364358804419E-2</v>
      </c>
      <c r="R55" s="17">
        <v>36383</v>
      </c>
      <c r="S55" s="3">
        <f t="shared" si="8"/>
        <v>8.8903848941509535E-4</v>
      </c>
      <c r="T55" s="3">
        <f t="shared" si="9"/>
        <v>-3.5480550992279371E-3</v>
      </c>
      <c r="U55" s="3">
        <f t="shared" si="9"/>
        <v>3.8716724136937684E-2</v>
      </c>
      <c r="V55" s="3">
        <f t="shared" si="10"/>
        <v>-4.4370935886430323E-3</v>
      </c>
      <c r="W55" s="3">
        <f t="shared" si="11"/>
        <v>3.7827685647522591E-2</v>
      </c>
      <c r="AH55" s="1">
        <v>36054</v>
      </c>
      <c r="AI55" s="15">
        <v>3.7436482618709707E-3</v>
      </c>
      <c r="AJ55" s="15">
        <v>1.706711717102841E-2</v>
      </c>
      <c r="AX55" s="8">
        <v>31</v>
      </c>
      <c r="AY55" s="8">
        <v>3.4159691341496927E-2</v>
      </c>
      <c r="AZ55" s="8">
        <v>6.951333631593104E-2</v>
      </c>
      <c r="BA55"/>
      <c r="BB55"/>
      <c r="BC55"/>
      <c r="BD55"/>
      <c r="BE55"/>
      <c r="BF55"/>
      <c r="BP55" s="1">
        <v>36054</v>
      </c>
      <c r="BQ55" s="15">
        <v>2.5337988662596056E-3</v>
      </c>
      <c r="BR55" s="15">
        <v>1.383698287543202E-2</v>
      </c>
      <c r="CF55" s="8">
        <v>31</v>
      </c>
      <c r="CG55" s="8">
        <v>3.0445696613980056E-2</v>
      </c>
      <c r="CH55" s="8">
        <v>7.3227331043447919E-2</v>
      </c>
      <c r="CX55" s="1">
        <v>36571</v>
      </c>
      <c r="CY55" s="8">
        <v>5.3698883356705986E-5</v>
      </c>
      <c r="CZ55" s="8">
        <v>1.653616286779537E-2</v>
      </c>
    </row>
    <row r="56" spans="1:120" x14ac:dyDescent="0.2">
      <c r="A56" s="1">
        <v>36087</v>
      </c>
      <c r="B56" s="3">
        <v>3.7249999046325684</v>
      </c>
      <c r="C56" s="20">
        <v>9622.849609375</v>
      </c>
      <c r="D56" s="3">
        <v>26.281499862670898</v>
      </c>
      <c r="F56" s="17">
        <v>36390</v>
      </c>
      <c r="G56" s="3">
        <f t="shared" si="0"/>
        <v>4.6030001640319824</v>
      </c>
      <c r="H56" s="20">
        <f t="shared" si="1"/>
        <v>12145.0498046875</v>
      </c>
      <c r="I56" s="3">
        <f t="shared" si="2"/>
        <v>43.6875</v>
      </c>
      <c r="K56" s="1">
        <v>36087</v>
      </c>
      <c r="L56" s="3">
        <f t="shared" si="3"/>
        <v>1.422000026702881E-4</v>
      </c>
      <c r="M56" s="3">
        <f t="shared" si="4"/>
        <v>9.0514404571156119E-3</v>
      </c>
      <c r="N56" s="3">
        <f t="shared" si="5"/>
        <v>-1.0578828699448529E-2</v>
      </c>
      <c r="O56" s="3">
        <f t="shared" si="6"/>
        <v>8.9092404544453239E-3</v>
      </c>
      <c r="P56" s="3">
        <f t="shared" si="7"/>
        <v>-1.0721028702118817E-2</v>
      </c>
      <c r="R56" s="17">
        <v>36390</v>
      </c>
      <c r="S56" s="3">
        <f t="shared" si="8"/>
        <v>9.148076864389273E-4</v>
      </c>
      <c r="T56" s="3">
        <f t="shared" si="9"/>
        <v>2.5725340198262694E-2</v>
      </c>
      <c r="U56" s="3">
        <f t="shared" si="9"/>
        <v>-7.4546530633151078E-3</v>
      </c>
      <c r="V56" s="3">
        <f t="shared" si="10"/>
        <v>2.4810532511823767E-2</v>
      </c>
      <c r="W56" s="3">
        <f t="shared" si="11"/>
        <v>-8.3694607497540353E-3</v>
      </c>
      <c r="AH56" s="1">
        <v>36055</v>
      </c>
      <c r="AI56" s="15">
        <v>-1.0449079149745908E-2</v>
      </c>
      <c r="AJ56" s="15">
        <v>-2.2392759079965761E-2</v>
      </c>
      <c r="AX56" s="8">
        <v>32</v>
      </c>
      <c r="AY56" s="8">
        <v>8.7535409117002784E-3</v>
      </c>
      <c r="AZ56" s="8">
        <v>-4.3541535390785341E-2</v>
      </c>
      <c r="BA56"/>
      <c r="BB56"/>
      <c r="BC56"/>
      <c r="BD56"/>
      <c r="BE56"/>
      <c r="BF56"/>
      <c r="BP56" s="1">
        <v>36055</v>
      </c>
      <c r="BQ56" s="15">
        <v>-2.5825699939645242E-3</v>
      </c>
      <c r="BR56" s="15">
        <v>1.5958884704043799E-2</v>
      </c>
      <c r="CF56" s="8">
        <v>32</v>
      </c>
      <c r="CG56" s="8">
        <v>7.8018167152446617E-3</v>
      </c>
      <c r="CH56" s="8">
        <v>-4.2589811194329724E-2</v>
      </c>
      <c r="CX56" s="1">
        <v>36572</v>
      </c>
      <c r="CY56" s="8">
        <v>1.6831807686091765E-4</v>
      </c>
      <c r="CZ56" s="8">
        <v>1.343095662848813E-2</v>
      </c>
    </row>
    <row r="57" spans="1:120" x14ac:dyDescent="0.2">
      <c r="A57" s="1">
        <v>36088</v>
      </c>
      <c r="B57" s="3">
        <v>3.9000000953674316</v>
      </c>
      <c r="C57" s="20">
        <v>9663.740234375</v>
      </c>
      <c r="D57" s="3">
        <v>26.468999862670898</v>
      </c>
      <c r="F57" s="17">
        <v>36397</v>
      </c>
      <c r="G57" s="3">
        <f t="shared" si="0"/>
        <v>4.7729997634887695</v>
      </c>
      <c r="H57" s="20">
        <f t="shared" si="1"/>
        <v>12540.8203125</v>
      </c>
      <c r="I57" s="3">
        <f t="shared" si="2"/>
        <v>43.125</v>
      </c>
      <c r="K57" s="1">
        <v>36088</v>
      </c>
      <c r="L57" s="3">
        <f t="shared" si="3"/>
        <v>1.4899999618530273E-4</v>
      </c>
      <c r="M57" s="3">
        <f t="shared" si="4"/>
        <v>4.2493259959256319E-3</v>
      </c>
      <c r="N57" s="3">
        <f t="shared" si="5"/>
        <v>7.1342960249508765E-3</v>
      </c>
      <c r="O57" s="3">
        <f t="shared" si="6"/>
        <v>4.1003259997403289E-3</v>
      </c>
      <c r="P57" s="3">
        <f t="shared" si="7"/>
        <v>6.9852960287655735E-3</v>
      </c>
      <c r="R57" s="17">
        <v>36397</v>
      </c>
      <c r="S57" s="3">
        <f t="shared" si="8"/>
        <v>8.8519233923691973E-4</v>
      </c>
      <c r="T57" s="3">
        <f t="shared" si="9"/>
        <v>3.2586981048010895E-2</v>
      </c>
      <c r="U57" s="3">
        <f t="shared" si="9"/>
        <v>-1.2875536480686695E-2</v>
      </c>
      <c r="V57" s="3">
        <f t="shared" si="10"/>
        <v>3.1701788708773979E-2</v>
      </c>
      <c r="W57" s="3">
        <f t="shared" si="11"/>
        <v>-1.3760728819923615E-2</v>
      </c>
      <c r="AH57" s="1">
        <v>36056</v>
      </c>
      <c r="AI57" s="15">
        <v>1.8825664012435803E-3</v>
      </c>
      <c r="AJ57" s="15">
        <v>-2.0637663905624277E-3</v>
      </c>
      <c r="AX57" s="8">
        <v>33</v>
      </c>
      <c r="AY57" s="8">
        <v>-2.3892529403119013E-2</v>
      </c>
      <c r="AZ57" s="8">
        <v>-3.7483965125530948E-3</v>
      </c>
      <c r="BA57"/>
      <c r="BB57"/>
      <c r="BC57"/>
      <c r="BD57"/>
      <c r="BE57"/>
      <c r="BF57"/>
      <c r="BP57" s="1">
        <v>36056</v>
      </c>
      <c r="BQ57" s="15">
        <v>1.7914694553086685E-3</v>
      </c>
      <c r="BR57" s="15">
        <v>4.2473112267654807E-3</v>
      </c>
      <c r="CF57" s="8">
        <v>33</v>
      </c>
      <c r="CG57" s="8">
        <v>-2.129482653329158E-2</v>
      </c>
      <c r="CH57" s="8">
        <v>-6.3460993823805274E-3</v>
      </c>
      <c r="CX57" s="1">
        <v>36573</v>
      </c>
      <c r="CY57" s="8">
        <v>2.9544088277705968E-3</v>
      </c>
      <c r="CZ57" s="8">
        <v>3.3067718520147344E-3</v>
      </c>
    </row>
    <row r="58" spans="1:120" x14ac:dyDescent="0.2">
      <c r="A58" s="1">
        <v>36089</v>
      </c>
      <c r="B58" s="3">
        <v>3.8899998664855957</v>
      </c>
      <c r="C58" s="20">
        <v>9720.2001953125</v>
      </c>
      <c r="D58" s="3">
        <v>26.375</v>
      </c>
      <c r="F58" s="17">
        <v>36404</v>
      </c>
      <c r="G58" s="3">
        <f t="shared" si="0"/>
        <v>4.9190001487731934</v>
      </c>
      <c r="H58" s="20">
        <f t="shared" si="1"/>
        <v>12129.0302734375</v>
      </c>
      <c r="I58" s="3">
        <f t="shared" si="2"/>
        <v>41.3125</v>
      </c>
      <c r="K58" s="1">
        <v>36089</v>
      </c>
      <c r="L58" s="3">
        <f t="shared" si="3"/>
        <v>1.5600000381469725E-4</v>
      </c>
      <c r="M58" s="3">
        <f t="shared" si="4"/>
        <v>5.8424543259829806E-3</v>
      </c>
      <c r="N58" s="3">
        <f t="shared" si="5"/>
        <v>-3.5513190206882725E-3</v>
      </c>
      <c r="O58" s="3">
        <f t="shared" si="6"/>
        <v>5.686454322168283E-3</v>
      </c>
      <c r="P58" s="3">
        <f t="shared" si="7"/>
        <v>-3.7073190245029697E-3</v>
      </c>
      <c r="R58" s="17">
        <v>36404</v>
      </c>
      <c r="S58" s="3">
        <f t="shared" si="8"/>
        <v>9.1788456990168639E-4</v>
      </c>
      <c r="T58" s="3">
        <f t="shared" si="9"/>
        <v>-3.2835973150181441E-2</v>
      </c>
      <c r="U58" s="3">
        <f t="shared" si="9"/>
        <v>-4.2028985507246375E-2</v>
      </c>
      <c r="V58" s="3">
        <f t="shared" si="10"/>
        <v>-3.375385772008313E-2</v>
      </c>
      <c r="W58" s="3">
        <f t="shared" si="11"/>
        <v>-4.2946870077148064E-2</v>
      </c>
      <c r="AH58" s="1">
        <v>36059</v>
      </c>
      <c r="AI58" s="15">
        <v>9.4671579984586726E-4</v>
      </c>
      <c r="AJ58" s="15">
        <v>1.3874124196492022E-2</v>
      </c>
      <c r="AX58" s="8">
        <v>34</v>
      </c>
      <c r="AY58" s="8">
        <v>1.3043623832180867E-2</v>
      </c>
      <c r="AZ58" s="8">
        <v>-3.7633168256686861E-2</v>
      </c>
      <c r="BA58"/>
      <c r="BB58"/>
      <c r="BC58"/>
      <c r="BD58"/>
      <c r="BE58"/>
      <c r="BF58"/>
      <c r="BP58" s="1">
        <v>36059</v>
      </c>
      <c r="BQ58" s="15">
        <v>-1.1189313379464133E-2</v>
      </c>
      <c r="BR58" s="15">
        <v>-5.0336866129064711E-3</v>
      </c>
      <c r="CF58" s="8">
        <v>34</v>
      </c>
      <c r="CG58" s="8">
        <v>1.1625462594828473E-2</v>
      </c>
      <c r="CH58" s="8">
        <v>-3.6215007019334465E-2</v>
      </c>
      <c r="CX58" s="1">
        <v>36574</v>
      </c>
      <c r="CY58" s="8">
        <v>-3.2525627409293492E-3</v>
      </c>
      <c r="CZ58" s="8">
        <v>-1.2747437259070651E-2</v>
      </c>
    </row>
    <row r="59" spans="1:120" x14ac:dyDescent="0.2">
      <c r="A59" s="1">
        <v>36090</v>
      </c>
      <c r="B59" s="3">
        <v>3.880000114440918</v>
      </c>
      <c r="C59" s="20">
        <v>9802.400390625</v>
      </c>
      <c r="D59" s="3">
        <v>26.0625</v>
      </c>
      <c r="F59" s="17">
        <v>36411</v>
      </c>
      <c r="G59" s="3">
        <f t="shared" si="0"/>
        <v>4.6669998168945313</v>
      </c>
      <c r="H59" s="20">
        <f t="shared" si="1"/>
        <v>12265.1103515625</v>
      </c>
      <c r="I59" s="3">
        <f t="shared" si="2"/>
        <v>40.4375</v>
      </c>
      <c r="K59" s="1">
        <v>36090</v>
      </c>
      <c r="L59" s="3">
        <f t="shared" si="3"/>
        <v>1.5559999465942383E-4</v>
      </c>
      <c r="M59" s="3">
        <f t="shared" si="4"/>
        <v>8.4566360425519307E-3</v>
      </c>
      <c r="N59" s="3">
        <f t="shared" si="5"/>
        <v>-1.1848341232227487E-2</v>
      </c>
      <c r="O59" s="3">
        <f t="shared" si="6"/>
        <v>8.3010360478925072E-3</v>
      </c>
      <c r="P59" s="3">
        <f t="shared" si="7"/>
        <v>-1.2003941226886911E-2</v>
      </c>
      <c r="R59" s="17">
        <v>36411</v>
      </c>
      <c r="S59" s="3">
        <f t="shared" si="8"/>
        <v>9.4596156707176795E-4</v>
      </c>
      <c r="T59" s="3">
        <f t="shared" si="9"/>
        <v>1.1219369979067043E-2</v>
      </c>
      <c r="U59" s="3">
        <f t="shared" si="9"/>
        <v>-2.118003025718608E-2</v>
      </c>
      <c r="V59" s="3">
        <f t="shared" si="10"/>
        <v>1.0273408411995274E-2</v>
      </c>
      <c r="W59" s="3">
        <f t="shared" si="11"/>
        <v>-2.2125991824257847E-2</v>
      </c>
      <c r="AH59" s="1">
        <v>36060</v>
      </c>
      <c r="AI59" s="15">
        <v>3.5418150265237626E-3</v>
      </c>
      <c r="AJ59" s="15">
        <v>-4.946135314745E-3</v>
      </c>
      <c r="AX59" s="8">
        <v>35</v>
      </c>
      <c r="AY59" s="8">
        <v>1.9245480029274863E-2</v>
      </c>
      <c r="AZ59" s="8">
        <v>-4.6342485942254867E-2</v>
      </c>
      <c r="BA59"/>
      <c r="BB59"/>
      <c r="BC59"/>
      <c r="BD59"/>
      <c r="BE59"/>
      <c r="BF59"/>
      <c r="BP59" s="1">
        <v>36060</v>
      </c>
      <c r="BQ59" s="15">
        <v>7.2255993857735159E-4</v>
      </c>
      <c r="BR59" s="15">
        <v>-4.7016420644710281E-2</v>
      </c>
      <c r="CF59" s="8">
        <v>35</v>
      </c>
      <c r="CG59" s="8">
        <v>1.7153025192880377E-2</v>
      </c>
      <c r="CH59" s="8">
        <v>-4.4250031105860385E-2</v>
      </c>
      <c r="CX59" s="1">
        <v>36578</v>
      </c>
      <c r="CY59" s="8">
        <v>-7.2354580754659331E-4</v>
      </c>
      <c r="CZ59" s="8">
        <v>-4.5346914897060456E-2</v>
      </c>
    </row>
    <row r="60" spans="1:120" x14ac:dyDescent="0.2">
      <c r="A60" s="1">
        <v>36091</v>
      </c>
      <c r="B60" s="3">
        <v>3.8899998664855957</v>
      </c>
      <c r="C60" s="20">
        <v>9750.4697265625</v>
      </c>
      <c r="D60" s="3">
        <v>26.25</v>
      </c>
      <c r="F60" s="17">
        <v>36418</v>
      </c>
      <c r="G60" s="3">
        <f t="shared" si="0"/>
        <v>4.6069998741149902</v>
      </c>
      <c r="H60" s="20">
        <f t="shared" si="1"/>
        <v>12055.849609375</v>
      </c>
      <c r="I60" s="3">
        <f t="shared" si="2"/>
        <v>41.625</v>
      </c>
      <c r="K60" s="1">
        <v>36091</v>
      </c>
      <c r="L60" s="3">
        <f t="shared" si="3"/>
        <v>1.5520000457763672E-4</v>
      </c>
      <c r="M60" s="3">
        <f t="shared" si="4"/>
        <v>-5.2977497340515088E-3</v>
      </c>
      <c r="N60" s="3">
        <f t="shared" si="5"/>
        <v>7.1942446043165471E-3</v>
      </c>
      <c r="O60" s="3">
        <f t="shared" si="6"/>
        <v>-5.4529497386291452E-3</v>
      </c>
      <c r="P60" s="3">
        <f t="shared" si="7"/>
        <v>7.0390445997389108E-3</v>
      </c>
      <c r="R60" s="17">
        <v>36418</v>
      </c>
      <c r="S60" s="3">
        <f t="shared" si="8"/>
        <v>8.9749996478740986E-4</v>
      </c>
      <c r="T60" s="3">
        <f t="shared" si="9"/>
        <v>-1.7061464282776832E-2</v>
      </c>
      <c r="U60" s="3">
        <f t="shared" si="9"/>
        <v>2.9366306027820709E-2</v>
      </c>
      <c r="V60" s="3">
        <f t="shared" si="10"/>
        <v>-1.7958964247564241E-2</v>
      </c>
      <c r="W60" s="3">
        <f t="shared" si="11"/>
        <v>2.84688060630333E-2</v>
      </c>
      <c r="AH60" s="1">
        <v>36061</v>
      </c>
      <c r="AI60" s="15">
        <v>1.5835597541713334E-2</v>
      </c>
      <c r="AJ60" s="15">
        <v>4.4386143452017031E-2</v>
      </c>
      <c r="AX60" s="8">
        <v>36</v>
      </c>
      <c r="AY60" s="8">
        <v>6.2338755386257307E-3</v>
      </c>
      <c r="AZ60" s="8">
        <v>6.985656097097262E-2</v>
      </c>
      <c r="BA60"/>
      <c r="BB60"/>
      <c r="BC60"/>
      <c r="BD60"/>
      <c r="BE60"/>
      <c r="BF60"/>
      <c r="BP60" s="1">
        <v>36061</v>
      </c>
      <c r="BQ60" s="15">
        <v>4.4942493660888004E-3</v>
      </c>
      <c r="BR60" s="15">
        <v>-1.3241896644614412E-2</v>
      </c>
      <c r="CF60" s="8">
        <v>36</v>
      </c>
      <c r="CG60" s="8">
        <v>5.5561006532793052E-3</v>
      </c>
      <c r="CH60" s="8">
        <v>7.0534335856319047E-2</v>
      </c>
      <c r="CX60" s="1">
        <v>36579</v>
      </c>
      <c r="CY60" s="8">
        <v>4.1392515533490585E-3</v>
      </c>
      <c r="CZ60" s="8">
        <v>-1.266197882607633E-2</v>
      </c>
    </row>
    <row r="61" spans="1:120" x14ac:dyDescent="0.2">
      <c r="A61" s="1">
        <v>36094</v>
      </c>
      <c r="B61" s="3">
        <v>4.0149998664855957</v>
      </c>
      <c r="C61" s="20">
        <v>9784.169921875</v>
      </c>
      <c r="D61" s="3">
        <v>26</v>
      </c>
      <c r="F61" s="17">
        <v>36425</v>
      </c>
      <c r="G61" s="3">
        <f t="shared" si="0"/>
        <v>4.6779999732971191</v>
      </c>
      <c r="H61" s="20">
        <f t="shared" si="1"/>
        <v>11974.900390625</v>
      </c>
      <c r="I61" s="3">
        <f t="shared" si="2"/>
        <v>39.5</v>
      </c>
      <c r="K61" s="1">
        <v>36094</v>
      </c>
      <c r="L61" s="3">
        <f t="shared" si="3"/>
        <v>1.5559999465942383E-4</v>
      </c>
      <c r="M61" s="3">
        <f t="shared" si="4"/>
        <v>3.4562637757535918E-3</v>
      </c>
      <c r="N61" s="3">
        <f t="shared" si="5"/>
        <v>-9.5238095238095247E-3</v>
      </c>
      <c r="O61" s="3">
        <f t="shared" si="6"/>
        <v>3.3006637810941678E-3</v>
      </c>
      <c r="P61" s="3">
        <f t="shared" si="7"/>
        <v>-9.6794095184689483E-3</v>
      </c>
      <c r="R61" s="17">
        <v>36425</v>
      </c>
      <c r="S61" s="3">
        <f t="shared" si="8"/>
        <v>8.8596151425288268E-4</v>
      </c>
      <c r="T61" s="3">
        <f t="shared" si="9"/>
        <v>-6.7145179620564767E-3</v>
      </c>
      <c r="U61" s="3">
        <f t="shared" si="9"/>
        <v>-5.1051051051051052E-2</v>
      </c>
      <c r="V61" s="3">
        <f t="shared" si="10"/>
        <v>-7.6004794763093594E-3</v>
      </c>
      <c r="W61" s="3">
        <f t="shared" si="11"/>
        <v>-5.1937012565303933E-2</v>
      </c>
      <c r="AH61" s="1">
        <v>36062</v>
      </c>
      <c r="AI61" s="15">
        <v>-9.9392298707656947E-3</v>
      </c>
      <c r="AJ61" s="15">
        <v>-4.1972184965971045E-3</v>
      </c>
      <c r="AX61" s="8">
        <v>37</v>
      </c>
      <c r="AY61" s="8">
        <v>5.6547663570148442E-3</v>
      </c>
      <c r="AZ61" s="8">
        <v>-1.6653297388660854E-2</v>
      </c>
      <c r="BA61"/>
      <c r="BB61"/>
      <c r="BC61"/>
      <c r="BD61"/>
      <c r="BE61"/>
      <c r="BF61"/>
      <c r="BP61" s="1">
        <v>36062</v>
      </c>
      <c r="BQ61" s="15">
        <v>-3.9588172262539485E-4</v>
      </c>
      <c r="BR61" s="15">
        <v>2.0805813974302863E-3</v>
      </c>
      <c r="CF61" s="8">
        <v>37</v>
      </c>
      <c r="CG61" s="8">
        <v>5.0399548171406496E-3</v>
      </c>
      <c r="CH61" s="8">
        <v>-1.6038485848786657E-2</v>
      </c>
      <c r="CX61" s="1">
        <v>36580</v>
      </c>
      <c r="CY61" s="8">
        <v>1.594982131323922E-3</v>
      </c>
      <c r="CZ61" s="8">
        <v>3.1523754393873314E-4</v>
      </c>
    </row>
    <row r="62" spans="1:120" x14ac:dyDescent="0.2">
      <c r="A62" s="1">
        <v>36095</v>
      </c>
      <c r="B62" s="3">
        <v>4.059999942779541</v>
      </c>
      <c r="C62" s="20">
        <v>9747.26953125</v>
      </c>
      <c r="D62" s="3">
        <v>26.093999862670898</v>
      </c>
      <c r="F62" s="17">
        <v>36432</v>
      </c>
      <c r="G62" s="3">
        <f t="shared" si="0"/>
        <v>4.6919999122619629</v>
      </c>
      <c r="H62" s="20">
        <f t="shared" si="1"/>
        <v>11607.900390625</v>
      </c>
      <c r="I62" s="3">
        <f t="shared" si="2"/>
        <v>39.5</v>
      </c>
      <c r="K62" s="1">
        <v>36095</v>
      </c>
      <c r="L62" s="3">
        <f t="shared" si="3"/>
        <v>1.6059999465942382E-4</v>
      </c>
      <c r="M62" s="3">
        <f t="shared" si="4"/>
        <v>-3.7714380391636283E-3</v>
      </c>
      <c r="N62" s="3">
        <f t="shared" si="5"/>
        <v>3.6153793334960938E-3</v>
      </c>
      <c r="O62" s="3">
        <f t="shared" si="6"/>
        <v>-3.9320380338230525E-3</v>
      </c>
      <c r="P62" s="3">
        <f t="shared" si="7"/>
        <v>3.4547793388366699E-3</v>
      </c>
      <c r="R62" s="17">
        <v>36432</v>
      </c>
      <c r="S62" s="3">
        <f t="shared" si="8"/>
        <v>8.9961537948021525E-4</v>
      </c>
      <c r="T62" s="3">
        <f t="shared" si="9"/>
        <v>-3.0647436557160818E-2</v>
      </c>
      <c r="U62" s="3">
        <f t="shared" si="9"/>
        <v>0</v>
      </c>
      <c r="V62" s="3">
        <f t="shared" si="10"/>
        <v>-3.1547051936641035E-2</v>
      </c>
      <c r="W62" s="3">
        <f t="shared" si="11"/>
        <v>-8.9961537948021525E-4</v>
      </c>
      <c r="AH62" s="1">
        <v>36063</v>
      </c>
      <c r="AI62" s="15">
        <v>4.020451188916267E-4</v>
      </c>
      <c r="AJ62" s="15">
        <v>-1.9448369648719391E-2</v>
      </c>
      <c r="AX62" s="8">
        <v>38</v>
      </c>
      <c r="AY62" s="8">
        <v>9.1279918024508248E-3</v>
      </c>
      <c r="AZ62" s="8">
        <v>6.9711076870857924E-2</v>
      </c>
      <c r="BA62"/>
      <c r="BB62"/>
      <c r="BC62"/>
      <c r="BD62"/>
      <c r="BE62"/>
      <c r="BF62"/>
      <c r="BP62" s="1">
        <v>36063</v>
      </c>
      <c r="BQ62" s="15">
        <v>-4.5626337754818809E-3</v>
      </c>
      <c r="BR62" s="15">
        <v>5.2907226174247401E-3</v>
      </c>
      <c r="CF62" s="8">
        <v>38</v>
      </c>
      <c r="CG62" s="8">
        <v>8.1355556270707348E-3</v>
      </c>
      <c r="CH62" s="8">
        <v>7.0703513046238023E-2</v>
      </c>
      <c r="CX62" s="1">
        <v>36581</v>
      </c>
      <c r="CY62" s="8">
        <v>-6.3289755273415412E-4</v>
      </c>
      <c r="CZ62" s="8">
        <v>1.5861863992546498E-3</v>
      </c>
    </row>
    <row r="63" spans="1:120" x14ac:dyDescent="0.2">
      <c r="A63" s="1">
        <v>36096</v>
      </c>
      <c r="B63" s="3">
        <v>4.1539998054504395</v>
      </c>
      <c r="C63" s="20">
        <v>9751.01953125</v>
      </c>
      <c r="D63" s="3">
        <v>25.8125</v>
      </c>
      <c r="F63" s="17">
        <v>36439</v>
      </c>
      <c r="G63" s="3">
        <f t="shared" si="0"/>
        <v>4.6779999732971191</v>
      </c>
      <c r="H63" s="20">
        <f t="shared" si="1"/>
        <v>12092.599609375</v>
      </c>
      <c r="I63" s="3">
        <f t="shared" si="2"/>
        <v>38.375</v>
      </c>
      <c r="K63" s="1">
        <v>36096</v>
      </c>
      <c r="L63" s="3">
        <f t="shared" si="3"/>
        <v>1.6239999771118163E-4</v>
      </c>
      <c r="M63" s="3">
        <f t="shared" si="4"/>
        <v>3.8472312558685305E-4</v>
      </c>
      <c r="N63" s="3">
        <f t="shared" si="5"/>
        <v>-1.0787915388686793E-2</v>
      </c>
      <c r="O63" s="3">
        <f t="shared" si="6"/>
        <v>2.2232312787567142E-4</v>
      </c>
      <c r="P63" s="3">
        <f t="shared" si="7"/>
        <v>-1.0950315386397975E-2</v>
      </c>
      <c r="R63" s="17">
        <v>36439</v>
      </c>
      <c r="S63" s="3">
        <f t="shared" si="8"/>
        <v>9.0230767543499285E-4</v>
      </c>
      <c r="T63" s="3">
        <f t="shared" si="9"/>
        <v>4.1755976743344754E-2</v>
      </c>
      <c r="U63" s="3">
        <f t="shared" si="9"/>
        <v>-2.8481012658227847E-2</v>
      </c>
      <c r="V63" s="3">
        <f t="shared" si="10"/>
        <v>4.0853669067909763E-2</v>
      </c>
      <c r="W63" s="3">
        <f t="shared" si="11"/>
        <v>-2.9383320333662841E-2</v>
      </c>
      <c r="AH63" s="1">
        <v>36066</v>
      </c>
      <c r="AI63" s="15">
        <v>1.3140620431243463E-3</v>
      </c>
      <c r="AJ63" s="15">
        <v>-1.8315985120047423E-2</v>
      </c>
      <c r="AX63" s="8">
        <v>39</v>
      </c>
      <c r="AY63" s="8">
        <v>-3.1385308119241434E-3</v>
      </c>
      <c r="AZ63" s="8">
        <v>7.0880759452374514E-2</v>
      </c>
      <c r="BA63"/>
      <c r="BB63"/>
      <c r="BC63"/>
      <c r="BD63"/>
      <c r="BE63"/>
      <c r="BF63"/>
      <c r="BP63" s="1">
        <v>36066</v>
      </c>
      <c r="BQ63" s="15">
        <v>3.5927642924295164E-3</v>
      </c>
      <c r="BR63" s="15">
        <v>-1.6198116678722473E-2</v>
      </c>
      <c r="CF63" s="8">
        <v>39</v>
      </c>
      <c r="CG63" s="8">
        <v>-2.797295676890142E-3</v>
      </c>
      <c r="CH63" s="8">
        <v>7.0539524317340521E-2</v>
      </c>
      <c r="CX63" s="1">
        <v>36584</v>
      </c>
      <c r="CY63" s="8">
        <v>-2.9835222929535033E-4</v>
      </c>
      <c r="CZ63" s="8">
        <v>-1.2082600151657031E-2</v>
      </c>
    </row>
    <row r="64" spans="1:120" x14ac:dyDescent="0.2">
      <c r="A64" s="1">
        <v>36097</v>
      </c>
      <c r="B64" s="3">
        <v>4.2199997901916504</v>
      </c>
      <c r="C64" s="20">
        <v>9906.8701171875</v>
      </c>
      <c r="D64" s="3">
        <v>26.0625</v>
      </c>
      <c r="F64" s="17">
        <v>36446</v>
      </c>
      <c r="G64" s="3">
        <f t="shared" si="0"/>
        <v>4.8480000495910645</v>
      </c>
      <c r="H64" s="20">
        <f t="shared" si="1"/>
        <v>12017.58984375</v>
      </c>
      <c r="I64" s="3">
        <f t="shared" si="2"/>
        <v>38.8125</v>
      </c>
      <c r="K64" s="1">
        <v>36097</v>
      </c>
      <c r="L64" s="3">
        <f t="shared" si="3"/>
        <v>1.6615999221801758E-4</v>
      </c>
      <c r="M64" s="3">
        <f t="shared" si="4"/>
        <v>1.5983004181053181E-2</v>
      </c>
      <c r="N64" s="3">
        <f t="shared" si="5"/>
        <v>9.6852300242130755E-3</v>
      </c>
      <c r="O64" s="3">
        <f t="shared" si="6"/>
        <v>1.5816844188835163E-2</v>
      </c>
      <c r="P64" s="3">
        <f t="shared" si="7"/>
        <v>9.5190700319950586E-3</v>
      </c>
      <c r="R64" s="17">
        <v>36446</v>
      </c>
      <c r="S64" s="3">
        <f t="shared" si="8"/>
        <v>8.9961537948021525E-4</v>
      </c>
      <c r="T64" s="3">
        <f t="shared" si="9"/>
        <v>-6.2029479225333287E-3</v>
      </c>
      <c r="U64" s="3">
        <f t="shared" si="9"/>
        <v>1.1400651465798045E-2</v>
      </c>
      <c r="V64" s="3">
        <f t="shared" si="10"/>
        <v>-7.1025633020135436E-3</v>
      </c>
      <c r="W64" s="3">
        <f t="shared" si="11"/>
        <v>1.050103608631783E-2</v>
      </c>
      <c r="AH64" s="1">
        <v>36067</v>
      </c>
      <c r="AI64" s="15">
        <v>-2.6018936539459742E-4</v>
      </c>
      <c r="AJ64" s="15">
        <v>1.7201343796315632E-2</v>
      </c>
      <c r="AX64" s="8">
        <v>40</v>
      </c>
      <c r="AY64" s="8">
        <v>1.1352817807260428E-2</v>
      </c>
      <c r="AZ64" s="8">
        <v>-4.3905330266104943E-2</v>
      </c>
      <c r="BA64"/>
      <c r="BB64"/>
      <c r="BC64"/>
      <c r="BD64"/>
      <c r="BE64"/>
      <c r="BF64"/>
      <c r="BP64" s="1">
        <v>36067</v>
      </c>
      <c r="BQ64" s="15">
        <v>7.8457356600138174E-3</v>
      </c>
      <c r="BR64" s="15">
        <v>5.2681554070709319E-2</v>
      </c>
      <c r="CF64" s="8">
        <v>40</v>
      </c>
      <c r="CG64" s="8">
        <v>1.0118488578196113E-2</v>
      </c>
      <c r="CH64" s="8">
        <v>-4.2671001037040628E-2</v>
      </c>
      <c r="CX64" s="1">
        <v>36585</v>
      </c>
      <c r="CY64" s="8">
        <v>2.7985920393907809E-3</v>
      </c>
      <c r="CZ64" s="8">
        <v>5.7953577680956381E-2</v>
      </c>
    </row>
    <row r="65" spans="1:104" x14ac:dyDescent="0.2">
      <c r="A65" s="1">
        <v>36098</v>
      </c>
      <c r="B65" s="3">
        <v>4.26</v>
      </c>
      <c r="C65" s="20">
        <v>10032.1904296875</v>
      </c>
      <c r="D65" s="3">
        <v>26.375</v>
      </c>
      <c r="F65" s="17">
        <v>36453</v>
      </c>
      <c r="G65" s="3">
        <f t="shared" si="0"/>
        <v>4.9829998016357422</v>
      </c>
      <c r="H65" s="20">
        <f t="shared" si="1"/>
        <v>11534.400390625</v>
      </c>
      <c r="I65" s="3">
        <f t="shared" si="2"/>
        <v>39.25</v>
      </c>
      <c r="K65" s="1">
        <v>36098</v>
      </c>
      <c r="L65" s="3">
        <f t="shared" si="3"/>
        <v>1.6879999160766601E-4</v>
      </c>
      <c r="M65" s="3">
        <f t="shared" si="4"/>
        <v>1.2649839052858974E-2</v>
      </c>
      <c r="N65" s="3">
        <f t="shared" si="5"/>
        <v>1.1990407673860911E-2</v>
      </c>
      <c r="O65" s="3">
        <f t="shared" si="6"/>
        <v>1.2481039061251307E-2</v>
      </c>
      <c r="P65" s="3">
        <f t="shared" si="7"/>
        <v>1.1821607682253245E-2</v>
      </c>
      <c r="R65" s="17">
        <v>36453</v>
      </c>
      <c r="S65" s="3">
        <f t="shared" si="8"/>
        <v>9.3230770184443538E-4</v>
      </c>
      <c r="T65" s="3">
        <f t="shared" si="9"/>
        <v>-4.0206851740433862E-2</v>
      </c>
      <c r="U65" s="3">
        <f t="shared" si="9"/>
        <v>1.1272141706924315E-2</v>
      </c>
      <c r="V65" s="3">
        <f t="shared" si="10"/>
        <v>-4.1139159442278299E-2</v>
      </c>
      <c r="W65" s="3">
        <f t="shared" si="11"/>
        <v>1.033983400507988E-2</v>
      </c>
      <c r="AH65" s="1">
        <v>36068</v>
      </c>
      <c r="AI65" s="15">
        <v>-1.2727475111035372E-2</v>
      </c>
      <c r="AJ65" s="15">
        <v>4.1402108952916759E-2</v>
      </c>
      <c r="AX65" s="8">
        <v>41</v>
      </c>
      <c r="AY65" s="8">
        <v>-1.0483467704682538E-2</v>
      </c>
      <c r="AZ65" s="8">
        <v>-1.0506914356533809E-2</v>
      </c>
      <c r="BA65"/>
      <c r="BB65"/>
      <c r="BC65"/>
      <c r="BD65"/>
      <c r="BE65"/>
      <c r="BF65"/>
      <c r="BP65" s="1">
        <v>36068</v>
      </c>
      <c r="BQ65" s="15">
        <v>5.5385389288096776E-3</v>
      </c>
      <c r="BR65" s="15">
        <v>-2.1264152903098109E-3</v>
      </c>
      <c r="CF65" s="8">
        <v>41</v>
      </c>
      <c r="CG65" s="8">
        <v>-9.343658114717485E-3</v>
      </c>
      <c r="CH65" s="8">
        <v>-1.1646723946498861E-2</v>
      </c>
      <c r="CX65" s="1">
        <v>36586</v>
      </c>
      <c r="CY65" s="8">
        <v>2.0068099408514354E-3</v>
      </c>
      <c r="CZ65" s="8">
        <v>1.6295536955122009E-3</v>
      </c>
    </row>
    <row r="66" spans="1:104" x14ac:dyDescent="0.2">
      <c r="A66" s="1">
        <v>36101</v>
      </c>
      <c r="B66" s="3">
        <v>4.2989997863769531</v>
      </c>
      <c r="C66" s="20">
        <v>10185.26953125</v>
      </c>
      <c r="D66" s="3">
        <v>26.843999862670898</v>
      </c>
      <c r="F66" s="17">
        <v>36460</v>
      </c>
      <c r="G66" s="3">
        <f t="shared" si="0"/>
        <v>4.9939999580383301</v>
      </c>
      <c r="H66" s="20">
        <f t="shared" si="1"/>
        <v>11736.7998046875</v>
      </c>
      <c r="I66" s="3">
        <f t="shared" si="2"/>
        <v>37.6875</v>
      </c>
      <c r="K66" s="1">
        <v>36101</v>
      </c>
      <c r="L66" s="3">
        <f t="shared" si="3"/>
        <v>1.7039999999999999E-4</v>
      </c>
      <c r="M66" s="3">
        <f t="shared" si="4"/>
        <v>1.5258791450918298E-2</v>
      </c>
      <c r="N66" s="3">
        <f t="shared" si="5"/>
        <v>1.7781985314536435E-2</v>
      </c>
      <c r="O66" s="3">
        <f t="shared" si="6"/>
        <v>1.5088391450918299E-2</v>
      </c>
      <c r="P66" s="3">
        <f t="shared" si="7"/>
        <v>1.7611585314536434E-2</v>
      </c>
      <c r="R66" s="17">
        <v>36460</v>
      </c>
      <c r="S66" s="3">
        <f t="shared" si="8"/>
        <v>9.5826919262225808E-4</v>
      </c>
      <c r="T66" s="3">
        <f t="shared" si="9"/>
        <v>1.7547458663478288E-2</v>
      </c>
      <c r="U66" s="3">
        <f t="shared" si="9"/>
        <v>-3.9808917197452227E-2</v>
      </c>
      <c r="V66" s="3">
        <f t="shared" si="10"/>
        <v>1.6589189470856028E-2</v>
      </c>
      <c r="W66" s="3">
        <f t="shared" si="11"/>
        <v>-4.0767186390074484E-2</v>
      </c>
      <c r="AH66" s="1">
        <v>36069</v>
      </c>
      <c r="AI66" s="15">
        <v>-1.5122254928707895E-2</v>
      </c>
      <c r="AJ66" s="15">
        <v>-2.4767531246993206E-2</v>
      </c>
      <c r="AX66" s="8">
        <v>42</v>
      </c>
      <c r="AY66" s="8">
        <v>-2.5045135268928112E-2</v>
      </c>
      <c r="AZ66" s="8">
        <v>2.4181481389028866E-2</v>
      </c>
      <c r="BA66"/>
      <c r="BB66"/>
      <c r="BC66"/>
      <c r="BD66"/>
      <c r="BE66"/>
      <c r="BF66"/>
      <c r="BP66" s="1">
        <v>36069</v>
      </c>
      <c r="BQ66" s="15">
        <v>-1.2558491602741078E-4</v>
      </c>
      <c r="BR66" s="15">
        <v>-9.155866094192883E-3</v>
      </c>
      <c r="CF66" s="8">
        <v>42</v>
      </c>
      <c r="CG66" s="8">
        <v>-2.2322115924027039E-2</v>
      </c>
      <c r="CH66" s="8">
        <v>2.1458462044127793E-2</v>
      </c>
      <c r="CX66" s="1">
        <v>36587</v>
      </c>
      <c r="CY66" s="8">
        <v>-6.6498174625391493E-4</v>
      </c>
      <c r="CZ66" s="8">
        <v>-8.3929892682388391E-3</v>
      </c>
    </row>
    <row r="67" spans="1:104" x14ac:dyDescent="0.2">
      <c r="A67" s="1">
        <v>36102</v>
      </c>
      <c r="B67" s="3">
        <v>4.3829998970031738</v>
      </c>
      <c r="C67" s="20">
        <v>10173.33984375</v>
      </c>
      <c r="D67" s="3">
        <v>27.531499862670898</v>
      </c>
      <c r="F67" s="17">
        <v>36467</v>
      </c>
      <c r="G67" s="3">
        <f t="shared" ref="G67:G105" si="12">VLOOKUP(F67,$A$2:$D$505,2,FALSE)</f>
        <v>4.9600000381469727</v>
      </c>
      <c r="H67" s="20">
        <f t="shared" ref="H67:H105" si="13">VLOOKUP($F67,$A$2:$D$505,3,FALSE)</f>
        <v>12369.400390625</v>
      </c>
      <c r="I67" s="3">
        <f t="shared" ref="I67:I105" si="14">VLOOKUP($F67,$A$2:$D$505,4,FALSE)</f>
        <v>38.25</v>
      </c>
      <c r="K67" s="1">
        <v>36102</v>
      </c>
      <c r="L67" s="3">
        <f t="shared" ref="L67:L130" si="15">B66/100/250</f>
        <v>1.7195999145507812E-4</v>
      </c>
      <c r="M67" s="3">
        <f t="shared" ref="M67:M130" si="16">(C67-C66)/C66</f>
        <v>-1.1712687095219083E-3</v>
      </c>
      <c r="N67" s="3">
        <f t="shared" ref="N67:N130" si="17">(D67-D66)/D66</f>
        <v>2.5610937398194273E-2</v>
      </c>
      <c r="O67" s="3">
        <f t="shared" ref="O67:O130" si="18">M67-L67</f>
        <v>-1.3432287009769864E-3</v>
      </c>
      <c r="P67" s="3">
        <f t="shared" ref="P67:P130" si="19">N67-L67</f>
        <v>2.5438977406739196E-2</v>
      </c>
      <c r="R67" s="17">
        <v>36467</v>
      </c>
      <c r="S67" s="3">
        <f t="shared" si="8"/>
        <v>9.6038460731506347E-4</v>
      </c>
      <c r="T67" s="3">
        <f t="shared" si="9"/>
        <v>5.3898898887654957E-2</v>
      </c>
      <c r="U67" s="3">
        <f t="shared" si="9"/>
        <v>1.4925373134328358E-2</v>
      </c>
      <c r="V67" s="3">
        <f t="shared" si="10"/>
        <v>5.2938514280339896E-2</v>
      </c>
      <c r="W67" s="3">
        <f t="shared" si="11"/>
        <v>1.3964988527013295E-2</v>
      </c>
      <c r="AH67" s="1">
        <v>36070</v>
      </c>
      <c r="AI67" s="15">
        <v>5.9909651676584783E-3</v>
      </c>
      <c r="AJ67" s="15">
        <v>8.4429749874821956E-3</v>
      </c>
      <c r="AX67" s="8">
        <v>43</v>
      </c>
      <c r="AY67" s="8">
        <v>-5.5524732603400252E-3</v>
      </c>
      <c r="AZ67" s="8">
        <v>3.0365866293179753E-2</v>
      </c>
      <c r="BA67"/>
      <c r="BB67"/>
      <c r="BC67"/>
      <c r="BD67"/>
      <c r="BE67"/>
      <c r="BF67"/>
      <c r="BP67" s="1">
        <v>36070</v>
      </c>
      <c r="BQ67" s="15">
        <v>9.2749707282881993E-3</v>
      </c>
      <c r="BR67" s="15">
        <v>-7.6704971636939231E-3</v>
      </c>
      <c r="CF67" s="8">
        <v>43</v>
      </c>
      <c r="CG67" s="8">
        <v>-4.9487834843574777E-3</v>
      </c>
      <c r="CH67" s="8">
        <v>2.9762176517197203E-2</v>
      </c>
      <c r="CX67" s="1">
        <v>36588</v>
      </c>
      <c r="CY67" s="8">
        <v>3.6335995959562413E-3</v>
      </c>
      <c r="CZ67" s="8">
        <v>-1.8054460310567898E-3</v>
      </c>
    </row>
    <row r="68" spans="1:104" x14ac:dyDescent="0.2">
      <c r="A68" s="1">
        <v>36103</v>
      </c>
      <c r="B68" s="3">
        <v>4.4530000686645508</v>
      </c>
      <c r="C68" s="20">
        <v>10255.1201171875</v>
      </c>
      <c r="D68" s="3">
        <v>28.0625</v>
      </c>
      <c r="F68" s="17">
        <v>36474</v>
      </c>
      <c r="G68" s="3">
        <f t="shared" si="12"/>
        <v>5.0489997863769531</v>
      </c>
      <c r="H68" s="20">
        <f t="shared" si="13"/>
        <v>12583.7001953125</v>
      </c>
      <c r="I68" s="3">
        <f t="shared" si="14"/>
        <v>39.25</v>
      </c>
      <c r="K68" s="1">
        <v>36103</v>
      </c>
      <c r="L68" s="3">
        <f t="shared" si="15"/>
        <v>1.7531999588012696E-4</v>
      </c>
      <c r="M68" s="3">
        <f t="shared" si="16"/>
        <v>8.0386849052075833E-3</v>
      </c>
      <c r="N68" s="3">
        <f t="shared" si="17"/>
        <v>1.9287003613234602E-2</v>
      </c>
      <c r="O68" s="3">
        <f t="shared" si="18"/>
        <v>7.8633649093274565E-3</v>
      </c>
      <c r="P68" s="3">
        <f t="shared" si="19"/>
        <v>1.9111683617354474E-2</v>
      </c>
      <c r="R68" s="17">
        <v>36474</v>
      </c>
      <c r="S68" s="3">
        <f t="shared" ref="S68:S105" si="20">G67/100/52</f>
        <v>9.5384616118211014E-4</v>
      </c>
      <c r="T68" s="3">
        <f t="shared" ref="T68:U105" si="21">(H68-H67)/H67</f>
        <v>1.7324995385380348E-2</v>
      </c>
      <c r="U68" s="3">
        <f t="shared" si="21"/>
        <v>2.6143790849673203E-2</v>
      </c>
      <c r="V68" s="3">
        <f t="shared" ref="V68:V105" si="22">T68-S68</f>
        <v>1.6371149224198238E-2</v>
      </c>
      <c r="W68" s="3">
        <f t="shared" ref="W68:W105" si="23">U68-S68</f>
        <v>2.5189944688491093E-2</v>
      </c>
      <c r="AH68" s="1">
        <v>36073</v>
      </c>
      <c r="AI68" s="15">
        <v>-8.7778439959208705E-3</v>
      </c>
      <c r="AJ68" s="15">
        <v>2.540141474695554E-2</v>
      </c>
      <c r="AX68" s="8">
        <v>44</v>
      </c>
      <c r="AY68" s="8">
        <v>1.4203567786795154E-2</v>
      </c>
      <c r="AZ68" s="8">
        <v>3.0818589621349774E-2</v>
      </c>
      <c r="BA68"/>
      <c r="BB68"/>
      <c r="BC68"/>
      <c r="BD68"/>
      <c r="BE68"/>
      <c r="BF68"/>
      <c r="BP68" s="1">
        <v>36073</v>
      </c>
      <c r="BQ68" s="15">
        <v>-3.7321449044077836E-3</v>
      </c>
      <c r="BR68" s="15">
        <v>7.1560999329695636E-3</v>
      </c>
      <c r="CF68" s="8">
        <v>44</v>
      </c>
      <c r="CG68" s="8">
        <v>1.2659292244468956E-2</v>
      </c>
      <c r="CH68" s="8">
        <v>3.2362865163675973E-2</v>
      </c>
      <c r="CX68" s="1">
        <v>36591</v>
      </c>
      <c r="CY68" s="8">
        <v>-2.1723719127196849E-4</v>
      </c>
      <c r="CZ68" s="8">
        <v>3.8668722277683189E-3</v>
      </c>
    </row>
    <row r="69" spans="1:104" x14ac:dyDescent="0.2">
      <c r="A69" s="1">
        <v>36104</v>
      </c>
      <c r="B69" s="3">
        <v>4.4689998626708984</v>
      </c>
      <c r="C69" s="20">
        <v>10377.740234375</v>
      </c>
      <c r="D69" s="3">
        <v>28</v>
      </c>
      <c r="F69" s="17">
        <v>36481</v>
      </c>
      <c r="G69" s="3">
        <f t="shared" si="12"/>
        <v>5.0679998397827148</v>
      </c>
      <c r="H69" s="20">
        <f t="shared" si="13"/>
        <v>13077.98046875</v>
      </c>
      <c r="I69" s="3">
        <f t="shared" si="14"/>
        <v>41.0625</v>
      </c>
      <c r="K69" s="1">
        <v>36104</v>
      </c>
      <c r="L69" s="3">
        <f t="shared" si="15"/>
        <v>1.7812000274658202E-4</v>
      </c>
      <c r="M69" s="3">
        <f t="shared" si="16"/>
        <v>1.1956965475420385E-2</v>
      </c>
      <c r="N69" s="3">
        <f t="shared" si="17"/>
        <v>-2.2271714922048997E-3</v>
      </c>
      <c r="O69" s="3">
        <f t="shared" si="18"/>
        <v>1.1778845472673802E-2</v>
      </c>
      <c r="P69" s="3">
        <f t="shared" si="19"/>
        <v>-2.4052914949514816E-3</v>
      </c>
      <c r="R69" s="17">
        <v>36481</v>
      </c>
      <c r="S69" s="3">
        <f t="shared" si="20"/>
        <v>9.7096149738018327E-4</v>
      </c>
      <c r="T69" s="3">
        <f t="shared" si="21"/>
        <v>3.9279406356297508E-2</v>
      </c>
      <c r="U69" s="3">
        <f t="shared" si="21"/>
        <v>4.6178343949044583E-2</v>
      </c>
      <c r="V69" s="3">
        <f t="shared" si="22"/>
        <v>3.8308444858917323E-2</v>
      </c>
      <c r="W69" s="3">
        <f t="shared" si="23"/>
        <v>4.5207382451664398E-2</v>
      </c>
      <c r="AH69" s="1">
        <v>36074</v>
      </c>
      <c r="AI69" s="15">
        <v>-2.7276521586145201E-3</v>
      </c>
      <c r="AJ69" s="15">
        <v>-1.6300832367245957E-2</v>
      </c>
      <c r="AX69" s="8">
        <v>45</v>
      </c>
      <c r="AY69" s="8">
        <v>8.7043512783769109E-4</v>
      </c>
      <c r="AZ69" s="8">
        <v>-9.323505543454726E-4</v>
      </c>
      <c r="BA69"/>
      <c r="BB69"/>
      <c r="BC69"/>
      <c r="BD69"/>
      <c r="BE69"/>
      <c r="BF69"/>
      <c r="BP69" s="1">
        <v>36074</v>
      </c>
      <c r="BQ69" s="15">
        <v>-8.9250611270015046E-3</v>
      </c>
      <c r="BR69" s="15">
        <v>4.5972148407968517E-2</v>
      </c>
      <c r="CF69" s="8">
        <v>45</v>
      </c>
      <c r="CG69" s="8">
        <v>7.7579751992969787E-4</v>
      </c>
      <c r="CH69" s="8">
        <v>-8.3771294643747939E-4</v>
      </c>
      <c r="CX69" s="1">
        <v>36592</v>
      </c>
      <c r="CY69" s="8">
        <v>-1.2532348086777261E-3</v>
      </c>
      <c r="CZ69" s="8">
        <v>3.8525962081404998E-2</v>
      </c>
    </row>
    <row r="70" spans="1:104" x14ac:dyDescent="0.2">
      <c r="A70" s="1">
        <v>36105</v>
      </c>
      <c r="B70" s="3">
        <v>4.5240001678466797</v>
      </c>
      <c r="C70" s="20">
        <v>10455.23046875</v>
      </c>
      <c r="D70" s="3">
        <v>27.906499862670898</v>
      </c>
      <c r="F70" s="17">
        <v>36488</v>
      </c>
      <c r="G70" s="3">
        <f t="shared" si="12"/>
        <v>5.1329998970031738</v>
      </c>
      <c r="H70" s="20">
        <f t="shared" si="13"/>
        <v>12961.5498046875</v>
      </c>
      <c r="I70" s="3">
        <f t="shared" si="14"/>
        <v>35.433589935302734</v>
      </c>
      <c r="K70" s="1">
        <v>36105</v>
      </c>
      <c r="L70" s="3">
        <f t="shared" si="15"/>
        <v>1.7875999450683595E-4</v>
      </c>
      <c r="M70" s="3">
        <f t="shared" si="16"/>
        <v>7.4669660855764186E-3</v>
      </c>
      <c r="N70" s="3">
        <f t="shared" si="17"/>
        <v>-3.3392906188964844E-3</v>
      </c>
      <c r="O70" s="3">
        <f t="shared" si="18"/>
        <v>7.2882060910695826E-3</v>
      </c>
      <c r="P70" s="3">
        <f t="shared" si="19"/>
        <v>-3.5180506134033203E-3</v>
      </c>
      <c r="R70" s="17">
        <v>36488</v>
      </c>
      <c r="S70" s="3">
        <f t="shared" si="20"/>
        <v>9.7461535380436825E-4</v>
      </c>
      <c r="T70" s="3">
        <f t="shared" si="21"/>
        <v>-8.9028014945206988E-3</v>
      </c>
      <c r="U70" s="3">
        <f t="shared" si="21"/>
        <v>-0.1370815236455955</v>
      </c>
      <c r="V70" s="3">
        <f t="shared" si="22"/>
        <v>-9.8774168483250664E-3</v>
      </c>
      <c r="W70" s="3">
        <f t="shared" si="23"/>
        <v>-0.13805613899939986</v>
      </c>
      <c r="AH70" s="1">
        <v>36075</v>
      </c>
      <c r="AI70" s="15">
        <v>-8.5973539950077379E-3</v>
      </c>
      <c r="AJ70" s="15">
        <v>8.4351540018741938E-3</v>
      </c>
      <c r="AX70" s="8">
        <v>46</v>
      </c>
      <c r="AY70" s="8">
        <v>3.9915170649108831E-3</v>
      </c>
      <c r="AZ70" s="8">
        <v>-1.8419674358697184E-2</v>
      </c>
      <c r="BA70"/>
      <c r="BB70"/>
      <c r="BC70"/>
      <c r="BD70"/>
      <c r="BE70"/>
      <c r="BF70"/>
      <c r="BP70" s="1">
        <v>36075</v>
      </c>
      <c r="BQ70" s="15">
        <v>2.4862724371745842E-3</v>
      </c>
      <c r="BR70" s="15">
        <v>-6.0556268935292527E-2</v>
      </c>
      <c r="CF70" s="8">
        <v>46</v>
      </c>
      <c r="CG70" s="8">
        <v>3.5575414418389036E-3</v>
      </c>
      <c r="CH70" s="8">
        <v>-1.7985698735625204E-2</v>
      </c>
      <c r="CX70" s="1">
        <v>36593</v>
      </c>
      <c r="CY70" s="8">
        <v>1.0989162242091555E-3</v>
      </c>
      <c r="CZ70" s="8">
        <v>-5.8942912718512402E-2</v>
      </c>
    </row>
    <row r="71" spans="1:104" x14ac:dyDescent="0.2">
      <c r="A71" s="1">
        <v>36108</v>
      </c>
      <c r="B71" s="3">
        <v>4.5339999198913574</v>
      </c>
      <c r="C71" s="20">
        <v>10375.98046875</v>
      </c>
      <c r="D71" s="3">
        <v>29.156499862670898</v>
      </c>
      <c r="F71" s="17">
        <v>36495</v>
      </c>
      <c r="G71" s="3">
        <f t="shared" si="12"/>
        <v>5.1180000305175781</v>
      </c>
      <c r="H71" s="20">
        <f t="shared" si="13"/>
        <v>12923.4501953125</v>
      </c>
      <c r="I71" s="3">
        <f t="shared" si="14"/>
        <v>37.734378814697266</v>
      </c>
      <c r="K71" s="1">
        <v>36108</v>
      </c>
      <c r="L71" s="3">
        <f t="shared" si="15"/>
        <v>1.809600067138672E-4</v>
      </c>
      <c r="M71" s="3">
        <f t="shared" si="16"/>
        <v>-7.5799381215816393E-3</v>
      </c>
      <c r="N71" s="3">
        <f t="shared" si="17"/>
        <v>4.4792432091136633E-2</v>
      </c>
      <c r="O71" s="3">
        <f t="shared" si="18"/>
        <v>-7.7608981282955066E-3</v>
      </c>
      <c r="P71" s="3">
        <f t="shared" si="19"/>
        <v>4.4611472084422767E-2</v>
      </c>
      <c r="R71" s="17">
        <v>36495</v>
      </c>
      <c r="S71" s="3">
        <f t="shared" si="20"/>
        <v>9.871153648083027E-4</v>
      </c>
      <c r="T71" s="3">
        <f t="shared" si="21"/>
        <v>-2.9394331657176835E-3</v>
      </c>
      <c r="U71" s="3">
        <f t="shared" si="21"/>
        <v>6.4932423827094049E-2</v>
      </c>
      <c r="V71" s="3">
        <f t="shared" si="22"/>
        <v>-3.9265485305259862E-3</v>
      </c>
      <c r="W71" s="3">
        <f t="shared" si="23"/>
        <v>6.3945308462285744E-2</v>
      </c>
      <c r="AH71" s="1">
        <v>36076</v>
      </c>
      <c r="AI71" s="15">
        <v>-9.4103015003188725E-3</v>
      </c>
      <c r="AJ71" s="15">
        <v>-2.7704892702851876E-3</v>
      </c>
      <c r="AX71" s="8">
        <v>47</v>
      </c>
      <c r="AY71" s="8">
        <v>2.277622604563492E-2</v>
      </c>
      <c r="AZ71" s="8">
        <v>3.3735701960620229E-2</v>
      </c>
      <c r="BA71"/>
      <c r="BB71"/>
      <c r="BC71"/>
      <c r="BD71"/>
      <c r="BE71"/>
      <c r="BF71"/>
      <c r="BP71" s="1">
        <v>36076</v>
      </c>
      <c r="BQ71" s="15">
        <v>1.024197903785235E-2</v>
      </c>
      <c r="BR71" s="15">
        <v>-2.9072710198659403E-2</v>
      </c>
      <c r="CF71" s="8">
        <v>47</v>
      </c>
      <c r="CG71" s="8">
        <v>2.0299892679488243E-2</v>
      </c>
      <c r="CH71" s="8">
        <v>3.6212035326766909E-2</v>
      </c>
      <c r="CX71" s="1">
        <v>36594</v>
      </c>
      <c r="CY71" s="8">
        <v>3.2942873643242855E-3</v>
      </c>
      <c r="CZ71" s="8">
        <v>-2.1898938527114983E-2</v>
      </c>
    </row>
    <row r="72" spans="1:104" x14ac:dyDescent="0.2">
      <c r="A72" s="1">
        <v>36109</v>
      </c>
      <c r="B72" s="3">
        <v>4.4489998817443848</v>
      </c>
      <c r="C72" s="20">
        <v>10352.169921875</v>
      </c>
      <c r="D72" s="3">
        <v>28.218999862670898</v>
      </c>
      <c r="F72" s="17">
        <v>36502</v>
      </c>
      <c r="G72" s="3">
        <f t="shared" si="12"/>
        <v>5.064000129699707</v>
      </c>
      <c r="H72" s="20">
        <f t="shared" si="13"/>
        <v>13142.8701171875</v>
      </c>
      <c r="I72" s="3">
        <f t="shared" si="14"/>
        <v>36.4375</v>
      </c>
      <c r="K72" s="1">
        <v>36109</v>
      </c>
      <c r="L72" s="3">
        <f t="shared" si="15"/>
        <v>1.8135999679565429E-4</v>
      </c>
      <c r="M72" s="3">
        <f t="shared" si="16"/>
        <v>-2.2947756066727127E-3</v>
      </c>
      <c r="N72" s="3">
        <f t="shared" si="17"/>
        <v>-3.2154065282722168E-2</v>
      </c>
      <c r="O72" s="3">
        <f t="shared" si="18"/>
        <v>-2.4761356034683668E-3</v>
      </c>
      <c r="P72" s="3">
        <f t="shared" si="19"/>
        <v>-3.233542527951782E-2</v>
      </c>
      <c r="R72" s="17">
        <v>36502</v>
      </c>
      <c r="S72" s="3">
        <f t="shared" si="20"/>
        <v>9.8423077509953425E-4</v>
      </c>
      <c r="T72" s="3">
        <f t="shared" si="21"/>
        <v>1.6978432118273368E-2</v>
      </c>
      <c r="U72" s="3">
        <f t="shared" si="21"/>
        <v>-3.43686276396881E-2</v>
      </c>
      <c r="V72" s="3">
        <f t="shared" si="22"/>
        <v>1.5994201343173833E-2</v>
      </c>
      <c r="W72" s="3">
        <f t="shared" si="23"/>
        <v>-3.5352858414787636E-2</v>
      </c>
      <c r="AH72" s="1">
        <v>36077</v>
      </c>
      <c r="AI72" s="15">
        <v>1.2706132783018366E-2</v>
      </c>
      <c r="AJ72" s="15">
        <v>-1.2858132781111017E-2</v>
      </c>
      <c r="AX72" s="8">
        <v>48</v>
      </c>
      <c r="AY72" s="8">
        <v>1.0161892600432588E-2</v>
      </c>
      <c r="AZ72" s="8">
        <v>1.188004110771795E-2</v>
      </c>
      <c r="BA72"/>
      <c r="BB72"/>
      <c r="BC72"/>
      <c r="BD72"/>
      <c r="BE72"/>
      <c r="BF72"/>
      <c r="BP72" s="1">
        <v>36077</v>
      </c>
      <c r="BQ72" s="15">
        <v>-1.7143916009120788E-3</v>
      </c>
      <c r="BR72" s="15">
        <v>3.4663067058473267E-2</v>
      </c>
      <c r="CF72" s="8">
        <v>48</v>
      </c>
      <c r="CG72" s="8">
        <v>9.0570460969235933E-3</v>
      </c>
      <c r="CH72" s="8">
        <v>1.2984887611226945E-2</v>
      </c>
      <c r="CX72" s="1">
        <v>36595</v>
      </c>
      <c r="CY72" s="8">
        <v>3.8468565068017583E-5</v>
      </c>
      <c r="CZ72" s="8">
        <v>3.3136886885168949E-2</v>
      </c>
    </row>
    <row r="73" spans="1:104" x14ac:dyDescent="0.2">
      <c r="A73" s="1">
        <v>36110</v>
      </c>
      <c r="B73" s="3">
        <v>4.4499998092651367</v>
      </c>
      <c r="C73" s="20">
        <v>10291.4501953125</v>
      </c>
      <c r="D73" s="3">
        <v>27.5</v>
      </c>
      <c r="F73" s="17">
        <v>36509</v>
      </c>
      <c r="G73" s="3">
        <f t="shared" si="12"/>
        <v>5.1779999732971191</v>
      </c>
      <c r="H73" s="20">
        <f t="shared" si="13"/>
        <v>13153.23046875</v>
      </c>
      <c r="I73" s="3">
        <f t="shared" si="14"/>
        <v>37.375</v>
      </c>
      <c r="K73" s="1">
        <v>36110</v>
      </c>
      <c r="L73" s="3">
        <f t="shared" si="15"/>
        <v>1.7795999526977539E-4</v>
      </c>
      <c r="M73" s="3">
        <f t="shared" si="16"/>
        <v>-5.8654105391174214E-3</v>
      </c>
      <c r="N73" s="3">
        <f t="shared" si="17"/>
        <v>-2.5479282262657974E-2</v>
      </c>
      <c r="O73" s="3">
        <f t="shared" si="18"/>
        <v>-6.043370534387197E-3</v>
      </c>
      <c r="P73" s="3">
        <f t="shared" si="19"/>
        <v>-2.5657242257927749E-2</v>
      </c>
      <c r="R73" s="17">
        <v>36509</v>
      </c>
      <c r="S73" s="3">
        <f t="shared" si="20"/>
        <v>9.738461787884052E-4</v>
      </c>
      <c r="T73" s="3">
        <f t="shared" si="21"/>
        <v>7.882868407069868E-4</v>
      </c>
      <c r="U73" s="3">
        <f t="shared" si="21"/>
        <v>2.5728987993138937E-2</v>
      </c>
      <c r="V73" s="3">
        <f t="shared" si="22"/>
        <v>-1.855593380814184E-4</v>
      </c>
      <c r="W73" s="3">
        <f t="shared" si="23"/>
        <v>2.4755141814350533E-2</v>
      </c>
      <c r="AH73" s="1">
        <v>36080</v>
      </c>
      <c r="AI73" s="15">
        <v>8.7127275919036771E-3</v>
      </c>
      <c r="AJ73" s="15">
        <v>-1.7371495659600056E-2</v>
      </c>
      <c r="AX73" s="8">
        <v>49</v>
      </c>
      <c r="AY73" s="8">
        <v>2.6979166238767813E-3</v>
      </c>
      <c r="AZ73" s="8">
        <v>-1.6270178029989157E-2</v>
      </c>
      <c r="BA73"/>
      <c r="BB73"/>
      <c r="BC73"/>
      <c r="BD73"/>
      <c r="BE73"/>
      <c r="BF73"/>
      <c r="BP73" s="1">
        <v>36080</v>
      </c>
      <c r="BQ73" s="15">
        <v>-5.759371153052098E-3</v>
      </c>
      <c r="BR73" s="15">
        <v>-2.5660769389319459E-2</v>
      </c>
      <c r="CF73" s="8">
        <v>49</v>
      </c>
      <c r="CG73" s="8">
        <v>2.4045870379567173E-3</v>
      </c>
      <c r="CH73" s="8">
        <v>-1.5976848444069096E-2</v>
      </c>
      <c r="CX73" s="1">
        <v>36598</v>
      </c>
      <c r="CY73" s="8">
        <v>-3.0203482270458209E-3</v>
      </c>
      <c r="CZ73" s="8">
        <v>-2.8172312323412895E-2</v>
      </c>
    </row>
    <row r="74" spans="1:104" x14ac:dyDescent="0.2">
      <c r="A74" s="1">
        <v>36111</v>
      </c>
      <c r="B74" s="3">
        <v>4.3489999771118164</v>
      </c>
      <c r="C74" s="20">
        <v>10262.8203125</v>
      </c>
      <c r="D74" s="3">
        <v>27.4375</v>
      </c>
      <c r="F74" s="17">
        <v>36516</v>
      </c>
      <c r="G74" s="3">
        <f t="shared" si="12"/>
        <v>5.3579998016357422</v>
      </c>
      <c r="H74" s="20">
        <f t="shared" si="13"/>
        <v>13473.330078125</v>
      </c>
      <c r="I74" s="3">
        <f t="shared" si="14"/>
        <v>40.25</v>
      </c>
      <c r="K74" s="1">
        <v>36111</v>
      </c>
      <c r="L74" s="3">
        <f t="shared" si="15"/>
        <v>1.7799999237060545E-4</v>
      </c>
      <c r="M74" s="3">
        <f t="shared" si="16"/>
        <v>-2.7819094752593956E-3</v>
      </c>
      <c r="N74" s="3">
        <f t="shared" si="17"/>
        <v>-2.2727272727272726E-3</v>
      </c>
      <c r="O74" s="3">
        <f t="shared" si="18"/>
        <v>-2.9599094676300008E-3</v>
      </c>
      <c r="P74" s="3">
        <f t="shared" si="19"/>
        <v>-2.4507272650978779E-3</v>
      </c>
      <c r="R74" s="17">
        <v>36516</v>
      </c>
      <c r="S74" s="3">
        <f t="shared" si="20"/>
        <v>9.9576922563406143E-4</v>
      </c>
      <c r="T74" s="3">
        <f t="shared" si="21"/>
        <v>2.4336197114123877E-2</v>
      </c>
      <c r="U74" s="3">
        <f t="shared" si="21"/>
        <v>7.6923076923076927E-2</v>
      </c>
      <c r="V74" s="3">
        <f t="shared" si="22"/>
        <v>2.3340427888489817E-2</v>
      </c>
      <c r="W74" s="3">
        <f t="shared" si="23"/>
        <v>7.5927307697442867E-2</v>
      </c>
      <c r="AH74" s="1">
        <v>36081</v>
      </c>
      <c r="AI74" s="15">
        <v>-2.8845066068560578E-3</v>
      </c>
      <c r="AJ74" s="15">
        <v>7.6396739172401263E-3</v>
      </c>
      <c r="AX74" s="8">
        <v>50</v>
      </c>
      <c r="AY74" s="8">
        <v>-1.1801266786587793E-2</v>
      </c>
      <c r="AZ74" s="8">
        <v>4.3471210636275452E-2</v>
      </c>
      <c r="BA74"/>
      <c r="BB74"/>
      <c r="BC74"/>
      <c r="BD74"/>
      <c r="BE74"/>
      <c r="BF74"/>
      <c r="BP74" s="1">
        <v>36081</v>
      </c>
      <c r="BQ74" s="15">
        <v>-9.2455363858969207E-3</v>
      </c>
      <c r="BR74" s="15">
        <v>-3.2926296798971282E-3</v>
      </c>
      <c r="CF74" s="8">
        <v>50</v>
      </c>
      <c r="CG74" s="8">
        <v>-1.0518180174790372E-2</v>
      </c>
      <c r="CH74" s="8">
        <v>4.2188124024478031E-2</v>
      </c>
      <c r="CX74" s="1">
        <v>36599</v>
      </c>
      <c r="CY74" s="8">
        <v>-4.4083517798245231E-3</v>
      </c>
      <c r="CZ74" s="8">
        <v>-7.9022542807815378E-3</v>
      </c>
    </row>
    <row r="75" spans="1:104" x14ac:dyDescent="0.2">
      <c r="A75" s="1">
        <v>36112</v>
      </c>
      <c r="B75" s="3">
        <v>4.3600001335144043</v>
      </c>
      <c r="C75" s="20">
        <v>10307.33984375</v>
      </c>
      <c r="D75" s="3">
        <v>27.031499862670898</v>
      </c>
      <c r="F75" s="17">
        <v>36523</v>
      </c>
      <c r="G75" s="3">
        <f t="shared" si="12"/>
        <v>5.0580000877380371</v>
      </c>
      <c r="H75" s="20">
        <f t="shared" si="13"/>
        <v>13734.150390625</v>
      </c>
      <c r="I75" s="3">
        <f t="shared" si="14"/>
        <v>43.3125</v>
      </c>
      <c r="K75" s="1">
        <v>36112</v>
      </c>
      <c r="L75" s="3">
        <f t="shared" si="15"/>
        <v>1.7395999908447266E-4</v>
      </c>
      <c r="M75" s="3">
        <f t="shared" si="16"/>
        <v>4.3379431671210023E-3</v>
      </c>
      <c r="N75" s="3">
        <f t="shared" si="17"/>
        <v>-1.4797271519967256E-2</v>
      </c>
      <c r="O75" s="3">
        <f t="shared" si="18"/>
        <v>4.1639831680365296E-3</v>
      </c>
      <c r="P75" s="3">
        <f t="shared" si="19"/>
        <v>-1.4971231519051728E-2</v>
      </c>
      <c r="R75" s="17">
        <v>36523</v>
      </c>
      <c r="S75" s="3">
        <f t="shared" si="20"/>
        <v>1.0303845772376427E-3</v>
      </c>
      <c r="T75" s="3">
        <f t="shared" si="21"/>
        <v>1.9358266366787977E-2</v>
      </c>
      <c r="U75" s="3">
        <f t="shared" si="21"/>
        <v>7.6086956521739135E-2</v>
      </c>
      <c r="V75" s="3">
        <f t="shared" si="22"/>
        <v>1.8327881789550336E-2</v>
      </c>
      <c r="W75" s="3">
        <f t="shared" si="23"/>
        <v>7.5056571944501493E-2</v>
      </c>
      <c r="AH75" s="1">
        <v>36082</v>
      </c>
      <c r="AI75" s="15">
        <v>5.2734667805604835E-3</v>
      </c>
      <c r="AJ75" s="15">
        <v>-2.9831681809384088E-3</v>
      </c>
      <c r="AX75" s="8">
        <v>51</v>
      </c>
      <c r="AY75" s="8">
        <v>-1.0196849999496698E-2</v>
      </c>
      <c r="AZ75" s="8">
        <v>-5.3151373467002685E-3</v>
      </c>
      <c r="BA75"/>
      <c r="BB75"/>
      <c r="BC75"/>
      <c r="BD75"/>
      <c r="BE75"/>
      <c r="BF75"/>
      <c r="BP75" s="1">
        <v>36082</v>
      </c>
      <c r="BQ75" s="15">
        <v>4.4868835980929073E-3</v>
      </c>
      <c r="BR75" s="15">
        <v>4.5141460482311817E-2</v>
      </c>
      <c r="CF75" s="8">
        <v>51</v>
      </c>
      <c r="CG75" s="8">
        <v>-9.0882027709016985E-3</v>
      </c>
      <c r="CH75" s="8">
        <v>-6.4237845752952681E-3</v>
      </c>
      <c r="CX75" s="1">
        <v>36600</v>
      </c>
      <c r="CY75" s="8">
        <v>-2.8411441229000871E-3</v>
      </c>
      <c r="CZ75" s="8">
        <v>5.2697328207272097E-2</v>
      </c>
    </row>
    <row r="76" spans="1:104" x14ac:dyDescent="0.2">
      <c r="A76" s="1">
        <v>36115</v>
      </c>
      <c r="B76" s="3">
        <v>4.4149999618530273</v>
      </c>
      <c r="C76" s="20">
        <v>10383.8896484375</v>
      </c>
      <c r="D76" s="3">
        <v>27.406499862670898</v>
      </c>
      <c r="F76" s="17">
        <v>36530</v>
      </c>
      <c r="G76" s="3">
        <f t="shared" si="12"/>
        <v>5.2690000534057617</v>
      </c>
      <c r="H76" s="20">
        <f t="shared" si="13"/>
        <v>13178.5302734375</v>
      </c>
      <c r="I76" s="3">
        <f t="shared" si="14"/>
        <v>44</v>
      </c>
      <c r="K76" s="1">
        <v>36115</v>
      </c>
      <c r="L76" s="3">
        <f t="shared" si="15"/>
        <v>1.7440000534057616E-4</v>
      </c>
      <c r="M76" s="3">
        <f t="shared" si="16"/>
        <v>7.4267275405610154E-3</v>
      </c>
      <c r="N76" s="3">
        <f t="shared" si="17"/>
        <v>1.3872704137954829E-2</v>
      </c>
      <c r="O76" s="3">
        <f t="shared" si="18"/>
        <v>7.2523275352204394E-3</v>
      </c>
      <c r="P76" s="3">
        <f t="shared" si="19"/>
        <v>1.3698304132614253E-2</v>
      </c>
      <c r="R76" s="17">
        <v>36530</v>
      </c>
      <c r="S76" s="3">
        <f t="shared" si="20"/>
        <v>9.7269232456500708E-4</v>
      </c>
      <c r="T76" s="3">
        <f t="shared" si="21"/>
        <v>-4.0455368652928765E-2</v>
      </c>
      <c r="U76" s="3">
        <f t="shared" si="21"/>
        <v>1.5873015873015872E-2</v>
      </c>
      <c r="V76" s="3">
        <f t="shared" si="22"/>
        <v>-4.1428060977493769E-2</v>
      </c>
      <c r="W76" s="3">
        <f t="shared" si="23"/>
        <v>1.4900323548450865E-2</v>
      </c>
      <c r="AH76" s="1">
        <v>36083</v>
      </c>
      <c r="AI76" s="15">
        <v>1.9707628928073533E-2</v>
      </c>
      <c r="AJ76" s="15">
        <v>-2.8126998417983447E-3</v>
      </c>
      <c r="AX76" s="8">
        <v>52</v>
      </c>
      <c r="AY76" s="8">
        <v>-3.8021996724845665E-2</v>
      </c>
      <c r="AZ76" s="8">
        <v>4.6070375818581748E-2</v>
      </c>
      <c r="BA76"/>
      <c r="BB76"/>
      <c r="BC76"/>
      <c r="BD76"/>
      <c r="BE76"/>
      <c r="BF76"/>
      <c r="BP76" s="1">
        <v>36083</v>
      </c>
      <c r="BQ76" s="15">
        <v>1.8104057459666839E-2</v>
      </c>
      <c r="BR76" s="15">
        <v>-3.7194653199568092E-3</v>
      </c>
      <c r="CF76" s="8">
        <v>52</v>
      </c>
      <c r="CG76" s="8">
        <v>-3.388807484733164E-2</v>
      </c>
      <c r="CH76" s="8">
        <v>4.1936453941067722E-2</v>
      </c>
      <c r="CX76" s="1">
        <v>36601</v>
      </c>
      <c r="CY76" s="8">
        <v>3.1698124745492126E-3</v>
      </c>
      <c r="CZ76" s="8">
        <v>1.1442059671569509E-2</v>
      </c>
    </row>
    <row r="77" spans="1:104" x14ac:dyDescent="0.2">
      <c r="A77" s="1">
        <v>36116</v>
      </c>
      <c r="B77" s="3">
        <v>4.3029999732971191</v>
      </c>
      <c r="C77" s="20">
        <v>10415.3896484375</v>
      </c>
      <c r="D77" s="3">
        <v>26.968999862670898</v>
      </c>
      <c r="F77" s="17">
        <v>36537</v>
      </c>
      <c r="G77" s="3">
        <f t="shared" si="12"/>
        <v>5.2829999923706055</v>
      </c>
      <c r="H77" s="20">
        <f t="shared" si="13"/>
        <v>13426.580078125</v>
      </c>
      <c r="I77" s="3">
        <f t="shared" si="14"/>
        <v>51.5</v>
      </c>
      <c r="K77" s="1">
        <v>36116</v>
      </c>
      <c r="L77" s="3">
        <f t="shared" si="15"/>
        <v>1.7659999847412109E-4</v>
      </c>
      <c r="M77" s="3">
        <f t="shared" si="16"/>
        <v>3.0335453347907944E-3</v>
      </c>
      <c r="N77" s="3">
        <f t="shared" si="17"/>
        <v>-1.5963366434686471E-2</v>
      </c>
      <c r="O77" s="3">
        <f t="shared" si="18"/>
        <v>2.8569453363166734E-3</v>
      </c>
      <c r="P77" s="3">
        <f t="shared" si="19"/>
        <v>-1.6139966433160593E-2</v>
      </c>
      <c r="R77" s="17">
        <v>36537</v>
      </c>
      <c r="S77" s="3">
        <f t="shared" si="20"/>
        <v>1.0132692410395696E-3</v>
      </c>
      <c r="T77" s="3">
        <f t="shared" si="21"/>
        <v>1.8822266181492669E-2</v>
      </c>
      <c r="U77" s="3">
        <f t="shared" si="21"/>
        <v>0.17045454545454544</v>
      </c>
      <c r="V77" s="3">
        <f t="shared" si="22"/>
        <v>1.7808996940453098E-2</v>
      </c>
      <c r="W77" s="3">
        <f t="shared" si="23"/>
        <v>0.16944127621350588</v>
      </c>
      <c r="AH77" s="1">
        <v>36084</v>
      </c>
      <c r="AI77" s="15">
        <v>5.0847490702455363E-3</v>
      </c>
      <c r="AJ77" s="15">
        <v>1.2715615288558883E-2</v>
      </c>
      <c r="AX77" s="8">
        <v>53</v>
      </c>
      <c r="AY77" s="8">
        <v>-3.4740177469866854E-3</v>
      </c>
      <c r="AZ77" s="8">
        <v>4.1301703394509275E-2</v>
      </c>
      <c r="BA77"/>
      <c r="BB77"/>
      <c r="BC77"/>
      <c r="BD77"/>
      <c r="BE77"/>
      <c r="BF77"/>
      <c r="BP77" s="1">
        <v>36084</v>
      </c>
      <c r="BQ77" s="15">
        <v>2.0054874189029252E-3</v>
      </c>
      <c r="BR77" s="15">
        <v>-4.9336374469737404E-3</v>
      </c>
      <c r="CF77" s="8">
        <v>53</v>
      </c>
      <c r="CG77" s="8">
        <v>-3.0963069689055396E-3</v>
      </c>
      <c r="CH77" s="8">
        <v>4.092399261642813E-2</v>
      </c>
      <c r="CX77" s="1">
        <v>36602</v>
      </c>
      <c r="CY77" s="8">
        <v>1.8471337182013772E-3</v>
      </c>
      <c r="CZ77" s="8">
        <v>-4.5474037452040775E-3</v>
      </c>
    </row>
    <row r="78" spans="1:104" x14ac:dyDescent="0.2">
      <c r="A78" s="1">
        <v>36117</v>
      </c>
      <c r="B78" s="3">
        <v>4.3289999961853027</v>
      </c>
      <c r="C78" s="20">
        <v>10478.8603515625</v>
      </c>
      <c r="D78" s="3">
        <v>27.5</v>
      </c>
      <c r="F78" s="17">
        <v>36544</v>
      </c>
      <c r="G78" s="3">
        <f t="shared" si="12"/>
        <v>5.3530001640319824</v>
      </c>
      <c r="H78" s="20">
        <f t="shared" si="13"/>
        <v>13807.5703125</v>
      </c>
      <c r="I78" s="3">
        <f t="shared" si="14"/>
        <v>53.5</v>
      </c>
      <c r="K78" s="1">
        <v>36117</v>
      </c>
      <c r="L78" s="3">
        <f t="shared" si="15"/>
        <v>1.7211999893188476E-4</v>
      </c>
      <c r="M78" s="3">
        <f t="shared" si="16"/>
        <v>6.0939345782922072E-3</v>
      </c>
      <c r="N78" s="3">
        <f t="shared" si="17"/>
        <v>1.9689278061218896E-2</v>
      </c>
      <c r="O78" s="3">
        <f t="shared" si="18"/>
        <v>5.9218145793603228E-3</v>
      </c>
      <c r="P78" s="3">
        <f t="shared" si="19"/>
        <v>1.9517158062287012E-2</v>
      </c>
      <c r="R78" s="17">
        <v>36544</v>
      </c>
      <c r="S78" s="3">
        <f t="shared" si="20"/>
        <v>1.0159615369943471E-3</v>
      </c>
      <c r="T78" s="3">
        <f t="shared" si="21"/>
        <v>2.8375821106948976E-2</v>
      </c>
      <c r="U78" s="3">
        <f t="shared" si="21"/>
        <v>3.8834951456310676E-2</v>
      </c>
      <c r="V78" s="3">
        <f t="shared" si="22"/>
        <v>2.7359859569954629E-2</v>
      </c>
      <c r="W78" s="3">
        <f t="shared" si="23"/>
        <v>3.7818989919316329E-2</v>
      </c>
      <c r="AH78" s="1">
        <v>36087</v>
      </c>
      <c r="AI78" s="15">
        <v>4.2652611667403292E-3</v>
      </c>
      <c r="AJ78" s="15">
        <v>-1.4986289868859146E-2</v>
      </c>
      <c r="AX78" s="8">
        <v>54</v>
      </c>
      <c r="AY78" s="8">
        <v>1.9425380271193587E-2</v>
      </c>
      <c r="AZ78" s="8">
        <v>-2.7794841020947623E-2</v>
      </c>
      <c r="BA78"/>
      <c r="BB78"/>
      <c r="BC78"/>
      <c r="BD78"/>
      <c r="BE78"/>
      <c r="BF78"/>
      <c r="BP78" s="1">
        <v>36087</v>
      </c>
      <c r="BQ78" s="15">
        <v>-6.5379145670970635E-3</v>
      </c>
      <c r="BR78" s="15">
        <v>-3.618363262565494E-3</v>
      </c>
      <c r="CF78" s="8">
        <v>54</v>
      </c>
      <c r="CG78" s="8">
        <v>1.7313365874284177E-2</v>
      </c>
      <c r="CH78" s="8">
        <v>-2.5682826624038212E-2</v>
      </c>
      <c r="CX78" s="1">
        <v>36605</v>
      </c>
      <c r="CY78" s="8">
        <v>-4.2276458194512407E-3</v>
      </c>
      <c r="CZ78" s="8">
        <v>-5.7001520144837779E-3</v>
      </c>
    </row>
    <row r="79" spans="1:104" x14ac:dyDescent="0.2">
      <c r="A79" s="1">
        <v>36118</v>
      </c>
      <c r="B79" s="3">
        <v>4.3400001525878906</v>
      </c>
      <c r="C79" s="20">
        <v>10547.2001953125</v>
      </c>
      <c r="D79" s="3">
        <v>27.5625</v>
      </c>
      <c r="F79" s="17">
        <v>36551</v>
      </c>
      <c r="G79" s="3">
        <f t="shared" si="12"/>
        <v>5.4089999198913574</v>
      </c>
      <c r="H79" s="20">
        <f t="shared" si="13"/>
        <v>13451.83984375</v>
      </c>
      <c r="I79" s="3">
        <f t="shared" si="14"/>
        <v>61.125</v>
      </c>
      <c r="K79" s="1">
        <v>36118</v>
      </c>
      <c r="L79" s="3">
        <f t="shared" si="15"/>
        <v>1.7315999984741213E-4</v>
      </c>
      <c r="M79" s="3">
        <f t="shared" si="16"/>
        <v>6.5216866583979113E-3</v>
      </c>
      <c r="N79" s="3">
        <f t="shared" si="17"/>
        <v>2.2727272727272726E-3</v>
      </c>
      <c r="O79" s="3">
        <f t="shared" si="18"/>
        <v>6.348526658550499E-3</v>
      </c>
      <c r="P79" s="3">
        <f t="shared" si="19"/>
        <v>2.0995672728798603E-3</v>
      </c>
      <c r="R79" s="17">
        <v>36551</v>
      </c>
      <c r="S79" s="3">
        <f t="shared" si="20"/>
        <v>1.0294231084676891E-3</v>
      </c>
      <c r="T79" s="3">
        <f t="shared" si="21"/>
        <v>-2.5763437063793696E-2</v>
      </c>
      <c r="U79" s="3">
        <f t="shared" si="21"/>
        <v>0.1425233644859813</v>
      </c>
      <c r="V79" s="3">
        <f t="shared" si="22"/>
        <v>-2.6792860172261384E-2</v>
      </c>
      <c r="W79" s="3">
        <f t="shared" si="23"/>
        <v>0.14149394137751362</v>
      </c>
      <c r="AH79" s="1">
        <v>36088</v>
      </c>
      <c r="AI79" s="15">
        <v>1.9630137212136765E-3</v>
      </c>
      <c r="AJ79" s="15">
        <v>5.0222823075518966E-3</v>
      </c>
      <c r="AX79" s="8">
        <v>55</v>
      </c>
      <c r="AY79" s="8">
        <v>2.4820882044812597E-2</v>
      </c>
      <c r="AZ79" s="8">
        <v>-3.8581610864736215E-2</v>
      </c>
      <c r="BA79"/>
      <c r="BB79"/>
      <c r="BC79"/>
      <c r="BD79"/>
      <c r="BE79"/>
      <c r="BF79"/>
      <c r="BP79" s="1">
        <v>36088</v>
      </c>
      <c r="BQ79" s="15">
        <v>8.6055560714688104E-3</v>
      </c>
      <c r="BR79" s="15">
        <v>3.7653032369581882E-2</v>
      </c>
      <c r="CF79" s="8">
        <v>55</v>
      </c>
      <c r="CG79" s="8">
        <v>2.2122244515416452E-2</v>
      </c>
      <c r="CH79" s="8">
        <v>-3.5882973335340067E-2</v>
      </c>
      <c r="CX79" s="1">
        <v>36606</v>
      </c>
      <c r="CY79" s="8">
        <v>2.3766874837865982E-3</v>
      </c>
      <c r="CZ79" s="8">
        <v>4.4113740957416686E-2</v>
      </c>
    </row>
    <row r="80" spans="1:104" x14ac:dyDescent="0.2">
      <c r="A80" s="1">
        <v>36119</v>
      </c>
      <c r="B80" s="3">
        <v>4.3600001335144043</v>
      </c>
      <c r="C80" s="20">
        <v>10632.349609375</v>
      </c>
      <c r="D80" s="3">
        <v>27.8125</v>
      </c>
      <c r="F80" s="17">
        <v>36558</v>
      </c>
      <c r="G80" s="3">
        <f t="shared" si="12"/>
        <v>5.4970002174377441</v>
      </c>
      <c r="H80" s="20">
        <f t="shared" si="13"/>
        <v>13416.3203125</v>
      </c>
      <c r="I80" s="3">
        <f t="shared" si="14"/>
        <v>62.875</v>
      </c>
      <c r="K80" s="1">
        <v>36119</v>
      </c>
      <c r="L80" s="3">
        <f t="shared" si="15"/>
        <v>1.7360000610351561E-4</v>
      </c>
      <c r="M80" s="3">
        <f t="shared" si="16"/>
        <v>8.0731770029683347E-3</v>
      </c>
      <c r="N80" s="3">
        <f t="shared" si="17"/>
        <v>9.0702947845804991E-3</v>
      </c>
      <c r="O80" s="3">
        <f t="shared" si="18"/>
        <v>7.8995769968648183E-3</v>
      </c>
      <c r="P80" s="3">
        <f t="shared" si="19"/>
        <v>8.8966947784769827E-3</v>
      </c>
      <c r="R80" s="17">
        <v>36558</v>
      </c>
      <c r="S80" s="3">
        <f t="shared" si="20"/>
        <v>1.0401922922867995E-3</v>
      </c>
      <c r="T80" s="3">
        <f t="shared" si="21"/>
        <v>-2.6404961449569371E-3</v>
      </c>
      <c r="U80" s="3">
        <f t="shared" si="21"/>
        <v>2.8629856850715747E-2</v>
      </c>
      <c r="V80" s="3">
        <f t="shared" si="22"/>
        <v>-3.6806884372437365E-3</v>
      </c>
      <c r="W80" s="3">
        <f t="shared" si="23"/>
        <v>2.7589664558428949E-2</v>
      </c>
      <c r="AH80" s="1">
        <v>36089</v>
      </c>
      <c r="AI80" s="15">
        <v>2.7223659436293787E-3</v>
      </c>
      <c r="AJ80" s="15">
        <v>-6.4296849681323483E-3</v>
      </c>
      <c r="AX80" s="8">
        <v>56</v>
      </c>
      <c r="AY80" s="8">
        <v>-2.6427547313621947E-2</v>
      </c>
      <c r="AZ80" s="8">
        <v>-1.6519322763526117E-2</v>
      </c>
      <c r="BA80"/>
      <c r="BB80"/>
      <c r="BC80"/>
      <c r="BD80"/>
      <c r="BE80"/>
      <c r="BF80"/>
      <c r="BP80" s="1">
        <v>36089</v>
      </c>
      <c r="BQ80" s="15">
        <v>4.9955901801813354E-3</v>
      </c>
      <c r="BR80" s="15">
        <v>4.0941737200779905E-2</v>
      </c>
      <c r="CF80" s="8">
        <v>56</v>
      </c>
      <c r="CG80" s="8">
        <v>-2.3554225936014517E-2</v>
      </c>
      <c r="CH80" s="8">
        <v>-1.9392644141133546E-2</v>
      </c>
      <c r="CX80" s="1">
        <v>36607</v>
      </c>
      <c r="CY80" s="8">
        <v>3.5041761118794752E-3</v>
      </c>
      <c r="CZ80" s="8">
        <v>4.2663071274880109E-2</v>
      </c>
    </row>
    <row r="81" spans="1:104" x14ac:dyDescent="0.2">
      <c r="A81" s="1">
        <v>36122</v>
      </c>
      <c r="B81" s="3">
        <v>4.4850001335144043</v>
      </c>
      <c r="C81" s="20">
        <v>10831.26953125</v>
      </c>
      <c r="D81" s="3">
        <v>28.156499862670898</v>
      </c>
      <c r="F81" s="17">
        <v>36565</v>
      </c>
      <c r="G81" s="3">
        <f t="shared" si="12"/>
        <v>5.499000072479248</v>
      </c>
      <c r="H81" s="20">
        <f t="shared" si="13"/>
        <v>13554.58984375</v>
      </c>
      <c r="I81" s="3">
        <f t="shared" si="14"/>
        <v>66.4375</v>
      </c>
      <c r="K81" s="1">
        <v>36122</v>
      </c>
      <c r="L81" s="3">
        <f t="shared" si="15"/>
        <v>1.7440000534057616E-4</v>
      </c>
      <c r="M81" s="3">
        <f t="shared" si="16"/>
        <v>1.8708933507942942E-2</v>
      </c>
      <c r="N81" s="3">
        <f t="shared" si="17"/>
        <v>1.2368534388167134E-2</v>
      </c>
      <c r="O81" s="3">
        <f t="shared" si="18"/>
        <v>1.8534533502602365E-2</v>
      </c>
      <c r="P81" s="3">
        <f t="shared" si="19"/>
        <v>1.2194134382826557E-2</v>
      </c>
      <c r="R81" s="17">
        <v>36565</v>
      </c>
      <c r="S81" s="3">
        <f t="shared" si="20"/>
        <v>1.0571154264303355E-3</v>
      </c>
      <c r="T81" s="3">
        <f t="shared" si="21"/>
        <v>1.0306069624856386E-2</v>
      </c>
      <c r="U81" s="3">
        <f t="shared" si="21"/>
        <v>5.6660039761431413E-2</v>
      </c>
      <c r="V81" s="3">
        <f t="shared" si="22"/>
        <v>9.2489541984260501E-3</v>
      </c>
      <c r="W81" s="3">
        <f t="shared" si="23"/>
        <v>5.560292433500108E-2</v>
      </c>
      <c r="AH81" s="1">
        <v>36090</v>
      </c>
      <c r="AI81" s="15">
        <v>3.9740858808139387E-3</v>
      </c>
      <c r="AJ81" s="15">
        <v>-1.5978027107700851E-2</v>
      </c>
      <c r="AX81" s="8">
        <v>57</v>
      </c>
      <c r="AY81" s="8">
        <v>8.0435542844226396E-3</v>
      </c>
      <c r="AZ81" s="8">
        <v>-3.0169546108680487E-2</v>
      </c>
      <c r="BA81"/>
      <c r="BB81"/>
      <c r="BC81"/>
      <c r="BD81"/>
      <c r="BE81"/>
      <c r="BF81"/>
      <c r="BP81" s="1">
        <v>36090</v>
      </c>
      <c r="BQ81" s="15">
        <v>6.0282166583436126E-3</v>
      </c>
      <c r="BR81" s="15">
        <v>-3.3734719078338644E-2</v>
      </c>
      <c r="CF81" s="8">
        <v>57</v>
      </c>
      <c r="CG81" s="8">
        <v>7.1690230158525667E-3</v>
      </c>
      <c r="CH81" s="8">
        <v>-2.9295014840110413E-2</v>
      </c>
      <c r="CX81" s="1">
        <v>36608</v>
      </c>
      <c r="CY81" s="8">
        <v>1.6825346458009642E-3</v>
      </c>
      <c r="CZ81" s="8">
        <v>-2.9159637060455417E-2</v>
      </c>
    </row>
    <row r="82" spans="1:104" x14ac:dyDescent="0.2">
      <c r="A82" s="1">
        <v>36123</v>
      </c>
      <c r="B82" s="3">
        <v>4.4889998435974121</v>
      </c>
      <c r="C82" s="20">
        <v>10783.5302734375</v>
      </c>
      <c r="D82" s="3">
        <v>28</v>
      </c>
      <c r="F82" s="17">
        <v>36572</v>
      </c>
      <c r="G82" s="3">
        <f t="shared" si="12"/>
        <v>5.559999942779541</v>
      </c>
      <c r="H82" s="20">
        <f t="shared" si="13"/>
        <v>13422.2001953125</v>
      </c>
      <c r="I82" s="3">
        <f t="shared" si="14"/>
        <v>69.875</v>
      </c>
      <c r="K82" s="1">
        <v>36123</v>
      </c>
      <c r="L82" s="3">
        <f t="shared" si="15"/>
        <v>1.7940000534057618E-4</v>
      </c>
      <c r="M82" s="3">
        <f t="shared" si="16"/>
        <v>-4.4075403787861029E-3</v>
      </c>
      <c r="N82" s="3">
        <f t="shared" si="17"/>
        <v>-5.5582143886563681E-3</v>
      </c>
      <c r="O82" s="3">
        <f t="shared" si="18"/>
        <v>-4.5869403841266787E-3</v>
      </c>
      <c r="P82" s="3">
        <f t="shared" si="19"/>
        <v>-5.7376143939969438E-3</v>
      </c>
      <c r="R82" s="17">
        <v>36572</v>
      </c>
      <c r="S82" s="3">
        <f t="shared" si="20"/>
        <v>1.0575000139383169E-3</v>
      </c>
      <c r="T82" s="3">
        <f t="shared" si="21"/>
        <v>-9.7671452964358529E-3</v>
      </c>
      <c r="U82" s="3">
        <f t="shared" si="21"/>
        <v>5.1740357478833487E-2</v>
      </c>
      <c r="V82" s="3">
        <f t="shared" si="22"/>
        <v>-1.082464531037417E-2</v>
      </c>
      <c r="W82" s="3">
        <f t="shared" si="23"/>
        <v>5.0682857464895169E-2</v>
      </c>
      <c r="AH82" s="1">
        <v>36091</v>
      </c>
      <c r="AI82" s="15">
        <v>-2.6105766123706831E-3</v>
      </c>
      <c r="AJ82" s="15">
        <v>9.6496212121095944E-3</v>
      </c>
      <c r="AX82" s="8">
        <v>58</v>
      </c>
      <c r="AY82" s="8">
        <v>-1.4060952122629854E-2</v>
      </c>
      <c r="AZ82" s="8">
        <v>4.2529758185663152E-2</v>
      </c>
      <c r="BA82"/>
      <c r="BB82"/>
      <c r="BC82"/>
      <c r="BD82"/>
      <c r="BE82"/>
      <c r="BF82"/>
      <c r="BP82" s="1">
        <v>36091</v>
      </c>
      <c r="BQ82" s="15">
        <v>3.9705948443953369E-4</v>
      </c>
      <c r="BR82" s="15">
        <v>-1.4324689617611137E-2</v>
      </c>
      <c r="CF82" s="8">
        <v>58</v>
      </c>
      <c r="CG82" s="8">
        <v>-1.2532182394436344E-2</v>
      </c>
      <c r="CH82" s="8">
        <v>4.1000988457469648E-2</v>
      </c>
      <c r="CX82" s="1">
        <v>36609</v>
      </c>
      <c r="CY82" s="8">
        <v>4.8892844154432543E-4</v>
      </c>
      <c r="CZ82" s="8">
        <v>-1.4187558578530626E-2</v>
      </c>
    </row>
    <row r="83" spans="1:104" x14ac:dyDescent="0.2">
      <c r="A83" s="1">
        <v>36124</v>
      </c>
      <c r="B83" s="3">
        <v>4.4650001525878906</v>
      </c>
      <c r="C83" s="20">
        <v>10836.9599609375</v>
      </c>
      <c r="D83" s="3">
        <v>27.468999862670898</v>
      </c>
      <c r="F83" s="17">
        <v>36579</v>
      </c>
      <c r="G83" s="3">
        <f t="shared" si="12"/>
        <v>5.6380000114440918</v>
      </c>
      <c r="H83" s="20">
        <f t="shared" si="13"/>
        <v>13294.5703125</v>
      </c>
      <c r="I83" s="3">
        <f t="shared" si="14"/>
        <v>65.4375</v>
      </c>
      <c r="K83" s="1">
        <v>36124</v>
      </c>
      <c r="L83" s="3">
        <f t="shared" si="15"/>
        <v>1.7955999374389648E-4</v>
      </c>
      <c r="M83" s="3">
        <f t="shared" si="16"/>
        <v>4.9547491540512037E-3</v>
      </c>
      <c r="N83" s="3">
        <f t="shared" si="17"/>
        <v>-1.8964290618896484E-2</v>
      </c>
      <c r="O83" s="3">
        <f t="shared" si="18"/>
        <v>4.7751891603073074E-3</v>
      </c>
      <c r="P83" s="3">
        <f t="shared" si="19"/>
        <v>-1.914385061264038E-2</v>
      </c>
      <c r="R83" s="17">
        <v>36579</v>
      </c>
      <c r="S83" s="3">
        <f t="shared" si="20"/>
        <v>1.0692307582268348E-3</v>
      </c>
      <c r="T83" s="3">
        <f t="shared" si="21"/>
        <v>-9.5088644898228235E-3</v>
      </c>
      <c r="U83" s="3">
        <f t="shared" si="21"/>
        <v>-6.3506261180679785E-2</v>
      </c>
      <c r="V83" s="3">
        <f t="shared" si="22"/>
        <v>-1.0578095248049658E-2</v>
      </c>
      <c r="W83" s="3">
        <f t="shared" si="23"/>
        <v>-6.4575491938906618E-2</v>
      </c>
      <c r="AH83" s="1">
        <v>36094</v>
      </c>
      <c r="AI83" s="15">
        <v>1.5801788179308652E-3</v>
      </c>
      <c r="AJ83" s="15">
        <v>-1.1259588336399813E-2</v>
      </c>
      <c r="AX83" s="8">
        <v>59</v>
      </c>
      <c r="AY83" s="8">
        <v>-5.9507873924250065E-3</v>
      </c>
      <c r="AZ83" s="8">
        <v>-4.5986225172878925E-2</v>
      </c>
      <c r="BA83"/>
      <c r="BB83"/>
      <c r="BC83"/>
      <c r="BD83"/>
      <c r="BE83"/>
      <c r="BF83"/>
      <c r="BP83" s="1">
        <v>36094</v>
      </c>
      <c r="BQ83" s="15">
        <v>-1.4468199034253257E-3</v>
      </c>
      <c r="BR83" s="15">
        <v>4.7224604344207659E-2</v>
      </c>
      <c r="CF83" s="8">
        <v>59</v>
      </c>
      <c r="CG83" s="8">
        <v>-5.3037911189782383E-3</v>
      </c>
      <c r="CH83" s="8">
        <v>-4.6633221446325694E-2</v>
      </c>
      <c r="CX83" s="1">
        <v>36612</v>
      </c>
      <c r="CY83" s="8">
        <v>-9.7779343640255046E-5</v>
      </c>
      <c r="CZ83" s="8">
        <v>4.6104723788084702E-2</v>
      </c>
    </row>
    <row r="84" spans="1:104" x14ac:dyDescent="0.2">
      <c r="A84" s="1">
        <v>36126</v>
      </c>
      <c r="B84" s="3">
        <v>4.4089999198913574</v>
      </c>
      <c r="C84" s="20">
        <v>10900.3896484375</v>
      </c>
      <c r="D84" s="3">
        <v>27.093999862670898</v>
      </c>
      <c r="F84" s="17">
        <v>36586</v>
      </c>
      <c r="G84" s="3">
        <f t="shared" si="12"/>
        <v>5.5869998931884766</v>
      </c>
      <c r="H84" s="20">
        <f t="shared" si="13"/>
        <v>13693.2998046875</v>
      </c>
      <c r="I84" s="3">
        <f t="shared" si="14"/>
        <v>69</v>
      </c>
      <c r="K84" s="1">
        <v>36126</v>
      </c>
      <c r="L84" s="3">
        <f t="shared" si="15"/>
        <v>1.7860000610351562E-4</v>
      </c>
      <c r="M84" s="3">
        <f t="shared" si="16"/>
        <v>5.8530886640382794E-3</v>
      </c>
      <c r="N84" s="3">
        <f t="shared" si="17"/>
        <v>-1.3651752953321307E-2</v>
      </c>
      <c r="O84" s="3">
        <f t="shared" si="18"/>
        <v>5.6744886579347641E-3</v>
      </c>
      <c r="P84" s="3">
        <f t="shared" si="19"/>
        <v>-1.3830352959424823E-2</v>
      </c>
      <c r="R84" s="17">
        <v>36586</v>
      </c>
      <c r="S84" s="3">
        <f t="shared" si="20"/>
        <v>1.0842307714315561E-3</v>
      </c>
      <c r="T84" s="3">
        <f t="shared" si="21"/>
        <v>2.9991905177454377E-2</v>
      </c>
      <c r="U84" s="3">
        <f t="shared" si="21"/>
        <v>5.4441260744985676E-2</v>
      </c>
      <c r="V84" s="3">
        <f t="shared" si="22"/>
        <v>2.8907674406022821E-2</v>
      </c>
      <c r="W84" s="3">
        <f t="shared" si="23"/>
        <v>5.335702997355412E-2</v>
      </c>
      <c r="AH84" s="1">
        <v>36095</v>
      </c>
      <c r="AI84" s="15">
        <v>-1.8824465696672692E-3</v>
      </c>
      <c r="AJ84" s="15">
        <v>5.3372259085039389E-3</v>
      </c>
      <c r="AX84" s="8">
        <v>60</v>
      </c>
      <c r="AY84" s="8">
        <v>-2.4699731052217535E-2</v>
      </c>
      <c r="AZ84" s="8">
        <v>2.3800115672737321E-2</v>
      </c>
      <c r="BA84"/>
      <c r="BB84"/>
      <c r="BC84"/>
      <c r="BD84"/>
      <c r="BE84"/>
      <c r="BF84"/>
      <c r="BP84" s="1">
        <v>36095</v>
      </c>
      <c r="BQ84" s="15">
        <v>-5.6412050949311288E-3</v>
      </c>
      <c r="BR84" s="15">
        <v>-2.7781255646768852E-2</v>
      </c>
      <c r="CF84" s="8">
        <v>60</v>
      </c>
      <c r="CG84" s="8">
        <v>-2.2014265601668158E-2</v>
      </c>
      <c r="CH84" s="8">
        <v>2.1114650222187944E-2</v>
      </c>
      <c r="CX84" s="1">
        <v>36613</v>
      </c>
      <c r="CY84" s="8">
        <v>-2.7120375304856524E-3</v>
      </c>
      <c r="CZ84" s="8">
        <v>-3.0482983216402314E-2</v>
      </c>
    </row>
    <row r="85" spans="1:104" x14ac:dyDescent="0.2">
      <c r="A85" s="1">
        <v>36129</v>
      </c>
      <c r="B85" s="3">
        <v>4.3899998664855957</v>
      </c>
      <c r="C85" s="20">
        <v>10650.2001953125</v>
      </c>
      <c r="D85" s="3">
        <v>26.25</v>
      </c>
      <c r="F85" s="17">
        <v>36593</v>
      </c>
      <c r="G85" s="3">
        <f t="shared" si="12"/>
        <v>5.6519999504089355</v>
      </c>
      <c r="H85" s="20">
        <f t="shared" si="13"/>
        <v>13667.919921875</v>
      </c>
      <c r="I85" s="3">
        <f t="shared" si="14"/>
        <v>67.1875</v>
      </c>
      <c r="K85" s="1">
        <v>36129</v>
      </c>
      <c r="L85" s="3">
        <f t="shared" si="15"/>
        <v>1.7635999679565427E-4</v>
      </c>
      <c r="M85" s="3">
        <f t="shared" si="16"/>
        <v>-2.2952340346921729E-2</v>
      </c>
      <c r="N85" s="3">
        <f t="shared" si="17"/>
        <v>-3.1150803386314693E-2</v>
      </c>
      <c r="O85" s="3">
        <f t="shared" si="18"/>
        <v>-2.3128700343717383E-2</v>
      </c>
      <c r="P85" s="3">
        <f t="shared" si="19"/>
        <v>-3.1327163383110347E-2</v>
      </c>
      <c r="R85" s="17">
        <v>36593</v>
      </c>
      <c r="S85" s="3">
        <f t="shared" si="20"/>
        <v>1.0744230563823993E-3</v>
      </c>
      <c r="T85" s="3">
        <f t="shared" si="21"/>
        <v>-1.8534526501648595E-3</v>
      </c>
      <c r="U85" s="3">
        <f t="shared" si="21"/>
        <v>-2.6268115942028984E-2</v>
      </c>
      <c r="V85" s="3">
        <f t="shared" si="22"/>
        <v>-2.927875706547259E-3</v>
      </c>
      <c r="W85" s="3">
        <f t="shared" si="23"/>
        <v>-2.7342538998411384E-2</v>
      </c>
      <c r="AH85" s="1">
        <v>36096</v>
      </c>
      <c r="AI85" s="15">
        <v>1.0643625667586533E-4</v>
      </c>
      <c r="AJ85" s="15">
        <v>-1.1056751643073841E-2</v>
      </c>
      <c r="AX85" s="8">
        <v>61</v>
      </c>
      <c r="AY85" s="8">
        <v>3.1986337122729913E-2</v>
      </c>
      <c r="AZ85" s="8">
        <v>-6.1369657456392751E-2</v>
      </c>
      <c r="BA85"/>
      <c r="BB85"/>
      <c r="BC85"/>
      <c r="BD85"/>
      <c r="BE85"/>
      <c r="BF85"/>
      <c r="BP85" s="1">
        <v>36096</v>
      </c>
      <c r="BQ85" s="15">
        <v>-3.6592520037385169E-3</v>
      </c>
      <c r="BR85" s="15">
        <v>5.4074388824568505E-2</v>
      </c>
      <c r="CF85" s="8">
        <v>61</v>
      </c>
      <c r="CG85" s="8">
        <v>2.8508639205650603E-2</v>
      </c>
      <c r="CH85" s="8">
        <v>-5.7891959539313448E-2</v>
      </c>
      <c r="CX85" s="1">
        <v>36614</v>
      </c>
      <c r="CY85" s="8">
        <v>-4.220954579315918E-3</v>
      </c>
      <c r="CZ85" s="8">
        <v>5.4864731403350256E-2</v>
      </c>
    </row>
    <row r="86" spans="1:104" x14ac:dyDescent="0.2">
      <c r="A86" s="1">
        <v>36130</v>
      </c>
      <c r="B86" s="3">
        <v>4.3839998245239258</v>
      </c>
      <c r="C86" s="20">
        <v>10731.48046875</v>
      </c>
      <c r="D86" s="3">
        <v>26.343999862670898</v>
      </c>
      <c r="F86" s="17">
        <v>36600</v>
      </c>
      <c r="G86" s="3">
        <f t="shared" si="12"/>
        <v>5.6820001602172852</v>
      </c>
      <c r="H86" s="20">
        <f t="shared" si="13"/>
        <v>13608.75</v>
      </c>
      <c r="I86" s="3">
        <f t="shared" si="14"/>
        <v>68.4375</v>
      </c>
      <c r="K86" s="1">
        <v>36130</v>
      </c>
      <c r="L86" s="3">
        <f t="shared" si="15"/>
        <v>1.7559999465942383E-4</v>
      </c>
      <c r="M86" s="3">
        <f t="shared" si="16"/>
        <v>7.6318070972294112E-3</v>
      </c>
      <c r="N86" s="3">
        <f t="shared" si="17"/>
        <v>3.5809471493675597E-3</v>
      </c>
      <c r="O86" s="3">
        <f t="shared" si="18"/>
        <v>7.4562071025699875E-3</v>
      </c>
      <c r="P86" s="3">
        <f t="shared" si="19"/>
        <v>3.405347154708136E-3</v>
      </c>
      <c r="R86" s="17">
        <v>36600</v>
      </c>
      <c r="S86" s="3">
        <f t="shared" si="20"/>
        <v>1.0869230673863338E-3</v>
      </c>
      <c r="T86" s="3">
        <f t="shared" si="21"/>
        <v>-4.3291094923888695E-3</v>
      </c>
      <c r="U86" s="3">
        <f t="shared" si="21"/>
        <v>1.8604651162790697E-2</v>
      </c>
      <c r="V86" s="3">
        <f t="shared" si="22"/>
        <v>-5.4160325597752031E-3</v>
      </c>
      <c r="W86" s="3">
        <f t="shared" si="23"/>
        <v>1.7517728095404365E-2</v>
      </c>
      <c r="AH86" s="1">
        <v>36097</v>
      </c>
      <c r="AI86" s="15">
        <v>7.5722472239886582E-3</v>
      </c>
      <c r="AJ86" s="15">
        <v>1.9468228080064005E-3</v>
      </c>
      <c r="AX86" s="8">
        <v>62</v>
      </c>
      <c r="AY86" s="8">
        <v>-5.56094444873709E-3</v>
      </c>
      <c r="AZ86" s="8">
        <v>1.6061980535054921E-2</v>
      </c>
      <c r="BA86"/>
      <c r="BB86"/>
      <c r="BC86"/>
      <c r="BD86"/>
      <c r="BE86"/>
      <c r="BF86"/>
      <c r="BP86" s="1">
        <v>36097</v>
      </c>
      <c r="BQ86" s="15">
        <v>-7.3710043948258894E-3</v>
      </c>
      <c r="BR86" s="15">
        <v>-5.0864211553191707E-2</v>
      </c>
      <c r="CF86" s="8">
        <v>62</v>
      </c>
      <c r="CG86" s="8">
        <v>-4.9563336471888254E-3</v>
      </c>
      <c r="CH86" s="8">
        <v>1.5457369733506655E-2</v>
      </c>
      <c r="CX86" s="1">
        <v>36615</v>
      </c>
      <c r="CY86" s="8">
        <v>-4.3371865781553559E-3</v>
      </c>
      <c r="CZ86" s="8">
        <v>-5.3669349369557064E-2</v>
      </c>
    </row>
    <row r="87" spans="1:104" x14ac:dyDescent="0.2">
      <c r="A87" s="1">
        <v>36131</v>
      </c>
      <c r="B87" s="3">
        <v>4.3649997711181641</v>
      </c>
      <c r="C87" s="20">
        <v>10702.349609375</v>
      </c>
      <c r="D87" s="3">
        <v>25.906499862670898</v>
      </c>
      <c r="F87" s="17">
        <v>36607</v>
      </c>
      <c r="G87" s="3">
        <f t="shared" si="12"/>
        <v>5.7350001335144043</v>
      </c>
      <c r="H87" s="20">
        <f t="shared" si="13"/>
        <v>14521.2099609375</v>
      </c>
      <c r="I87" s="3">
        <f t="shared" si="14"/>
        <v>75.0625</v>
      </c>
      <c r="K87" s="1">
        <v>36131</v>
      </c>
      <c r="L87" s="3">
        <f t="shared" si="15"/>
        <v>1.7535999298095702E-4</v>
      </c>
      <c r="M87" s="3">
        <f t="shared" si="16"/>
        <v>-2.7145238217437819E-3</v>
      </c>
      <c r="N87" s="3">
        <f t="shared" si="17"/>
        <v>-1.6607197171297126E-2</v>
      </c>
      <c r="O87" s="3">
        <f t="shared" si="18"/>
        <v>-2.8898838147247388E-3</v>
      </c>
      <c r="P87" s="3">
        <f t="shared" si="19"/>
        <v>-1.6782557164278084E-2</v>
      </c>
      <c r="R87" s="17">
        <v>36607</v>
      </c>
      <c r="S87" s="3">
        <f t="shared" si="20"/>
        <v>1.092692338503324E-3</v>
      </c>
      <c r="T87" s="3">
        <f t="shared" si="21"/>
        <v>6.7049505717828597E-2</v>
      </c>
      <c r="U87" s="3">
        <f t="shared" si="21"/>
        <v>9.680365296803653E-2</v>
      </c>
      <c r="V87" s="3">
        <f t="shared" si="22"/>
        <v>6.5956813379325269E-2</v>
      </c>
      <c r="W87" s="3">
        <f t="shared" si="23"/>
        <v>9.5710960629533201E-2</v>
      </c>
      <c r="AH87" s="1">
        <v>36098</v>
      </c>
      <c r="AI87" s="15">
        <v>5.9752446351318839E-3</v>
      </c>
      <c r="AJ87" s="15">
        <v>5.8463630471213609E-3</v>
      </c>
      <c r="AX87" s="8">
        <v>63</v>
      </c>
      <c r="AY87" s="8">
        <v>-3.2209861510335516E-2</v>
      </c>
      <c r="AZ87" s="8">
        <v>4.2549695515415396E-2</v>
      </c>
      <c r="BA87"/>
      <c r="BB87"/>
      <c r="BC87"/>
      <c r="BD87"/>
      <c r="BE87"/>
      <c r="BF87"/>
      <c r="BP87" s="1">
        <v>36098</v>
      </c>
      <c r="BQ87" s="15">
        <v>4.6964883561344721E-3</v>
      </c>
      <c r="BR87" s="15">
        <v>3.4103852641440689E-2</v>
      </c>
      <c r="CF87" s="8">
        <v>63</v>
      </c>
      <c r="CG87" s="8">
        <v>-2.8707861020122873E-2</v>
      </c>
      <c r="CH87" s="8">
        <v>3.904769502520275E-2</v>
      </c>
      <c r="CX87" s="1">
        <v>36616</v>
      </c>
      <c r="CY87" s="8">
        <v>2.7819938051689228E-3</v>
      </c>
      <c r="CZ87" s="8">
        <v>3.6246627183556146E-2</v>
      </c>
    </row>
    <row r="88" spans="1:104" x14ac:dyDescent="0.2">
      <c r="A88" s="1">
        <v>36132</v>
      </c>
      <c r="B88" s="3">
        <v>4.3350000381469727</v>
      </c>
      <c r="C88" s="20">
        <v>10543.33984375</v>
      </c>
      <c r="D88" s="3">
        <v>25.9375</v>
      </c>
      <c r="F88" s="17">
        <v>36614</v>
      </c>
      <c r="G88" s="3">
        <f t="shared" si="12"/>
        <v>5.7170000076293945</v>
      </c>
      <c r="H88" s="20">
        <f t="shared" si="13"/>
        <v>14384.650390625</v>
      </c>
      <c r="I88" s="3">
        <f t="shared" si="14"/>
        <v>76.5</v>
      </c>
      <c r="K88" s="1">
        <v>36132</v>
      </c>
      <c r="L88" s="3">
        <f t="shared" si="15"/>
        <v>1.7459999084472655E-4</v>
      </c>
      <c r="M88" s="3">
        <f t="shared" si="16"/>
        <v>-1.4857463214032111E-2</v>
      </c>
      <c r="N88" s="3">
        <f t="shared" si="17"/>
        <v>1.1966161964538549E-3</v>
      </c>
      <c r="O88" s="3">
        <f t="shared" si="18"/>
        <v>-1.5032063204876838E-2</v>
      </c>
      <c r="P88" s="3">
        <f t="shared" si="19"/>
        <v>1.0220162056091284E-3</v>
      </c>
      <c r="R88" s="17">
        <v>36614</v>
      </c>
      <c r="S88" s="3">
        <f t="shared" si="20"/>
        <v>1.1028846410604622E-3</v>
      </c>
      <c r="T88" s="3">
        <f t="shared" si="21"/>
        <v>-9.4041454313965184E-3</v>
      </c>
      <c r="U88" s="3">
        <f t="shared" si="21"/>
        <v>1.9150707743547043E-2</v>
      </c>
      <c r="V88" s="3">
        <f t="shared" si="22"/>
        <v>-1.050703007245698E-2</v>
      </c>
      <c r="W88" s="3">
        <f t="shared" si="23"/>
        <v>1.8047823102486579E-2</v>
      </c>
      <c r="AH88" s="1">
        <v>36101</v>
      </c>
      <c r="AI88" s="15">
        <v>7.2235035582710952E-3</v>
      </c>
      <c r="AJ88" s="15">
        <v>1.0388081756265339E-2</v>
      </c>
      <c r="AX88" s="8">
        <v>64</v>
      </c>
      <c r="AY88" s="8">
        <v>1.2988488405425649E-2</v>
      </c>
      <c r="AZ88" s="8">
        <v>-5.3755674795500134E-2</v>
      </c>
      <c r="BA88"/>
      <c r="BB88"/>
      <c r="BC88"/>
      <c r="BD88"/>
      <c r="BE88"/>
      <c r="BF88"/>
      <c r="BP88" s="1">
        <v>36101</v>
      </c>
      <c r="BQ88" s="15">
        <v>-5.1918635029577984E-3</v>
      </c>
      <c r="BR88" s="15">
        <v>-1.2566431865434203E-2</v>
      </c>
      <c r="CF88" s="8">
        <v>64</v>
      </c>
      <c r="CG88" s="8">
        <v>1.1576321738756612E-2</v>
      </c>
      <c r="CH88" s="8">
        <v>-5.2343508128831095E-2</v>
      </c>
      <c r="CX88" s="1">
        <v>36619</v>
      </c>
      <c r="CY88" s="8">
        <v>-8.2351319313562852E-3</v>
      </c>
      <c r="CZ88" s="8">
        <v>-9.2940834275752667E-3</v>
      </c>
    </row>
    <row r="89" spans="1:104" x14ac:dyDescent="0.2">
      <c r="A89" s="1">
        <v>36133</v>
      </c>
      <c r="B89" s="3">
        <v>4.3720002174377441</v>
      </c>
      <c r="C89" s="20">
        <v>10743.650390625</v>
      </c>
      <c r="D89" s="3">
        <v>27.375</v>
      </c>
      <c r="F89" s="17">
        <v>36621</v>
      </c>
      <c r="G89" s="3">
        <f t="shared" si="12"/>
        <v>5.6979999542236328</v>
      </c>
      <c r="H89" s="20">
        <f t="shared" si="13"/>
        <v>13948.5400390625</v>
      </c>
      <c r="I89" s="3">
        <f t="shared" si="14"/>
        <v>66.5625</v>
      </c>
      <c r="K89" s="1">
        <v>36133</v>
      </c>
      <c r="L89" s="3">
        <f t="shared" si="15"/>
        <v>1.7340000152587888E-4</v>
      </c>
      <c r="M89" s="3">
        <f t="shared" si="16"/>
        <v>1.8998775515496859E-2</v>
      </c>
      <c r="N89" s="3">
        <f t="shared" si="17"/>
        <v>5.5421686746987948E-2</v>
      </c>
      <c r="O89" s="3">
        <f t="shared" si="18"/>
        <v>1.8825375513970982E-2</v>
      </c>
      <c r="P89" s="3">
        <f t="shared" si="19"/>
        <v>5.5248286745462068E-2</v>
      </c>
      <c r="R89" s="17">
        <v>36621</v>
      </c>
      <c r="S89" s="3">
        <f t="shared" si="20"/>
        <v>1.0994230783902682E-3</v>
      </c>
      <c r="T89" s="3">
        <f t="shared" si="21"/>
        <v>-3.0317758146331381E-2</v>
      </c>
      <c r="U89" s="3">
        <f t="shared" si="21"/>
        <v>-0.12990196078431374</v>
      </c>
      <c r="V89" s="3">
        <f t="shared" si="22"/>
        <v>-3.1417181224721646E-2</v>
      </c>
      <c r="W89" s="3">
        <f t="shared" si="23"/>
        <v>-0.13100138386270399</v>
      </c>
      <c r="AH89" s="1">
        <v>36102</v>
      </c>
      <c r="AI89" s="15">
        <v>-6.4306505651327047E-4</v>
      </c>
      <c r="AJ89" s="15">
        <v>2.6082042463252467E-2</v>
      </c>
      <c r="AX89" s="8">
        <v>65</v>
      </c>
      <c r="AY89" s="8">
        <v>4.1448153940168E-2</v>
      </c>
      <c r="AZ89" s="8">
        <v>-2.7483165413154705E-2</v>
      </c>
      <c r="BA89"/>
      <c r="BB89"/>
      <c r="BC89"/>
      <c r="BD89"/>
      <c r="BE89"/>
      <c r="BF89"/>
      <c r="BP89" s="1">
        <v>36102</v>
      </c>
      <c r="BQ89" s="15">
        <v>-4.9973754037369693E-3</v>
      </c>
      <c r="BR89" s="15">
        <v>-0.10567912195176708</v>
      </c>
      <c r="CF89" s="8">
        <v>65</v>
      </c>
      <c r="CG89" s="8">
        <v>3.6941724896059847E-2</v>
      </c>
      <c r="CH89" s="8">
        <v>-2.2976736369046551E-2</v>
      </c>
      <c r="CX89" s="1">
        <v>36620</v>
      </c>
      <c r="CY89" s="8">
        <v>-1.9098505615143702E-3</v>
      </c>
      <c r="CZ89" s="8">
        <v>-0.10854044680467084</v>
      </c>
    </row>
    <row r="90" spans="1:104" x14ac:dyDescent="0.2">
      <c r="A90" s="1">
        <v>36136</v>
      </c>
      <c r="B90" s="3">
        <v>4.375999927520752</v>
      </c>
      <c r="C90" s="20">
        <v>10849.08984375</v>
      </c>
      <c r="D90" s="3">
        <v>27.031499862670898</v>
      </c>
      <c r="F90" s="17">
        <v>36628</v>
      </c>
      <c r="G90" s="3">
        <f t="shared" si="12"/>
        <v>5.6630001068115234</v>
      </c>
      <c r="H90" s="20">
        <f t="shared" si="13"/>
        <v>13586.2900390625</v>
      </c>
      <c r="I90" s="3">
        <f t="shared" si="14"/>
        <v>71.125</v>
      </c>
      <c r="K90" s="1">
        <v>36136</v>
      </c>
      <c r="L90" s="3">
        <f t="shared" si="15"/>
        <v>1.7488000869750979E-4</v>
      </c>
      <c r="M90" s="3">
        <f t="shared" si="16"/>
        <v>9.8141180410158697E-3</v>
      </c>
      <c r="N90" s="3">
        <f t="shared" si="17"/>
        <v>-1.2547950222067637E-2</v>
      </c>
      <c r="O90" s="3">
        <f t="shared" si="18"/>
        <v>9.6392380323183594E-3</v>
      </c>
      <c r="P90" s="3">
        <f t="shared" si="19"/>
        <v>-1.2722830230765148E-2</v>
      </c>
      <c r="R90" s="17">
        <v>36628</v>
      </c>
      <c r="S90" s="3">
        <f t="shared" si="20"/>
        <v>1.0957692219660832E-3</v>
      </c>
      <c r="T90" s="3">
        <f t="shared" si="21"/>
        <v>-2.5970459918065181E-2</v>
      </c>
      <c r="U90" s="3">
        <f t="shared" si="21"/>
        <v>6.8544600938967137E-2</v>
      </c>
      <c r="V90" s="3">
        <f t="shared" si="22"/>
        <v>-2.7066229140031265E-2</v>
      </c>
      <c r="W90" s="3">
        <f t="shared" si="23"/>
        <v>6.7448831717001057E-2</v>
      </c>
      <c r="AH90" s="1">
        <v>36103</v>
      </c>
      <c r="AI90" s="15">
        <v>3.7645526752988615E-3</v>
      </c>
      <c r="AJ90" s="15">
        <v>1.5347130942055613E-2</v>
      </c>
      <c r="AX90" s="8">
        <v>66</v>
      </c>
      <c r="AY90" s="8">
        <v>1.2817774024195261E-2</v>
      </c>
      <c r="AZ90" s="8">
        <v>1.2372170664295832E-2</v>
      </c>
      <c r="BA90"/>
      <c r="BB90"/>
      <c r="BC90"/>
      <c r="BD90"/>
      <c r="BE90"/>
      <c r="BF90"/>
      <c r="BP90" s="1">
        <v>36103</v>
      </c>
      <c r="BQ90" s="15">
        <v>-3.1085753632988599E-4</v>
      </c>
      <c r="BR90" s="15">
        <v>1.7276154621017999E-2</v>
      </c>
      <c r="CF90" s="8">
        <v>66</v>
      </c>
      <c r="CG90" s="8">
        <v>1.1424168190101157E-2</v>
      </c>
      <c r="CH90" s="8">
        <v>1.3765776498389936E-2</v>
      </c>
      <c r="CX90" s="1">
        <v>36621</v>
      </c>
      <c r="CY90" s="8">
        <v>5.3026734535528914E-4</v>
      </c>
      <c r="CZ90" s="8">
        <v>1.6661709732008607E-2</v>
      </c>
    </row>
    <row r="91" spans="1:104" x14ac:dyDescent="0.2">
      <c r="A91" s="1">
        <v>36137</v>
      </c>
      <c r="B91" s="3">
        <v>4.3090000152587891</v>
      </c>
      <c r="C91" s="20">
        <v>10808.66015625</v>
      </c>
      <c r="D91" s="3">
        <v>27.156499862670898</v>
      </c>
      <c r="F91" s="17">
        <v>36635</v>
      </c>
      <c r="G91" s="3">
        <f t="shared" si="12"/>
        <v>5.6440000534057617</v>
      </c>
      <c r="H91" s="20">
        <f t="shared" si="13"/>
        <v>13221.419921875</v>
      </c>
      <c r="I91" s="3">
        <f t="shared" si="14"/>
        <v>70.5</v>
      </c>
      <c r="K91" s="1">
        <v>36137</v>
      </c>
      <c r="L91" s="3">
        <f t="shared" si="15"/>
        <v>1.7503999710083006E-4</v>
      </c>
      <c r="M91" s="3">
        <f t="shared" si="16"/>
        <v>-3.7265510823740614E-3</v>
      </c>
      <c r="N91" s="3">
        <f t="shared" si="17"/>
        <v>4.6242347126516101E-3</v>
      </c>
      <c r="O91" s="3">
        <f t="shared" si="18"/>
        <v>-3.9015910794748913E-3</v>
      </c>
      <c r="P91" s="3">
        <f t="shared" si="19"/>
        <v>4.4491947155507802E-3</v>
      </c>
      <c r="R91" s="17">
        <v>36635</v>
      </c>
      <c r="S91" s="3">
        <f t="shared" si="20"/>
        <v>1.089038482079139E-3</v>
      </c>
      <c r="T91" s="3">
        <f t="shared" si="21"/>
        <v>-2.685575798385335E-2</v>
      </c>
      <c r="U91" s="3">
        <f t="shared" si="21"/>
        <v>-8.7873462214411256E-3</v>
      </c>
      <c r="V91" s="3">
        <f t="shared" si="22"/>
        <v>-2.7944796465932488E-2</v>
      </c>
      <c r="W91" s="3">
        <f t="shared" si="23"/>
        <v>-9.8763847035202648E-3</v>
      </c>
      <c r="AH91" s="1">
        <v>36104</v>
      </c>
      <c r="AI91" s="15">
        <v>5.6390724260408981E-3</v>
      </c>
      <c r="AJ91" s="15">
        <v>-8.0443639209923801E-3</v>
      </c>
      <c r="AX91" s="8">
        <v>67</v>
      </c>
      <c r="AY91" s="8">
        <v>2.9993556511851698E-2</v>
      </c>
      <c r="AZ91" s="8">
        <v>1.52138259398127E-2</v>
      </c>
      <c r="BA91"/>
      <c r="BB91"/>
      <c r="BC91"/>
      <c r="BD91"/>
      <c r="BE91"/>
      <c r="BF91"/>
      <c r="BP91" s="1">
        <v>36104</v>
      </c>
      <c r="BQ91" s="15">
        <v>5.8337687646590995E-3</v>
      </c>
      <c r="BR91" s="15">
        <v>1.4595588232477117E-2</v>
      </c>
      <c r="CF91" s="8">
        <v>67</v>
      </c>
      <c r="CG91" s="8">
        <v>2.6732522633329099E-2</v>
      </c>
      <c r="CH91" s="8">
        <v>1.8474859818335299E-2</v>
      </c>
      <c r="CX91" s="1">
        <v>36622</v>
      </c>
      <c r="CY91" s="8">
        <v>2.5426043436358055E-3</v>
      </c>
      <c r="CZ91" s="8">
        <v>1.8114672651669359E-2</v>
      </c>
    </row>
    <row r="92" spans="1:104" x14ac:dyDescent="0.2">
      <c r="A92" s="1">
        <v>36138</v>
      </c>
      <c r="B92" s="3">
        <v>4.309999942779541</v>
      </c>
      <c r="C92" s="20">
        <v>10817.5400390625</v>
      </c>
      <c r="D92" s="3">
        <v>27.218999862670898</v>
      </c>
      <c r="F92" s="17">
        <v>36642</v>
      </c>
      <c r="G92" s="3">
        <f t="shared" si="12"/>
        <v>5.5879998207092285</v>
      </c>
      <c r="H92" s="20">
        <f t="shared" si="13"/>
        <v>13449.26953125</v>
      </c>
      <c r="I92" s="3">
        <f t="shared" si="14"/>
        <v>72.9375</v>
      </c>
      <c r="K92" s="1">
        <v>36138</v>
      </c>
      <c r="L92" s="3">
        <f t="shared" si="15"/>
        <v>1.7236000061035157E-4</v>
      </c>
      <c r="M92" s="3">
        <f t="shared" si="16"/>
        <v>8.2155259617125594E-4</v>
      </c>
      <c r="N92" s="3">
        <f t="shared" si="17"/>
        <v>2.3014747966807014E-3</v>
      </c>
      <c r="O92" s="3">
        <f t="shared" si="18"/>
        <v>6.4919259556090435E-4</v>
      </c>
      <c r="P92" s="3">
        <f t="shared" si="19"/>
        <v>2.1291147960703499E-3</v>
      </c>
      <c r="R92" s="17">
        <v>36642</v>
      </c>
      <c r="S92" s="3">
        <f t="shared" si="20"/>
        <v>1.0853846256549541E-3</v>
      </c>
      <c r="T92" s="3">
        <f t="shared" si="21"/>
        <v>1.7233369087538024E-2</v>
      </c>
      <c r="U92" s="3">
        <f t="shared" si="21"/>
        <v>3.4574468085106384E-2</v>
      </c>
      <c r="V92" s="3">
        <f t="shared" si="22"/>
        <v>1.6147984461883071E-2</v>
      </c>
      <c r="W92" s="3">
        <f t="shared" si="23"/>
        <v>3.3489083459451431E-2</v>
      </c>
      <c r="AH92" s="1">
        <v>36105</v>
      </c>
      <c r="AI92" s="15">
        <v>3.489197824931171E-3</v>
      </c>
      <c r="AJ92" s="15">
        <v>-7.0072484383344909E-3</v>
      </c>
      <c r="AX92" s="8">
        <v>68</v>
      </c>
      <c r="AY92" s="8">
        <v>-7.7335131071600187E-3</v>
      </c>
      <c r="AZ92" s="8">
        <v>-0.13032262589223984</v>
      </c>
      <c r="BA92"/>
      <c r="BB92"/>
      <c r="BC92"/>
      <c r="BD92"/>
      <c r="BE92"/>
      <c r="BF92"/>
      <c r="BP92" s="1">
        <v>36105</v>
      </c>
      <c r="BQ92" s="15">
        <v>5.6422359188668704E-3</v>
      </c>
      <c r="BR92" s="15">
        <v>4.6566546558472491E-2</v>
      </c>
      <c r="CF92" s="8">
        <v>68</v>
      </c>
      <c r="CG92" s="8">
        <v>-6.8926909048152513E-3</v>
      </c>
      <c r="CH92" s="8">
        <v>-0.13116344809458461</v>
      </c>
      <c r="CX92" s="1">
        <v>36623</v>
      </c>
      <c r="CY92" s="8">
        <v>4.5208016500076454E-3</v>
      </c>
      <c r="CZ92" s="8">
        <v>4.7917100833893E-2</v>
      </c>
    </row>
    <row r="93" spans="1:104" x14ac:dyDescent="0.2">
      <c r="A93" s="1">
        <v>36139</v>
      </c>
      <c r="B93" s="3">
        <v>4.3600001335144043</v>
      </c>
      <c r="C93" s="20">
        <v>10647.0595703125</v>
      </c>
      <c r="D93" s="3">
        <v>27.093999862670898</v>
      </c>
      <c r="F93" s="17">
        <v>36649</v>
      </c>
      <c r="G93" s="3">
        <f t="shared" si="12"/>
        <v>5.7480001449584961</v>
      </c>
      <c r="H93" s="20">
        <f t="shared" si="13"/>
        <v>13179.240234375</v>
      </c>
      <c r="I93" s="3">
        <f t="shared" si="14"/>
        <v>74.625</v>
      </c>
      <c r="K93" s="1">
        <v>36139</v>
      </c>
      <c r="L93" s="3">
        <f t="shared" si="15"/>
        <v>1.7239999771118163E-4</v>
      </c>
      <c r="M93" s="3">
        <f t="shared" si="16"/>
        <v>-1.5759633718422979E-2</v>
      </c>
      <c r="N93" s="3">
        <f t="shared" si="17"/>
        <v>-4.5923803457389124E-3</v>
      </c>
      <c r="O93" s="3">
        <f t="shared" si="18"/>
        <v>-1.5932033716134161E-2</v>
      </c>
      <c r="P93" s="3">
        <f t="shared" si="19"/>
        <v>-4.7647803434500945E-3</v>
      </c>
      <c r="R93" s="17">
        <v>36649</v>
      </c>
      <c r="S93" s="3">
        <f t="shared" si="20"/>
        <v>1.0746153501363901E-3</v>
      </c>
      <c r="T93" s="3">
        <f t="shared" si="21"/>
        <v>-2.0077618063016316E-2</v>
      </c>
      <c r="U93" s="3">
        <f t="shared" si="21"/>
        <v>2.313624678663239E-2</v>
      </c>
      <c r="V93" s="3">
        <f t="shared" si="22"/>
        <v>-2.1152233413152706E-2</v>
      </c>
      <c r="W93" s="3">
        <f t="shared" si="23"/>
        <v>2.2061631436496001E-2</v>
      </c>
      <c r="AH93" s="1">
        <v>36108</v>
      </c>
      <c r="AI93" s="15">
        <v>-3.7154971374838064E-3</v>
      </c>
      <c r="AJ93" s="15">
        <v>4.8326969221906574E-2</v>
      </c>
      <c r="AX93" s="8">
        <v>69</v>
      </c>
      <c r="AY93" s="8">
        <v>-3.074287032026177E-3</v>
      </c>
      <c r="AZ93" s="8">
        <v>6.7019595494311926E-2</v>
      </c>
      <c r="BA93"/>
      <c r="BB93"/>
      <c r="BC93"/>
      <c r="BD93"/>
      <c r="BE93"/>
      <c r="BF93"/>
      <c r="BP93" s="1">
        <v>36108</v>
      </c>
      <c r="BQ93" s="15">
        <v>-7.6044121432269698E-3</v>
      </c>
      <c r="BR93" s="15">
        <v>-1.0106825336696521E-2</v>
      </c>
      <c r="CF93" s="8">
        <v>69</v>
      </c>
      <c r="CG93" s="8">
        <v>-2.7400367686478207E-3</v>
      </c>
      <c r="CH93" s="8">
        <v>6.6685345230933571E-2</v>
      </c>
      <c r="CX93" s="1">
        <v>36626</v>
      </c>
      <c r="CY93" s="8">
        <v>-6.2621880391841066E-3</v>
      </c>
      <c r="CZ93" s="8">
        <v>-1.1220329443333378E-2</v>
      </c>
    </row>
    <row r="94" spans="1:104" x14ac:dyDescent="0.2">
      <c r="A94" s="1">
        <v>36140</v>
      </c>
      <c r="B94" s="3">
        <v>4.4000000953674316</v>
      </c>
      <c r="C94" s="20">
        <v>10643.580078125</v>
      </c>
      <c r="D94" s="3">
        <v>27</v>
      </c>
      <c r="F94" s="17">
        <v>36656</v>
      </c>
      <c r="G94" s="3">
        <f t="shared" si="12"/>
        <v>5.9279999732971191</v>
      </c>
      <c r="H94" s="20">
        <f t="shared" si="13"/>
        <v>12789</v>
      </c>
      <c r="I94" s="3">
        <f t="shared" si="14"/>
        <v>74.75</v>
      </c>
      <c r="K94" s="1">
        <v>36140</v>
      </c>
      <c r="L94" s="3">
        <f t="shared" si="15"/>
        <v>1.7440000534057616E-4</v>
      </c>
      <c r="M94" s="3">
        <f t="shared" si="16"/>
        <v>-3.2680311071067616E-4</v>
      </c>
      <c r="N94" s="3">
        <f t="shared" si="17"/>
        <v>-3.4693977687808267E-3</v>
      </c>
      <c r="O94" s="3">
        <f t="shared" si="18"/>
        <v>-5.0120311605125235E-4</v>
      </c>
      <c r="P94" s="3">
        <f t="shared" si="19"/>
        <v>-3.6437977741214027E-3</v>
      </c>
      <c r="R94" s="17">
        <v>36656</v>
      </c>
      <c r="S94" s="3">
        <f t="shared" si="20"/>
        <v>1.1053846432612492E-3</v>
      </c>
      <c r="T94" s="3">
        <f t="shared" si="21"/>
        <v>-2.9610222397885168E-2</v>
      </c>
      <c r="U94" s="3">
        <f t="shared" si="21"/>
        <v>1.6750418760469012E-3</v>
      </c>
      <c r="V94" s="3">
        <f t="shared" si="22"/>
        <v>-3.0715607041146419E-2</v>
      </c>
      <c r="W94" s="3">
        <f t="shared" si="23"/>
        <v>5.6965723278565197E-4</v>
      </c>
      <c r="AH94" s="1">
        <v>36109</v>
      </c>
      <c r="AI94" s="15">
        <v>-1.1854394420106927E-3</v>
      </c>
      <c r="AJ94" s="15">
        <v>-3.1149985837507128E-2</v>
      </c>
      <c r="AX94" s="8">
        <v>70</v>
      </c>
      <c r="AY94" s="8">
        <v>1.2522643078181499E-2</v>
      </c>
      <c r="AZ94" s="8">
        <v>-4.7875501492969139E-2</v>
      </c>
      <c r="BA94"/>
      <c r="BB94"/>
      <c r="BC94"/>
      <c r="BD94"/>
      <c r="BE94"/>
      <c r="BF94"/>
      <c r="BP94" s="1">
        <v>36109</v>
      </c>
      <c r="BQ94" s="15">
        <v>-3.3710220241676345E-3</v>
      </c>
      <c r="BR94" s="15">
        <v>-1.2870692843190049E-2</v>
      </c>
      <c r="CF94" s="8">
        <v>70</v>
      </c>
      <c r="CG94" s="8">
        <v>1.1161125203151906E-2</v>
      </c>
      <c r="CH94" s="8">
        <v>-4.6513983617939542E-2</v>
      </c>
      <c r="CX94" s="1">
        <v>36627</v>
      </c>
      <c r="CY94" s="8">
        <v>-3.4065302691955795E-3</v>
      </c>
      <c r="CZ94" s="8">
        <v>-1.260770460624926E-2</v>
      </c>
    </row>
    <row r="95" spans="1:104" x14ac:dyDescent="0.2">
      <c r="A95" s="1">
        <v>36143</v>
      </c>
      <c r="B95" s="3">
        <v>4.3920001983642578</v>
      </c>
      <c r="C95" s="20">
        <v>10423.3701171875</v>
      </c>
      <c r="D95" s="3">
        <v>26.9375</v>
      </c>
      <c r="F95" s="17">
        <v>36663</v>
      </c>
      <c r="G95" s="3">
        <f t="shared" si="12"/>
        <v>5.869999885559082</v>
      </c>
      <c r="H95" s="20">
        <f t="shared" si="13"/>
        <v>13417.6103515625</v>
      </c>
      <c r="I95" s="3">
        <f t="shared" si="14"/>
        <v>77.5</v>
      </c>
      <c r="K95" s="1">
        <v>36143</v>
      </c>
      <c r="L95" s="3">
        <f t="shared" si="15"/>
        <v>1.7600000381469728E-4</v>
      </c>
      <c r="M95" s="3">
        <f t="shared" si="16"/>
        <v>-2.0689463443797639E-2</v>
      </c>
      <c r="N95" s="3">
        <f t="shared" si="17"/>
        <v>-2.3148148148148147E-3</v>
      </c>
      <c r="O95" s="3">
        <f t="shared" si="18"/>
        <v>-2.0865463447612337E-2</v>
      </c>
      <c r="P95" s="3">
        <f t="shared" si="19"/>
        <v>-2.4908148186295119E-3</v>
      </c>
      <c r="R95" s="17">
        <v>36663</v>
      </c>
      <c r="S95" s="3">
        <f t="shared" si="20"/>
        <v>1.1399999948648305E-3</v>
      </c>
      <c r="T95" s="3">
        <f t="shared" si="21"/>
        <v>4.9152424080264288E-2</v>
      </c>
      <c r="U95" s="3">
        <f t="shared" si="21"/>
        <v>3.678929765886288E-2</v>
      </c>
      <c r="V95" s="3">
        <f t="shared" si="22"/>
        <v>4.8012424085399456E-2</v>
      </c>
      <c r="W95" s="3">
        <f t="shared" si="23"/>
        <v>3.5649297663998047E-2</v>
      </c>
      <c r="AH95" s="1">
        <v>36110</v>
      </c>
      <c r="AI95" s="15">
        <v>-2.893238069883172E-3</v>
      </c>
      <c r="AJ95" s="15">
        <v>-2.2764004188044577E-2</v>
      </c>
      <c r="AX95" s="8">
        <v>71</v>
      </c>
      <c r="AY95" s="8">
        <v>-1.452834881067034E-4</v>
      </c>
      <c r="AZ95" s="8">
        <v>2.4900425302457237E-2</v>
      </c>
      <c r="BA95"/>
      <c r="BB95"/>
      <c r="BC95"/>
      <c r="BD95"/>
      <c r="BE95"/>
      <c r="BF95"/>
      <c r="BP95" s="1">
        <v>36110</v>
      </c>
      <c r="BQ95" s="15">
        <v>-1.1635658445408802E-2</v>
      </c>
      <c r="BR95" s="15">
        <v>4.0342070676964485E-2</v>
      </c>
      <c r="CF95" s="8">
        <v>71</v>
      </c>
      <c r="CG95" s="8">
        <v>-1.2948761619939266E-4</v>
      </c>
      <c r="CH95" s="8">
        <v>2.4884629430549924E-2</v>
      </c>
      <c r="CX95" s="1">
        <v>36628</v>
      </c>
      <c r="CY95" s="8">
        <v>-7.6122440351697367E-3</v>
      </c>
      <c r="CZ95" s="8">
        <v>3.65453362594012E-2</v>
      </c>
    </row>
    <row r="96" spans="1:104" x14ac:dyDescent="0.2">
      <c r="A96" s="1">
        <v>36144</v>
      </c>
      <c r="B96" s="3">
        <v>4.3779997825622559</v>
      </c>
      <c r="C96" s="20">
        <v>10591.2802734375</v>
      </c>
      <c r="D96" s="3">
        <v>26.718999862670898</v>
      </c>
      <c r="F96" s="17">
        <v>36670</v>
      </c>
      <c r="G96" s="3">
        <f t="shared" si="12"/>
        <v>5.7300000190734863</v>
      </c>
      <c r="H96" s="20">
        <f t="shared" si="13"/>
        <v>12804.240234375</v>
      </c>
      <c r="I96" s="3">
        <f t="shared" si="14"/>
        <v>67.4375</v>
      </c>
      <c r="K96" s="1">
        <v>36144</v>
      </c>
      <c r="L96" s="3">
        <f t="shared" si="15"/>
        <v>1.7568000793457032E-4</v>
      </c>
      <c r="M96" s="3">
        <f t="shared" si="16"/>
        <v>1.6109008349720445E-2</v>
      </c>
      <c r="N96" s="3">
        <f t="shared" si="17"/>
        <v>-8.1113740075768569E-3</v>
      </c>
      <c r="O96" s="3">
        <f t="shared" si="18"/>
        <v>1.5933328341785874E-2</v>
      </c>
      <c r="P96" s="3">
        <f t="shared" si="19"/>
        <v>-8.2870540155114275E-3</v>
      </c>
      <c r="R96" s="17">
        <v>36670</v>
      </c>
      <c r="S96" s="3">
        <f t="shared" si="20"/>
        <v>1.1288461318382851E-3</v>
      </c>
      <c r="T96" s="3">
        <f t="shared" si="21"/>
        <v>-4.5713812006477901E-2</v>
      </c>
      <c r="U96" s="3">
        <f t="shared" si="21"/>
        <v>-0.12983870967741937</v>
      </c>
      <c r="V96" s="3">
        <f t="shared" si="22"/>
        <v>-4.6842658138316187E-2</v>
      </c>
      <c r="W96" s="3">
        <f t="shared" si="23"/>
        <v>-0.13096755580925765</v>
      </c>
      <c r="AH96" s="1">
        <v>36111</v>
      </c>
      <c r="AI96" s="15">
        <v>-1.4170441323143393E-3</v>
      </c>
      <c r="AJ96" s="15">
        <v>-1.0336831327835386E-3</v>
      </c>
      <c r="AX96" s="8">
        <v>72</v>
      </c>
      <c r="AY96" s="8">
        <v>1.827436340635635E-2</v>
      </c>
      <c r="AZ96" s="8">
        <v>5.7652944291086514E-2</v>
      </c>
      <c r="BA96"/>
      <c r="BB96"/>
      <c r="BC96"/>
      <c r="BD96"/>
      <c r="BE96"/>
      <c r="BF96"/>
      <c r="BP96" s="1">
        <v>36111</v>
      </c>
      <c r="BQ96" s="15">
        <v>-7.8015905110936706E-3</v>
      </c>
      <c r="BR96" s="15">
        <v>4.5360659259018048E-2</v>
      </c>
      <c r="CF96" s="8">
        <v>72</v>
      </c>
      <c r="CG96" s="8">
        <v>1.6287492721213895E-2</v>
      </c>
      <c r="CH96" s="8">
        <v>5.9639814976228972E-2</v>
      </c>
      <c r="CX96" s="1">
        <v>36629</v>
      </c>
      <c r="CY96" s="8">
        <v>-2.6576635364117074E-3</v>
      </c>
      <c r="CZ96" s="8">
        <v>4.0443252288608539E-2</v>
      </c>
    </row>
    <row r="97" spans="1:104" ht="13.5" thickBot="1" x14ac:dyDescent="0.25">
      <c r="A97" s="1">
        <v>36145</v>
      </c>
      <c r="B97" s="3">
        <v>4.3340001106262207</v>
      </c>
      <c r="C97" s="20">
        <v>10592.830078125</v>
      </c>
      <c r="D97" s="3">
        <v>27.5625</v>
      </c>
      <c r="F97" s="17">
        <v>36677</v>
      </c>
      <c r="G97" s="3">
        <f t="shared" si="12"/>
        <v>5.4650001525878906</v>
      </c>
      <c r="H97" s="20">
        <f t="shared" si="13"/>
        <v>13052.9599609375</v>
      </c>
      <c r="I97" s="3">
        <f t="shared" si="14"/>
        <v>72.875</v>
      </c>
      <c r="K97" s="1">
        <v>36145</v>
      </c>
      <c r="L97" s="3">
        <f t="shared" si="15"/>
        <v>1.7511999130249024E-4</v>
      </c>
      <c r="M97" s="3">
        <f t="shared" si="16"/>
        <v>1.4632836139619938E-4</v>
      </c>
      <c r="N97" s="3">
        <f t="shared" si="17"/>
        <v>3.1569300560069062E-2</v>
      </c>
      <c r="O97" s="3">
        <f t="shared" si="18"/>
        <v>-2.8791629906290854E-5</v>
      </c>
      <c r="P97" s="3">
        <f t="shared" si="19"/>
        <v>3.1394180568766569E-2</v>
      </c>
      <c r="R97" s="17">
        <v>36677</v>
      </c>
      <c r="S97" s="3">
        <f t="shared" si="20"/>
        <v>1.101923080591055E-3</v>
      </c>
      <c r="T97" s="3">
        <f t="shared" si="21"/>
        <v>1.9424793819064149E-2</v>
      </c>
      <c r="U97" s="3">
        <f t="shared" si="21"/>
        <v>8.0630213160333641E-2</v>
      </c>
      <c r="V97" s="3">
        <f t="shared" si="22"/>
        <v>1.8322870738473093E-2</v>
      </c>
      <c r="W97" s="3">
        <f t="shared" si="23"/>
        <v>7.9528290079742589E-2</v>
      </c>
      <c r="AH97" s="1">
        <v>36112</v>
      </c>
      <c r="AI97" s="15">
        <v>1.9934893211603546E-3</v>
      </c>
      <c r="AJ97" s="15">
        <v>-1.6964720840212083E-2</v>
      </c>
      <c r="AX97" s="8">
        <v>73</v>
      </c>
      <c r="AY97" s="8">
        <v>1.4349795723160343E-2</v>
      </c>
      <c r="AZ97" s="8">
        <v>6.0706776221341151E-2</v>
      </c>
      <c r="BA97"/>
      <c r="BB97"/>
      <c r="BC97"/>
      <c r="BD97"/>
      <c r="BE97"/>
      <c r="BF97"/>
      <c r="BP97" s="1">
        <v>36112</v>
      </c>
      <c r="BQ97" s="15">
        <v>-2.7038468260702962E-2</v>
      </c>
      <c r="BR97" s="15">
        <v>-2.822555503212279E-2</v>
      </c>
      <c r="CF97" s="9">
        <v>73</v>
      </c>
      <c r="CG97" s="9">
        <v>1.2789621624279676E-2</v>
      </c>
      <c r="CH97" s="9">
        <v>6.2266950320221816E-2</v>
      </c>
      <c r="CX97" s="1">
        <v>36630</v>
      </c>
      <c r="CY97" s="8">
        <v>-1.0427022119175407E-2</v>
      </c>
      <c r="CZ97" s="8">
        <v>-4.4611081183110794E-2</v>
      </c>
    </row>
    <row r="98" spans="1:104" x14ac:dyDescent="0.2">
      <c r="A98" s="1">
        <v>36146</v>
      </c>
      <c r="B98" s="3">
        <v>4.3550000190734863</v>
      </c>
      <c r="C98" s="20">
        <v>10731.6796875</v>
      </c>
      <c r="D98" s="3">
        <v>27.9375</v>
      </c>
      <c r="F98" s="17">
        <v>36684</v>
      </c>
      <c r="G98" s="3">
        <f t="shared" si="12"/>
        <v>5.75</v>
      </c>
      <c r="H98" s="20">
        <f t="shared" si="13"/>
        <v>13725.33984375</v>
      </c>
      <c r="I98" s="3">
        <f t="shared" si="14"/>
        <v>71.375</v>
      </c>
      <c r="K98" s="1">
        <v>36146</v>
      </c>
      <c r="L98" s="3">
        <f t="shared" si="15"/>
        <v>1.7336000442504885E-4</v>
      </c>
      <c r="M98" s="3">
        <f t="shared" si="16"/>
        <v>1.310788602771369E-2</v>
      </c>
      <c r="N98" s="3">
        <f t="shared" si="17"/>
        <v>1.3605442176870748E-2</v>
      </c>
      <c r="O98" s="3">
        <f t="shared" si="18"/>
        <v>1.2934526023288642E-2</v>
      </c>
      <c r="P98" s="3">
        <f t="shared" si="19"/>
        <v>1.34320821724457E-2</v>
      </c>
      <c r="R98" s="17">
        <v>36684</v>
      </c>
      <c r="S98" s="3">
        <f t="shared" si="20"/>
        <v>1.0509615678053635E-3</v>
      </c>
      <c r="T98" s="3">
        <f t="shared" si="21"/>
        <v>5.1511678946742731E-2</v>
      </c>
      <c r="U98" s="3">
        <f t="shared" si="21"/>
        <v>-2.0583190394511151E-2</v>
      </c>
      <c r="V98" s="3">
        <f t="shared" si="22"/>
        <v>5.046071737893737E-2</v>
      </c>
      <c r="W98" s="3">
        <f t="shared" si="23"/>
        <v>-2.1634151962316515E-2</v>
      </c>
      <c r="AH98" s="1">
        <v>36115</v>
      </c>
      <c r="AI98" s="15">
        <v>3.4720211181440376E-3</v>
      </c>
      <c r="AJ98" s="15">
        <v>1.0226283014470216E-2</v>
      </c>
      <c r="AX98" s="8">
        <v>74</v>
      </c>
      <c r="AY98" s="8">
        <v>-3.2436056662729668E-2</v>
      </c>
      <c r="AZ98" s="8">
        <v>4.7336380211180529E-2</v>
      </c>
      <c r="BA98"/>
      <c r="BB98"/>
      <c r="BC98"/>
      <c r="BD98"/>
      <c r="BE98"/>
      <c r="BF98"/>
      <c r="BP98" s="1">
        <v>36115</v>
      </c>
      <c r="BQ98" s="15">
        <v>1.2447417234486913E-2</v>
      </c>
      <c r="BR98" s="15">
        <v>-5.5684089913198509E-2</v>
      </c>
      <c r="CX98" s="1">
        <v>36633</v>
      </c>
      <c r="CY98" s="8">
        <v>7.0752432945401086E-3</v>
      </c>
      <c r="CZ98" s="8">
        <v>-5.0085995982712156E-2</v>
      </c>
    </row>
    <row r="99" spans="1:104" x14ac:dyDescent="0.2">
      <c r="A99" s="1">
        <v>36147</v>
      </c>
      <c r="B99" s="3">
        <v>4.3839998245239258</v>
      </c>
      <c r="C99" s="20">
        <v>10818.5595703125</v>
      </c>
      <c r="D99" s="3">
        <v>28.0625</v>
      </c>
      <c r="F99" s="17">
        <v>36691</v>
      </c>
      <c r="G99" s="3">
        <f t="shared" si="12"/>
        <v>5.6399998664855957</v>
      </c>
      <c r="H99" s="20">
        <f t="shared" si="13"/>
        <v>13670.2197265625</v>
      </c>
      <c r="I99" s="3">
        <f t="shared" si="14"/>
        <v>72</v>
      </c>
      <c r="K99" s="1">
        <v>36147</v>
      </c>
      <c r="L99" s="3">
        <f t="shared" si="15"/>
        <v>1.7420000076293947E-4</v>
      </c>
      <c r="M99" s="3">
        <f t="shared" si="16"/>
        <v>8.0956462867313849E-3</v>
      </c>
      <c r="N99" s="3">
        <f t="shared" si="17"/>
        <v>4.4742729306487695E-3</v>
      </c>
      <c r="O99" s="3">
        <f t="shared" si="18"/>
        <v>7.9214462859684455E-3</v>
      </c>
      <c r="P99" s="3">
        <f t="shared" si="19"/>
        <v>4.3000729298858301E-3</v>
      </c>
      <c r="R99" s="17">
        <v>36691</v>
      </c>
      <c r="S99" s="3">
        <f t="shared" si="20"/>
        <v>1.1057692307692309E-3</v>
      </c>
      <c r="T99" s="3">
        <f t="shared" si="21"/>
        <v>-4.0159382437877931E-3</v>
      </c>
      <c r="U99" s="3">
        <f t="shared" si="21"/>
        <v>8.7565674255691769E-3</v>
      </c>
      <c r="V99" s="3">
        <f t="shared" si="22"/>
        <v>-5.1217074745570235E-3</v>
      </c>
      <c r="W99" s="3">
        <f t="shared" si="23"/>
        <v>7.6507981947999456E-3</v>
      </c>
      <c r="AH99" s="1">
        <v>36116</v>
      </c>
      <c r="AI99" s="15">
        <v>1.3677504901566892E-3</v>
      </c>
      <c r="AJ99" s="15">
        <v>-1.7507716923317283E-2</v>
      </c>
      <c r="AX99" s="8">
        <v>75</v>
      </c>
      <c r="AY99" s="8">
        <v>1.3943535377644936E-2</v>
      </c>
      <c r="AZ99" s="8">
        <v>0.15549774083586093</v>
      </c>
      <c r="BA99"/>
      <c r="BB99"/>
      <c r="BC99"/>
      <c r="BD99"/>
      <c r="BE99"/>
      <c r="BF99"/>
      <c r="BP99" s="1">
        <v>36116</v>
      </c>
      <c r="BQ99" s="15">
        <v>1.5482591903393302E-2</v>
      </c>
      <c r="BR99" s="15">
        <v>3.0182798518709232E-3</v>
      </c>
      <c r="CX99" s="1">
        <v>36634</v>
      </c>
      <c r="CY99" s="8">
        <v>7.7518073902979462E-3</v>
      </c>
      <c r="CZ99" s="8">
        <v>1.097478437000168E-2</v>
      </c>
    </row>
    <row r="100" spans="1:104" x14ac:dyDescent="0.2">
      <c r="A100" s="1">
        <v>36150</v>
      </c>
      <c r="B100" s="3">
        <v>4.4039998054504395</v>
      </c>
      <c r="C100" s="20">
        <v>10956.2802734375</v>
      </c>
      <c r="D100" s="3">
        <v>28.4375</v>
      </c>
      <c r="F100" s="17">
        <v>36698</v>
      </c>
      <c r="G100" s="3">
        <f t="shared" si="12"/>
        <v>5.6399998664855957</v>
      </c>
      <c r="H100" s="20">
        <f t="shared" si="13"/>
        <v>13862.2099609375</v>
      </c>
      <c r="I100" s="3">
        <f t="shared" si="14"/>
        <v>74.1875</v>
      </c>
      <c r="K100" s="1">
        <v>36150</v>
      </c>
      <c r="L100" s="3">
        <f t="shared" si="15"/>
        <v>1.7535999298095702E-4</v>
      </c>
      <c r="M100" s="3">
        <f t="shared" si="16"/>
        <v>1.2730040651892613E-2</v>
      </c>
      <c r="N100" s="3">
        <f t="shared" si="17"/>
        <v>1.3363028953229399E-2</v>
      </c>
      <c r="O100" s="3">
        <f t="shared" si="18"/>
        <v>1.2554680658911655E-2</v>
      </c>
      <c r="P100" s="3">
        <f t="shared" si="19"/>
        <v>1.3187668960248441E-2</v>
      </c>
      <c r="R100" s="17">
        <v>36698</v>
      </c>
      <c r="S100" s="3">
        <f t="shared" si="20"/>
        <v>1.0846153589395375E-3</v>
      </c>
      <c r="T100" s="3">
        <f t="shared" si="21"/>
        <v>1.4044414663060991E-2</v>
      </c>
      <c r="U100" s="3">
        <f t="shared" si="21"/>
        <v>3.0381944444444444E-2</v>
      </c>
      <c r="V100" s="3">
        <f t="shared" si="22"/>
        <v>1.2959799304121455E-2</v>
      </c>
      <c r="W100" s="3">
        <f t="shared" si="23"/>
        <v>2.9297329085504906E-2</v>
      </c>
      <c r="AH100" s="1">
        <v>36117</v>
      </c>
      <c r="AI100" s="15">
        <v>2.8350436707968315E-3</v>
      </c>
      <c r="AJ100" s="15">
        <v>1.6682114391490182E-2</v>
      </c>
      <c r="AX100" s="8">
        <v>76</v>
      </c>
      <c r="AY100" s="8">
        <v>2.1421373203478901E-2</v>
      </c>
      <c r="AZ100" s="8">
        <v>1.6397616715837428E-2</v>
      </c>
      <c r="BA100"/>
      <c r="BB100"/>
      <c r="BC100"/>
      <c r="BD100"/>
      <c r="BE100"/>
      <c r="BF100"/>
      <c r="BP100" s="1">
        <v>36117</v>
      </c>
      <c r="BQ100" s="15">
        <v>-3.4621231348997902E-3</v>
      </c>
      <c r="BR100" s="15">
        <v>4.0000909026713181E-2</v>
      </c>
      <c r="CX100" s="1">
        <v>36635</v>
      </c>
      <c r="CY100" s="8">
        <v>-2.4760387244319956E-3</v>
      </c>
      <c r="CZ100" s="8">
        <v>3.9240744606784936E-2</v>
      </c>
    </row>
    <row r="101" spans="1:104" x14ac:dyDescent="0.2">
      <c r="A101" s="1">
        <v>36151</v>
      </c>
      <c r="B101" s="3">
        <v>4.4190001487731934</v>
      </c>
      <c r="C101" s="20">
        <v>10963.1298828125</v>
      </c>
      <c r="D101" s="3">
        <v>28.6875</v>
      </c>
      <c r="F101" s="17">
        <v>36705</v>
      </c>
      <c r="G101" s="3">
        <f t="shared" si="12"/>
        <v>5.6449999809265137</v>
      </c>
      <c r="H101" s="20">
        <f t="shared" si="13"/>
        <v>13629.8603515625</v>
      </c>
      <c r="I101" s="3">
        <f t="shared" si="14"/>
        <v>68.80859375</v>
      </c>
      <c r="K101" s="1">
        <v>36151</v>
      </c>
      <c r="L101" s="3">
        <f t="shared" si="15"/>
        <v>1.7615999221801758E-4</v>
      </c>
      <c r="M101" s="3">
        <f t="shared" si="16"/>
        <v>6.251765383919807E-4</v>
      </c>
      <c r="N101" s="3">
        <f t="shared" si="17"/>
        <v>8.7912087912087912E-3</v>
      </c>
      <c r="O101" s="3">
        <f t="shared" si="18"/>
        <v>4.4901654617396315E-4</v>
      </c>
      <c r="P101" s="3">
        <f t="shared" si="19"/>
        <v>8.615048798990773E-3</v>
      </c>
      <c r="R101" s="17">
        <v>36705</v>
      </c>
      <c r="S101" s="3">
        <f t="shared" si="20"/>
        <v>1.0846153589395375E-3</v>
      </c>
      <c r="T101" s="3">
        <f t="shared" si="21"/>
        <v>-1.6761368499664985E-2</v>
      </c>
      <c r="U101" s="3">
        <f t="shared" si="21"/>
        <v>-7.2504212299915757E-2</v>
      </c>
      <c r="V101" s="3">
        <f t="shared" si="22"/>
        <v>-1.7845983858604524E-2</v>
      </c>
      <c r="W101" s="3">
        <f t="shared" si="23"/>
        <v>-7.3588827658855299E-2</v>
      </c>
      <c r="AH101" s="1">
        <v>36118</v>
      </c>
      <c r="AI101" s="15">
        <v>3.0393302730111382E-3</v>
      </c>
      <c r="AJ101" s="15">
        <v>-9.3976300013127794E-4</v>
      </c>
      <c r="AX101" s="8">
        <v>77</v>
      </c>
      <c r="AY101" s="8">
        <v>-2.0977441622869738E-2</v>
      </c>
      <c r="AZ101" s="8">
        <v>0.16247138300038336</v>
      </c>
      <c r="BA101"/>
      <c r="BB101"/>
      <c r="BC101"/>
      <c r="BD101"/>
      <c r="BE101"/>
      <c r="BF101"/>
      <c r="BP101" s="1">
        <v>36118</v>
      </c>
      <c r="BQ101" s="15">
        <v>7.9041550321681537E-4</v>
      </c>
      <c r="BR101" s="15">
        <v>6.0760230762072374E-3</v>
      </c>
      <c r="CX101" s="1">
        <v>36636</v>
      </c>
      <c r="CY101" s="8">
        <v>-1.8213773028213311E-3</v>
      </c>
      <c r="CZ101" s="8">
        <v>8.9135758843816148E-3</v>
      </c>
    </row>
    <row r="102" spans="1:104" x14ac:dyDescent="0.2">
      <c r="A102" s="1">
        <v>36152</v>
      </c>
      <c r="B102" s="3">
        <v>4.4699997901916504</v>
      </c>
      <c r="C102" s="20">
        <v>11172.6904296875</v>
      </c>
      <c r="D102" s="3">
        <v>29.343999862670898</v>
      </c>
      <c r="F102" s="17">
        <v>36712</v>
      </c>
      <c r="G102" s="3">
        <f t="shared" si="12"/>
        <v>5.8159999847412109</v>
      </c>
      <c r="H102" s="20">
        <f t="shared" si="13"/>
        <v>13530.23046875</v>
      </c>
      <c r="I102" s="3">
        <f t="shared" si="14"/>
        <v>66.4375</v>
      </c>
      <c r="K102" s="1">
        <v>36152</v>
      </c>
      <c r="L102" s="3">
        <f t="shared" si="15"/>
        <v>1.7676000595092772E-4</v>
      </c>
      <c r="M102" s="3">
        <f t="shared" si="16"/>
        <v>1.9115029112583948E-2</v>
      </c>
      <c r="N102" s="3">
        <f t="shared" si="17"/>
        <v>2.2884526803342863E-2</v>
      </c>
      <c r="O102" s="3">
        <f t="shared" si="18"/>
        <v>1.8938269106633019E-2</v>
      </c>
      <c r="P102" s="3">
        <f t="shared" si="19"/>
        <v>2.2707766797391934E-2</v>
      </c>
      <c r="R102" s="17">
        <v>36712</v>
      </c>
      <c r="S102" s="3">
        <f t="shared" si="20"/>
        <v>1.0855769194089448E-3</v>
      </c>
      <c r="T102" s="3">
        <f t="shared" si="21"/>
        <v>-7.3096774466275896E-3</v>
      </c>
      <c r="U102" s="3">
        <f t="shared" si="21"/>
        <v>-3.4459267669599773E-2</v>
      </c>
      <c r="V102" s="3">
        <f t="shared" si="22"/>
        <v>-8.395254366036534E-3</v>
      </c>
      <c r="W102" s="3">
        <f t="shared" si="23"/>
        <v>-3.5544844589008716E-2</v>
      </c>
      <c r="AH102" s="1">
        <v>36119</v>
      </c>
      <c r="AI102" s="15">
        <v>3.7818890589703387E-3</v>
      </c>
      <c r="AJ102" s="15">
        <v>5.1148057195066435E-3</v>
      </c>
      <c r="AX102" s="8">
        <v>78</v>
      </c>
      <c r="AY102" s="8">
        <v>-2.8817911312129722E-3</v>
      </c>
      <c r="AZ102" s="8">
        <v>3.0471455689641921E-2</v>
      </c>
      <c r="BA102"/>
      <c r="BB102"/>
      <c r="BC102"/>
      <c r="BD102"/>
      <c r="BE102"/>
      <c r="BF102"/>
      <c r="BP102" s="1">
        <v>36119</v>
      </c>
      <c r="BQ102" s="15">
        <v>-3.965944092777513E-3</v>
      </c>
      <c r="BR102" s="15">
        <v>-3.3014694358260545E-3</v>
      </c>
      <c r="CX102" s="1">
        <v>36640</v>
      </c>
      <c r="CY102" s="8">
        <v>-4.7767032993358679E-3</v>
      </c>
      <c r="CZ102" s="8">
        <v>-2.2655502217908928E-3</v>
      </c>
    </row>
    <row r="103" spans="1:104" x14ac:dyDescent="0.2">
      <c r="A103" s="1">
        <v>36153</v>
      </c>
      <c r="B103" s="3">
        <v>4.4569997787475586</v>
      </c>
      <c r="C103" s="20">
        <v>11168.9697265625</v>
      </c>
      <c r="D103" s="3">
        <v>29.156499862670898</v>
      </c>
      <c r="F103" s="17">
        <v>36719</v>
      </c>
      <c r="G103" s="3">
        <f t="shared" si="12"/>
        <v>5.9850001335144043</v>
      </c>
      <c r="H103" s="20">
        <f t="shared" si="13"/>
        <v>14018.5703125</v>
      </c>
      <c r="I103" s="3">
        <f t="shared" si="14"/>
        <v>71.3125</v>
      </c>
      <c r="K103" s="1">
        <v>36153</v>
      </c>
      <c r="L103" s="3">
        <f t="shared" si="15"/>
        <v>1.7879999160766601E-4</v>
      </c>
      <c r="M103" s="3">
        <f t="shared" si="16"/>
        <v>-3.3301765124660917E-4</v>
      </c>
      <c r="N103" s="3">
        <f t="shared" si="17"/>
        <v>-6.3897219492057922E-3</v>
      </c>
      <c r="O103" s="3">
        <f t="shared" si="18"/>
        <v>-5.1181764285427515E-4</v>
      </c>
      <c r="P103" s="3">
        <f t="shared" si="19"/>
        <v>-6.5685219408134583E-3</v>
      </c>
      <c r="R103" s="17">
        <v>36719</v>
      </c>
      <c r="S103" s="3">
        <f t="shared" si="20"/>
        <v>1.1184615355271559E-3</v>
      </c>
      <c r="T103" s="3">
        <f t="shared" si="21"/>
        <v>3.6092500041140514E-2</v>
      </c>
      <c r="U103" s="3">
        <f t="shared" si="21"/>
        <v>7.337723424270931E-2</v>
      </c>
      <c r="V103" s="3">
        <f t="shared" si="22"/>
        <v>3.4974038505613356E-2</v>
      </c>
      <c r="W103" s="3">
        <f t="shared" si="23"/>
        <v>7.2258772707182159E-2</v>
      </c>
      <c r="AH103" s="1">
        <v>36122</v>
      </c>
      <c r="AI103" s="15">
        <v>8.8733294826331306E-3</v>
      </c>
      <c r="AJ103" s="15">
        <v>3.3208049001934269E-3</v>
      </c>
      <c r="AX103" s="8">
        <v>79</v>
      </c>
      <c r="AY103" s="8">
        <v>7.2414589380400112E-3</v>
      </c>
      <c r="AZ103" s="8">
        <v>4.8361465396961067E-2</v>
      </c>
      <c r="BA103"/>
      <c r="BB103"/>
      <c r="BC103"/>
      <c r="BD103"/>
      <c r="BE103"/>
      <c r="BF103"/>
      <c r="BP103" s="1">
        <v>36122</v>
      </c>
      <c r="BQ103" s="15">
        <v>1.5217897765927605E-2</v>
      </c>
      <c r="BR103" s="15">
        <v>3.0657633019707399E-2</v>
      </c>
      <c r="CX103" s="1">
        <v>36641</v>
      </c>
      <c r="CY103" s="8">
        <v>7.0852691069908623E-3</v>
      </c>
      <c r="CZ103" s="8">
        <v>3.9014021673150975E-2</v>
      </c>
    </row>
    <row r="104" spans="1:104" x14ac:dyDescent="0.2">
      <c r="A104" s="1">
        <v>36157</v>
      </c>
      <c r="B104" s="3">
        <v>4.4099998474121094</v>
      </c>
      <c r="C104" s="20">
        <v>11191.08984375</v>
      </c>
      <c r="D104" s="3">
        <v>28.5625</v>
      </c>
      <c r="F104" s="17">
        <v>36726</v>
      </c>
      <c r="G104" s="3">
        <f t="shared" si="12"/>
        <v>5.999000072479248</v>
      </c>
      <c r="H104" s="20">
        <f t="shared" si="13"/>
        <v>13895.7099609375</v>
      </c>
      <c r="I104" s="3">
        <f t="shared" si="14"/>
        <v>72.5625</v>
      </c>
      <c r="K104" s="1">
        <v>36157</v>
      </c>
      <c r="L104" s="3">
        <f t="shared" si="15"/>
        <v>1.7827999114990235E-4</v>
      </c>
      <c r="M104" s="3">
        <f t="shared" si="16"/>
        <v>1.9804975507179533E-3</v>
      </c>
      <c r="N104" s="3">
        <f t="shared" si="17"/>
        <v>-2.0372811053064609E-2</v>
      </c>
      <c r="O104" s="3">
        <f t="shared" si="18"/>
        <v>1.802217559568051E-3</v>
      </c>
      <c r="P104" s="3">
        <f t="shared" si="19"/>
        <v>-2.0551091044214511E-2</v>
      </c>
      <c r="R104" s="17">
        <v>36726</v>
      </c>
      <c r="S104" s="3">
        <f t="shared" si="20"/>
        <v>1.1509615641373855E-3</v>
      </c>
      <c r="T104" s="3">
        <f t="shared" si="21"/>
        <v>-8.76411423017571E-3</v>
      </c>
      <c r="U104" s="3">
        <f t="shared" si="21"/>
        <v>1.7528483786152498E-2</v>
      </c>
      <c r="V104" s="3">
        <f t="shared" si="22"/>
        <v>-9.9150757943130951E-3</v>
      </c>
      <c r="W104" s="3">
        <f t="shared" si="23"/>
        <v>1.6377522222015113E-2</v>
      </c>
      <c r="AH104" s="1">
        <v>36123</v>
      </c>
      <c r="AI104" s="15">
        <v>-2.1959782985548062E-3</v>
      </c>
      <c r="AJ104" s="15">
        <v>-3.5416360954421376E-3</v>
      </c>
      <c r="AX104" s="8">
        <v>80</v>
      </c>
      <c r="AY104" s="8">
        <v>-8.4751446328127974E-3</v>
      </c>
      <c r="AZ104" s="8">
        <v>5.9158002097707968E-2</v>
      </c>
      <c r="BA104"/>
      <c r="BB104"/>
      <c r="BC104"/>
      <c r="BD104"/>
      <c r="BE104"/>
      <c r="BF104"/>
      <c r="BP104" s="1">
        <v>36123</v>
      </c>
      <c r="BQ104" s="15">
        <v>-4.9639498645199578E-3</v>
      </c>
      <c r="BR104" s="15">
        <v>-6.278239289700881E-3</v>
      </c>
      <c r="CX104" s="1">
        <v>36642</v>
      </c>
      <c r="CY104" s="8">
        <v>-2.3595016934383622E-3</v>
      </c>
      <c r="CZ104" s="8">
        <v>-8.6574474591040104E-3</v>
      </c>
    </row>
    <row r="105" spans="1:104" x14ac:dyDescent="0.2">
      <c r="A105" s="1">
        <v>36158</v>
      </c>
      <c r="B105" s="3">
        <v>4.4580001831054688</v>
      </c>
      <c r="C105" s="20">
        <v>11315.0498046875</v>
      </c>
      <c r="D105" s="3">
        <v>28.656499862670898</v>
      </c>
      <c r="F105" s="17">
        <v>36733</v>
      </c>
      <c r="G105" s="3">
        <f t="shared" si="12"/>
        <v>5.999000072479248</v>
      </c>
      <c r="H105" s="20">
        <f t="shared" si="13"/>
        <v>13600.8203125</v>
      </c>
      <c r="I105" s="3">
        <f t="shared" si="14"/>
        <v>72.3359375</v>
      </c>
      <c r="K105" s="1">
        <v>36158</v>
      </c>
      <c r="L105" s="3">
        <f t="shared" si="15"/>
        <v>1.7639999389648436E-4</v>
      </c>
      <c r="M105" s="3">
        <f t="shared" si="16"/>
        <v>1.1076665692817143E-2</v>
      </c>
      <c r="N105" s="3">
        <f t="shared" si="17"/>
        <v>3.2910236383684355E-3</v>
      </c>
      <c r="O105" s="3">
        <f t="shared" si="18"/>
        <v>1.0900265698920658E-2</v>
      </c>
      <c r="P105" s="3">
        <f t="shared" si="19"/>
        <v>3.114623644471951E-3</v>
      </c>
      <c r="R105" s="17">
        <v>36733</v>
      </c>
      <c r="S105" s="3">
        <f t="shared" si="20"/>
        <v>1.153653860092163E-3</v>
      </c>
      <c r="T105" s="3">
        <f t="shared" si="21"/>
        <v>-2.1221632379091821E-2</v>
      </c>
      <c r="U105" s="3">
        <f t="shared" si="21"/>
        <v>-3.1223083548664946E-3</v>
      </c>
      <c r="V105" s="3">
        <f t="shared" si="22"/>
        <v>-2.2375286239183983E-2</v>
      </c>
      <c r="W105" s="3">
        <f t="shared" si="23"/>
        <v>-4.275962214958658E-3</v>
      </c>
      <c r="AH105" s="1">
        <v>36124</v>
      </c>
      <c r="AI105" s="15">
        <v>2.2861016035475453E-3</v>
      </c>
      <c r="AJ105" s="15">
        <v>-2.1429952216187924E-2</v>
      </c>
      <c r="AX105" s="8">
        <v>81</v>
      </c>
      <c r="AY105" s="8">
        <v>-8.2821085214654193E-3</v>
      </c>
      <c r="AZ105" s="8">
        <v>-5.6293383417441195E-2</v>
      </c>
      <c r="BA105"/>
      <c r="BB105"/>
      <c r="BC105"/>
      <c r="BD105"/>
      <c r="BE105"/>
      <c r="BF105"/>
      <c r="BP105" s="1">
        <v>36124</v>
      </c>
      <c r="BQ105" s="15">
        <v>2.8881045383027182E-3</v>
      </c>
      <c r="BR105" s="15">
        <v>-1.6821992997283614E-2</v>
      </c>
      <c r="CX105" s="1">
        <v>36643</v>
      </c>
      <c r="CY105" s="8">
        <v>4.2779405618652193E-3</v>
      </c>
      <c r="CZ105" s="8">
        <v>-1.7988309028017749E-2</v>
      </c>
    </row>
    <row r="106" spans="1:104" x14ac:dyDescent="0.2">
      <c r="A106" s="1">
        <v>36159</v>
      </c>
      <c r="B106" s="3">
        <v>4.429999828338623</v>
      </c>
      <c r="C106" s="20">
        <v>11261.990234375</v>
      </c>
      <c r="D106" s="3">
        <v>28.3125</v>
      </c>
      <c r="K106" s="1">
        <v>36159</v>
      </c>
      <c r="L106" s="3">
        <f t="shared" si="15"/>
        <v>1.7832000732421875E-4</v>
      </c>
      <c r="M106" s="3">
        <f t="shared" si="16"/>
        <v>-4.6892918041349626E-3</v>
      </c>
      <c r="N106" s="3">
        <f t="shared" si="17"/>
        <v>-1.2004252589096074E-2</v>
      </c>
      <c r="O106" s="3">
        <f t="shared" si="18"/>
        <v>-4.8676118114591811E-3</v>
      </c>
      <c r="P106" s="3">
        <f t="shared" si="19"/>
        <v>-1.2182572596420293E-2</v>
      </c>
      <c r="AH106" s="1">
        <v>36126</v>
      </c>
      <c r="AI106" s="15">
        <v>2.7166374325121355E-3</v>
      </c>
      <c r="AJ106" s="15">
        <v>-1.654699039193696E-2</v>
      </c>
      <c r="AX106" s="8">
        <v>82</v>
      </c>
      <c r="AY106" s="8">
        <v>2.2633233197442797E-2</v>
      </c>
      <c r="AZ106" s="8">
        <v>3.0723796776111322E-2</v>
      </c>
      <c r="BA106"/>
      <c r="BB106"/>
      <c r="BC106"/>
      <c r="BD106"/>
      <c r="BE106"/>
      <c r="BF106"/>
      <c r="BP106" s="1">
        <v>36126</v>
      </c>
      <c r="BQ106" s="15">
        <v>-2.0514614770546918E-4</v>
      </c>
      <c r="BR106" s="15">
        <v>-3.1295484152105479E-2</v>
      </c>
      <c r="CX106" s="1">
        <v>36644</v>
      </c>
      <c r="CY106" s="8">
        <v>2.4745450517490546E-3</v>
      </c>
      <c r="CZ106" s="8">
        <v>-3.3751695355832459E-2</v>
      </c>
    </row>
    <row r="107" spans="1:104" x14ac:dyDescent="0.2">
      <c r="A107" s="1">
        <v>36160</v>
      </c>
      <c r="B107" s="3">
        <v>4.3610000610351563</v>
      </c>
      <c r="C107" s="20">
        <v>11317.58984375</v>
      </c>
      <c r="D107" s="3">
        <v>28.531499862670898</v>
      </c>
      <c r="F107" s="23" t="s">
        <v>81</v>
      </c>
      <c r="K107" s="1">
        <v>36160</v>
      </c>
      <c r="L107" s="3">
        <f t="shared" si="15"/>
        <v>1.7719999313354492E-4</v>
      </c>
      <c r="M107" s="3">
        <f t="shared" si="16"/>
        <v>4.9369257314123022E-3</v>
      </c>
      <c r="N107" s="3">
        <f t="shared" si="17"/>
        <v>7.7350944872723506E-3</v>
      </c>
      <c r="O107" s="3">
        <f t="shared" si="18"/>
        <v>4.7597257382787569E-3</v>
      </c>
      <c r="P107" s="3">
        <f t="shared" si="19"/>
        <v>7.5578944941388053E-3</v>
      </c>
      <c r="R107" s="17" t="s">
        <v>74</v>
      </c>
      <c r="S107" s="3">
        <f>AVERAGE(S3:S105)</f>
        <v>9.388256113060917E-4</v>
      </c>
      <c r="T107" s="3">
        <f>AVERAGE(T3:T105)</f>
        <v>3.3767874018258643E-3</v>
      </c>
      <c r="U107" s="3">
        <f>AVERAGE(U3:U105)</f>
        <v>1.1914417508734971E-2</v>
      </c>
      <c r="V107" s="3">
        <f>AVERAGE(V3:V105)</f>
        <v>2.437961790519774E-3</v>
      </c>
      <c r="W107" s="3">
        <f>AVERAGE(W3:W105)</f>
        <v>1.0975591897428884E-2</v>
      </c>
      <c r="AH107" s="1">
        <v>36129</v>
      </c>
      <c r="AI107" s="15">
        <v>-1.1072767416891236E-2</v>
      </c>
      <c r="AJ107" s="15">
        <v>-2.0254395966219113E-2</v>
      </c>
      <c r="AX107" s="8">
        <v>83</v>
      </c>
      <c r="AY107" s="8">
        <v>-2.2923771974408683E-3</v>
      </c>
      <c r="AZ107" s="8">
        <v>-2.5050161800970517E-2</v>
      </c>
      <c r="BA107"/>
      <c r="BB107"/>
      <c r="BC107"/>
      <c r="BD107"/>
      <c r="BE107"/>
      <c r="BF107"/>
      <c r="BP107" s="1">
        <v>36129</v>
      </c>
      <c r="BQ107" s="15">
        <v>5.6119381720984123E-3</v>
      </c>
      <c r="BR107" s="15">
        <v>3.1830143264862817E-2</v>
      </c>
      <c r="CX107" s="1">
        <v>36647</v>
      </c>
      <c r="CY107" s="8">
        <v>2.7207120693992391E-3</v>
      </c>
      <c r="CZ107" s="8">
        <v>3.4947449365578344E-2</v>
      </c>
    </row>
    <row r="108" spans="1:104" x14ac:dyDescent="0.2">
      <c r="A108" s="1">
        <v>36164</v>
      </c>
      <c r="B108" s="3">
        <v>4.379000186920166</v>
      </c>
      <c r="C108" s="20">
        <v>11307.2001953125</v>
      </c>
      <c r="D108" s="3">
        <v>29.625</v>
      </c>
      <c r="K108" s="1">
        <v>36164</v>
      </c>
      <c r="L108" s="3">
        <f t="shared" si="15"/>
        <v>1.7444000244140625E-4</v>
      </c>
      <c r="M108" s="3">
        <f t="shared" si="16"/>
        <v>-9.1800892071005344E-4</v>
      </c>
      <c r="N108" s="3">
        <f t="shared" si="17"/>
        <v>3.8326065667503836E-2</v>
      </c>
      <c r="O108" s="3">
        <f t="shared" si="18"/>
        <v>-1.0924489231514598E-3</v>
      </c>
      <c r="P108" s="3">
        <f t="shared" si="19"/>
        <v>3.815162566506243E-2</v>
      </c>
      <c r="V108" s="7">
        <f>VARP(V76:V105)</f>
        <v>7.6898579615387527E-4</v>
      </c>
      <c r="W108" s="7">
        <f>VARP(W76:W105)</f>
        <v>4.2033423183579083E-3</v>
      </c>
      <c r="AH108" s="1">
        <v>36130</v>
      </c>
      <c r="AI108" s="15">
        <v>3.5696275982647929E-3</v>
      </c>
      <c r="AJ108" s="15">
        <v>-1.6428044355665684E-4</v>
      </c>
      <c r="AX108" s="8">
        <v>84</v>
      </c>
      <c r="AY108" s="8">
        <v>-4.2404769822921348E-3</v>
      </c>
      <c r="AZ108" s="8">
        <v>2.1758205077696498E-2</v>
      </c>
      <c r="BA108"/>
      <c r="BB108"/>
      <c r="BC108"/>
      <c r="BD108"/>
      <c r="BE108"/>
      <c r="BF108"/>
      <c r="BP108" s="1">
        <v>36130</v>
      </c>
      <c r="BQ108" s="15">
        <v>-8.2717581432817221E-3</v>
      </c>
      <c r="BR108" s="15">
        <v>5.9040228010279153E-2</v>
      </c>
      <c r="CX108" s="1">
        <v>36648</v>
      </c>
      <c r="CY108" s="8">
        <v>-4.7026659091404513E-3</v>
      </c>
      <c r="CZ108" s="8">
        <v>5.5696615779494814E-2</v>
      </c>
    </row>
    <row r="109" spans="1:104" x14ac:dyDescent="0.2">
      <c r="A109" s="1">
        <v>36165</v>
      </c>
      <c r="B109" s="3">
        <v>4.4000000953674316</v>
      </c>
      <c r="C109" s="20">
        <v>11430.8701171875</v>
      </c>
      <c r="D109" s="3">
        <v>29.5</v>
      </c>
      <c r="K109" s="1">
        <v>36165</v>
      </c>
      <c r="L109" s="3">
        <f t="shared" si="15"/>
        <v>1.7516000747680663E-4</v>
      </c>
      <c r="M109" s="3">
        <f t="shared" si="16"/>
        <v>1.0937271803701545E-2</v>
      </c>
      <c r="N109" s="3">
        <f t="shared" si="17"/>
        <v>-4.2194092827004216E-3</v>
      </c>
      <c r="O109" s="3">
        <f t="shared" si="18"/>
        <v>1.0762111796224738E-2</v>
      </c>
      <c r="P109" s="3">
        <f t="shared" si="19"/>
        <v>-4.3945692901772278E-3</v>
      </c>
      <c r="AH109" s="1">
        <v>36131</v>
      </c>
      <c r="AI109" s="15">
        <v>-1.3835196473102977E-3</v>
      </c>
      <c r="AJ109" s="15">
        <v>-1.5399037516967787E-2</v>
      </c>
      <c r="AX109" s="8">
        <v>85</v>
      </c>
      <c r="AY109" s="8">
        <v>5.1640817493899149E-2</v>
      </c>
      <c r="AZ109" s="8">
        <v>4.4070143135634052E-2</v>
      </c>
      <c r="BA109"/>
      <c r="BB109"/>
      <c r="BC109"/>
      <c r="BD109"/>
      <c r="BE109"/>
      <c r="BF109"/>
      <c r="BP109" s="1">
        <v>36131</v>
      </c>
      <c r="BQ109" s="15">
        <v>-8.7390974684567885E-3</v>
      </c>
      <c r="BR109" s="15">
        <v>-9.5828477872243016E-3</v>
      </c>
      <c r="CX109" s="1">
        <v>36649</v>
      </c>
      <c r="CY109" s="8">
        <v>-2.2249350201759507E-3</v>
      </c>
      <c r="CZ109" s="8">
        <v>-1.5867170242981943E-2</v>
      </c>
    </row>
    <row r="110" spans="1:104" x14ac:dyDescent="0.2">
      <c r="A110" s="1">
        <v>36166</v>
      </c>
      <c r="B110" s="3">
        <v>4.3509998321533203</v>
      </c>
      <c r="C110" s="20">
        <v>11661.1904296875</v>
      </c>
      <c r="D110" s="3">
        <v>29.718999862670898</v>
      </c>
      <c r="K110" s="1">
        <v>36166</v>
      </c>
      <c r="L110" s="3">
        <f t="shared" si="15"/>
        <v>1.7600000381469728E-4</v>
      </c>
      <c r="M110" s="3">
        <f t="shared" si="16"/>
        <v>2.0148974674612873E-2</v>
      </c>
      <c r="N110" s="3">
        <f t="shared" si="17"/>
        <v>7.4237241583355405E-3</v>
      </c>
      <c r="O110" s="3">
        <f t="shared" si="18"/>
        <v>1.9972974670798175E-2</v>
      </c>
      <c r="P110" s="3">
        <f t="shared" si="19"/>
        <v>7.2477241545208428E-3</v>
      </c>
      <c r="AH110" s="1">
        <v>36132</v>
      </c>
      <c r="AI110" s="15">
        <v>-7.1965366488404084E-3</v>
      </c>
      <c r="AJ110" s="15">
        <v>8.2185528544495359E-3</v>
      </c>
      <c r="AX110" s="8">
        <v>86</v>
      </c>
      <c r="AY110" s="8">
        <v>-8.2264681171625685E-3</v>
      </c>
      <c r="AZ110" s="8">
        <v>2.6274291219649148E-2</v>
      </c>
      <c r="BA110"/>
      <c r="BB110"/>
      <c r="BC110"/>
      <c r="BD110"/>
      <c r="BE110"/>
      <c r="BF110"/>
      <c r="BP110" s="1">
        <v>36132</v>
      </c>
      <c r="BQ110" s="15">
        <v>-1.6173316566574304E-5</v>
      </c>
      <c r="BR110" s="15">
        <v>-3.5638304413255681E-3</v>
      </c>
      <c r="CX110" s="1">
        <v>36650</v>
      </c>
      <c r="CY110" s="8">
        <v>3.7523864993758201E-4</v>
      </c>
      <c r="CZ110" s="8">
        <v>-3.7253224020313844E-3</v>
      </c>
    </row>
    <row r="111" spans="1:104" x14ac:dyDescent="0.2">
      <c r="A111" s="1">
        <v>36167</v>
      </c>
      <c r="B111" s="3">
        <v>4.3210000991821289</v>
      </c>
      <c r="C111" s="20">
        <v>11639.3603515625</v>
      </c>
      <c r="D111" s="3">
        <v>31</v>
      </c>
      <c r="K111" s="1">
        <v>36167</v>
      </c>
      <c r="L111" s="3">
        <f t="shared" si="15"/>
        <v>1.7403999328613281E-4</v>
      </c>
      <c r="M111" s="3">
        <f t="shared" si="16"/>
        <v>-1.8720282681795642E-3</v>
      </c>
      <c r="N111" s="3">
        <f t="shared" si="17"/>
        <v>4.3103743169302461E-2</v>
      </c>
      <c r="O111" s="3">
        <f t="shared" si="18"/>
        <v>-2.046068261465697E-3</v>
      </c>
      <c r="P111" s="3">
        <f t="shared" si="19"/>
        <v>4.2929703176016326E-2</v>
      </c>
      <c r="AH111" s="1">
        <v>36133</v>
      </c>
      <c r="AI111" s="15">
        <v>9.012568864833018E-3</v>
      </c>
      <c r="AJ111" s="15">
        <v>4.6235717880629051E-2</v>
      </c>
      <c r="AX111" s="8">
        <v>87</v>
      </c>
      <c r="AY111" s="8">
        <v>-2.4598048915249193E-2</v>
      </c>
      <c r="AZ111" s="8">
        <v>-0.1064033349474548</v>
      </c>
      <c r="BA111"/>
      <c r="BB111"/>
      <c r="BC111"/>
      <c r="BD111"/>
      <c r="BE111"/>
      <c r="BF111"/>
      <c r="BP111" s="1">
        <v>36133</v>
      </c>
      <c r="BQ111" s="15">
        <v>6.3663399018470826E-3</v>
      </c>
      <c r="BR111" s="15">
        <v>-8.2766921748745181E-3</v>
      </c>
      <c r="CX111" s="1">
        <v>36651</v>
      </c>
      <c r="CY111" s="8">
        <v>2.8002071605469207E-3</v>
      </c>
      <c r="CZ111" s="8">
        <v>-4.4808794294544842E-3</v>
      </c>
    </row>
    <row r="112" spans="1:104" x14ac:dyDescent="0.2">
      <c r="A112" s="1">
        <v>36168</v>
      </c>
      <c r="B112" s="3">
        <v>4.3619999885559082</v>
      </c>
      <c r="C112" s="20">
        <v>11702.08984375</v>
      </c>
      <c r="D112" s="3">
        <v>32.5625</v>
      </c>
      <c r="K112" s="1">
        <v>36168</v>
      </c>
      <c r="L112" s="3">
        <f t="shared" si="15"/>
        <v>1.7284000396728516E-4</v>
      </c>
      <c r="M112" s="3">
        <f t="shared" si="16"/>
        <v>5.3894277943786675E-3</v>
      </c>
      <c r="N112" s="3">
        <f t="shared" si="17"/>
        <v>5.040322580645161E-2</v>
      </c>
      <c r="O112" s="3">
        <f t="shared" si="18"/>
        <v>5.2165877904113821E-3</v>
      </c>
      <c r="P112" s="3">
        <f t="shared" si="19"/>
        <v>5.0230385802484324E-2</v>
      </c>
      <c r="AH112" s="1">
        <v>36136</v>
      </c>
      <c r="AI112" s="15">
        <v>4.6147444180496804E-3</v>
      </c>
      <c r="AJ112" s="15">
        <v>-1.733757464881483E-2</v>
      </c>
      <c r="AX112" s="8">
        <v>88</v>
      </c>
      <c r="AY112" s="8">
        <v>-2.1191475567959101E-2</v>
      </c>
      <c r="AZ112" s="8">
        <v>8.8640307284960154E-2</v>
      </c>
      <c r="BA112"/>
      <c r="BB112"/>
      <c r="BC112"/>
      <c r="BD112"/>
      <c r="BE112"/>
      <c r="BF112"/>
      <c r="BP112" s="1">
        <v>36136</v>
      </c>
      <c r="BQ112" s="15">
        <v>-3.8885837558151645E-3</v>
      </c>
      <c r="BR112" s="15">
        <v>1.5441575536054488E-2</v>
      </c>
      <c r="CX112" s="1">
        <v>36654</v>
      </c>
      <c r="CY112" s="8">
        <v>-4.1674604817921726E-3</v>
      </c>
      <c r="CZ112" s="8">
        <v>1.5951972266303956E-2</v>
      </c>
    </row>
    <row r="113" spans="1:104" x14ac:dyDescent="0.2">
      <c r="A113" s="1">
        <v>36171</v>
      </c>
      <c r="B113" s="3">
        <v>4.4010000228881836</v>
      </c>
      <c r="C113" s="20">
        <v>11643.5400390625</v>
      </c>
      <c r="D113" s="3">
        <v>32.219001770019531</v>
      </c>
      <c r="K113" s="1">
        <v>36171</v>
      </c>
      <c r="L113" s="3">
        <f t="shared" si="15"/>
        <v>1.7447999954223634E-4</v>
      </c>
      <c r="M113" s="3">
        <f t="shared" si="16"/>
        <v>-5.0033631145612011E-3</v>
      </c>
      <c r="N113" s="3">
        <f t="shared" si="17"/>
        <v>-1.0548889980206333E-2</v>
      </c>
      <c r="O113" s="3">
        <f t="shared" si="18"/>
        <v>-5.1778431141034373E-3</v>
      </c>
      <c r="P113" s="3">
        <f t="shared" si="19"/>
        <v>-1.072336997974857E-2</v>
      </c>
      <c r="AH113" s="1">
        <v>36137</v>
      </c>
      <c r="AI113" s="15">
        <v>-1.8678702191140713E-3</v>
      </c>
      <c r="AJ113" s="15">
        <v>6.3170649346648514E-3</v>
      </c>
      <c r="AX113" s="8">
        <v>89</v>
      </c>
      <c r="AY113" s="8">
        <v>-2.1879348929457639E-2</v>
      </c>
      <c r="AZ113" s="8">
        <v>1.2002964225937374E-2</v>
      </c>
      <c r="BA113"/>
      <c r="BB113"/>
      <c r="BC113"/>
      <c r="BD113"/>
      <c r="BE113"/>
      <c r="BF113"/>
      <c r="BP113" s="1">
        <v>36137</v>
      </c>
      <c r="BQ113" s="15">
        <v>-4.6559618874939673E-3</v>
      </c>
      <c r="BR113" s="15">
        <v>-2.9680055073538686E-2</v>
      </c>
      <c r="CX113" s="1">
        <v>36655</v>
      </c>
      <c r="CY113" s="8">
        <v>-2.4775559943005935E-3</v>
      </c>
      <c r="CZ113" s="8">
        <v>-3.1632260977413215E-2</v>
      </c>
    </row>
    <row r="114" spans="1:104" x14ac:dyDescent="0.2">
      <c r="A114" s="1">
        <v>36172</v>
      </c>
      <c r="B114" s="3">
        <v>4.3730001449584961</v>
      </c>
      <c r="C114" s="20">
        <v>11440.4697265625</v>
      </c>
      <c r="D114" s="3">
        <v>33.4375</v>
      </c>
      <c r="K114" s="1">
        <v>36172</v>
      </c>
      <c r="L114" s="3">
        <f t="shared" si="15"/>
        <v>1.7604000091552734E-4</v>
      </c>
      <c r="M114" s="3">
        <f t="shared" si="16"/>
        <v>-1.7440598977521149E-2</v>
      </c>
      <c r="N114" s="3">
        <f t="shared" si="17"/>
        <v>3.7819242156481317E-2</v>
      </c>
      <c r="O114" s="3">
        <f t="shared" si="18"/>
        <v>-1.7616638978436676E-2</v>
      </c>
      <c r="P114" s="3">
        <f t="shared" si="19"/>
        <v>3.764320215556579E-2</v>
      </c>
      <c r="AH114" s="1">
        <v>36138</v>
      </c>
      <c r="AI114" s="15">
        <v>3.1079820796616695E-4</v>
      </c>
      <c r="AJ114" s="15">
        <v>1.8183165881041829E-3</v>
      </c>
      <c r="AX114" s="8">
        <v>90</v>
      </c>
      <c r="AY114" s="8">
        <v>1.2643047408833952E-2</v>
      </c>
      <c r="AZ114" s="8">
        <v>2.0846036050617481E-2</v>
      </c>
      <c r="BA114"/>
      <c r="BB114"/>
      <c r="BC114"/>
      <c r="BD114"/>
      <c r="BE114"/>
      <c r="BF114"/>
      <c r="BP114" s="1">
        <v>36138</v>
      </c>
      <c r="BQ114" s="15">
        <v>-1.0608209947074529E-2</v>
      </c>
      <c r="BR114" s="15">
        <v>4.0516155446609692E-2</v>
      </c>
      <c r="CX114" s="1">
        <v>36656</v>
      </c>
      <c r="CY114" s="8">
        <v>-6.0251903832215133E-3</v>
      </c>
      <c r="CZ114" s="8">
        <v>3.617161587848422E-2</v>
      </c>
    </row>
    <row r="115" spans="1:104" x14ac:dyDescent="0.2">
      <c r="A115" s="1">
        <v>36173</v>
      </c>
      <c r="B115" s="3">
        <v>4.3449997901916504</v>
      </c>
      <c r="C115" s="20">
        <v>11374.8798828125</v>
      </c>
      <c r="D115" s="3">
        <v>31.8125</v>
      </c>
      <c r="K115" s="1">
        <v>36173</v>
      </c>
      <c r="L115" s="3">
        <f t="shared" si="15"/>
        <v>1.7492000579833985E-4</v>
      </c>
      <c r="M115" s="3">
        <f t="shared" si="16"/>
        <v>-5.7331425472603977E-3</v>
      </c>
      <c r="N115" s="3">
        <f t="shared" si="17"/>
        <v>-4.8598130841121495E-2</v>
      </c>
      <c r="O115" s="3">
        <f t="shared" si="18"/>
        <v>-5.9080625530587372E-3</v>
      </c>
      <c r="P115" s="3">
        <f t="shared" si="19"/>
        <v>-4.8773050846919838E-2</v>
      </c>
      <c r="AH115" s="1">
        <v>36139</v>
      </c>
      <c r="AI115" s="15">
        <v>-7.6273937227407992E-3</v>
      </c>
      <c r="AJ115" s="15">
        <v>2.8626133792907047E-3</v>
      </c>
      <c r="AX115" s="8">
        <v>91</v>
      </c>
      <c r="AY115" s="8">
        <v>-1.6561118849009935E-2</v>
      </c>
      <c r="AZ115" s="8">
        <v>3.8622750285505936E-2</v>
      </c>
      <c r="BA115"/>
      <c r="BB115"/>
      <c r="BC115"/>
      <c r="BD115"/>
      <c r="BE115"/>
      <c r="BF115"/>
      <c r="BP115" s="1">
        <v>36139</v>
      </c>
      <c r="BQ115" s="15">
        <v>8.1387936542231618E-3</v>
      </c>
      <c r="BR115" s="15">
        <v>2.1724420795005486E-2</v>
      </c>
      <c r="CX115" s="1">
        <v>36657</v>
      </c>
      <c r="CY115" s="8">
        <v>3.657638471710824E-3</v>
      </c>
      <c r="CZ115" s="8">
        <v>2.6442695976449711E-2</v>
      </c>
    </row>
    <row r="116" spans="1:104" x14ac:dyDescent="0.2">
      <c r="A116" s="1">
        <v>36174</v>
      </c>
      <c r="B116" s="3">
        <v>4.3159999847412109</v>
      </c>
      <c r="C116" s="20">
        <v>11187.83984375</v>
      </c>
      <c r="D116" s="3">
        <v>30.25</v>
      </c>
      <c r="K116" s="1">
        <v>36174</v>
      </c>
      <c r="L116" s="3">
        <f t="shared" si="15"/>
        <v>1.7379999160766602E-4</v>
      </c>
      <c r="M116" s="3">
        <f t="shared" si="16"/>
        <v>-1.6443253993839391E-2</v>
      </c>
      <c r="N116" s="3">
        <f t="shared" si="17"/>
        <v>-4.9115913555992138E-2</v>
      </c>
      <c r="O116" s="3">
        <f t="shared" si="18"/>
        <v>-1.6617053985447057E-2</v>
      </c>
      <c r="P116" s="3">
        <f t="shared" si="19"/>
        <v>-4.9289713547599805E-2</v>
      </c>
      <c r="AH116" s="1">
        <v>36140</v>
      </c>
      <c r="AI116" s="15">
        <v>-2.3994887089123323E-4</v>
      </c>
      <c r="AJ116" s="15">
        <v>-3.4038489032301696E-3</v>
      </c>
      <c r="AX116" s="8">
        <v>92</v>
      </c>
      <c r="AY116" s="8">
        <v>-2.4048752147922407E-2</v>
      </c>
      <c r="AZ116" s="8">
        <v>2.461840938070806E-2</v>
      </c>
      <c r="BA116"/>
      <c r="BB116"/>
      <c r="BC116"/>
      <c r="BD116"/>
      <c r="BE116"/>
      <c r="BF116"/>
      <c r="BP116" s="1">
        <v>36140</v>
      </c>
      <c r="BQ116" s="15">
        <v>3.4145651640436082E-3</v>
      </c>
      <c r="BR116" s="15">
        <v>-2.231727633775759E-2</v>
      </c>
      <c r="CX116" s="1">
        <v>36658</v>
      </c>
      <c r="CY116" s="8">
        <v>9.0906491615337312E-4</v>
      </c>
      <c r="CZ116" s="8">
        <v>-1.9577896084984541E-2</v>
      </c>
    </row>
    <row r="117" spans="1:104" x14ac:dyDescent="0.2">
      <c r="A117" s="1">
        <v>36175</v>
      </c>
      <c r="B117" s="3">
        <v>4.3369998931884766</v>
      </c>
      <c r="C117" s="20">
        <v>11450.66015625</v>
      </c>
      <c r="D117" s="3">
        <v>31.906499862670898</v>
      </c>
      <c r="K117" s="1">
        <v>36175</v>
      </c>
      <c r="L117" s="3">
        <f t="shared" si="15"/>
        <v>1.7263999938964844E-4</v>
      </c>
      <c r="M117" s="3">
        <f t="shared" si="16"/>
        <v>2.3491604829043253E-2</v>
      </c>
      <c r="N117" s="3">
        <f t="shared" si="17"/>
        <v>5.476032603870739E-2</v>
      </c>
      <c r="O117" s="3">
        <f t="shared" si="18"/>
        <v>2.3318964829653604E-2</v>
      </c>
      <c r="P117" s="3">
        <f t="shared" si="19"/>
        <v>5.458768603931774E-2</v>
      </c>
      <c r="AH117" s="1">
        <v>36143</v>
      </c>
      <c r="AI117" s="15">
        <v>-9.9892523301170107E-3</v>
      </c>
      <c r="AJ117" s="15">
        <v>7.4984375114874983E-3</v>
      </c>
      <c r="AX117" s="8">
        <v>93</v>
      </c>
      <c r="AY117" s="8">
        <v>3.7591276815853426E-2</v>
      </c>
      <c r="AZ117" s="8">
        <v>-1.9419791518553789E-3</v>
      </c>
      <c r="BA117"/>
      <c r="BB117"/>
      <c r="BC117"/>
      <c r="BD117"/>
      <c r="BE117"/>
      <c r="BF117"/>
      <c r="BP117" s="1">
        <v>36143</v>
      </c>
      <c r="BQ117" s="15">
        <v>8.9952831934109242E-3</v>
      </c>
      <c r="BR117" s="15">
        <v>8.9636937120552897E-3</v>
      </c>
      <c r="CX117" s="1">
        <v>36661</v>
      </c>
      <c r="CY117" s="8">
        <v>2.4018744720859866E-3</v>
      </c>
      <c r="CZ117" s="8">
        <v>1.5794982434448341E-2</v>
      </c>
    </row>
    <row r="118" spans="1:104" x14ac:dyDescent="0.2">
      <c r="A118" s="1">
        <v>36179</v>
      </c>
      <c r="B118" s="3">
        <v>4.2649998664855957</v>
      </c>
      <c r="C118" s="20">
        <v>11527.4697265625</v>
      </c>
      <c r="D118" s="3">
        <v>32.5</v>
      </c>
      <c r="K118" s="1">
        <v>36179</v>
      </c>
      <c r="L118" s="3">
        <f t="shared" si="15"/>
        <v>1.7347999572753906E-4</v>
      </c>
      <c r="M118" s="3">
        <f t="shared" si="16"/>
        <v>6.7078726697321284E-3</v>
      </c>
      <c r="N118" s="3">
        <f t="shared" si="17"/>
        <v>1.860122983980041E-2</v>
      </c>
      <c r="O118" s="3">
        <f t="shared" si="18"/>
        <v>6.5343926740045891E-3</v>
      </c>
      <c r="P118" s="3">
        <f t="shared" si="19"/>
        <v>1.8427749844072871E-2</v>
      </c>
      <c r="AH118" s="1">
        <v>36144</v>
      </c>
      <c r="AI118" s="15">
        <v>7.6280135192931487E-3</v>
      </c>
      <c r="AJ118" s="15">
        <v>-1.5915067534804577E-2</v>
      </c>
      <c r="AX118" s="8">
        <v>94</v>
      </c>
      <c r="AY118" s="8">
        <v>-3.6675409800925131E-2</v>
      </c>
      <c r="AZ118" s="8">
        <v>-9.4292146008332522E-2</v>
      </c>
      <c r="BA118"/>
      <c r="BB118"/>
      <c r="BC118"/>
      <c r="BD118"/>
      <c r="BE118"/>
      <c r="BF118"/>
      <c r="BP118" s="1">
        <v>36144</v>
      </c>
      <c r="BQ118" s="15">
        <v>4.9872289358984453E-3</v>
      </c>
      <c r="BR118" s="15">
        <v>6.9613063435622468E-3</v>
      </c>
      <c r="CX118" s="1">
        <v>36662</v>
      </c>
      <c r="CY118" s="8">
        <v>3.28516960189488E-3</v>
      </c>
      <c r="CZ118" s="8">
        <v>8.9000456702415937E-3</v>
      </c>
    </row>
    <row r="119" spans="1:104" x14ac:dyDescent="0.2">
      <c r="A119" s="1">
        <v>36180</v>
      </c>
      <c r="B119" s="3">
        <v>4.2630000114440918</v>
      </c>
      <c r="C119" s="20">
        <v>11564.259765625</v>
      </c>
      <c r="D119" s="3">
        <v>32.531501770019531</v>
      </c>
      <c r="K119" s="1">
        <v>36180</v>
      </c>
      <c r="L119" s="3">
        <f t="shared" si="15"/>
        <v>1.7059999465942382E-4</v>
      </c>
      <c r="M119" s="3">
        <f t="shared" si="16"/>
        <v>3.1915103604848779E-3</v>
      </c>
      <c r="N119" s="3">
        <f t="shared" si="17"/>
        <v>9.6928523137019228E-4</v>
      </c>
      <c r="O119" s="3">
        <f t="shared" si="18"/>
        <v>3.020910365825454E-3</v>
      </c>
      <c r="P119" s="3">
        <f t="shared" si="19"/>
        <v>7.9868523671076843E-4</v>
      </c>
      <c r="AH119" s="1">
        <v>36145</v>
      </c>
      <c r="AI119" s="15">
        <v>-1.3783870981413247E-5</v>
      </c>
      <c r="AJ119" s="15">
        <v>3.1407964439747985E-2</v>
      </c>
      <c r="AX119" s="8">
        <v>95</v>
      </c>
      <c r="AY119" s="8">
        <v>1.4345872326002807E-2</v>
      </c>
      <c r="AZ119" s="8">
        <v>6.5182417753739785E-2</v>
      </c>
      <c r="BA119"/>
      <c r="BB119"/>
      <c r="BC119"/>
      <c r="BD119"/>
      <c r="BE119"/>
      <c r="BF119"/>
      <c r="BP119" s="1">
        <v>36145</v>
      </c>
      <c r="BQ119" s="15">
        <v>-5.7399863458090202E-3</v>
      </c>
      <c r="BR119" s="15">
        <v>6.8461703311851856E-4</v>
      </c>
      <c r="CX119" s="1">
        <v>36663</v>
      </c>
      <c r="CY119" s="8">
        <v>-2.1060326837953822E-3</v>
      </c>
      <c r="CZ119" s="8">
        <v>-2.7093766259959498E-3</v>
      </c>
    </row>
    <row r="120" spans="1:104" x14ac:dyDescent="0.2">
      <c r="A120" s="1">
        <v>36181</v>
      </c>
      <c r="B120" s="3">
        <v>4.2100000381469727</v>
      </c>
      <c r="C120" s="20">
        <v>11368.83984375</v>
      </c>
      <c r="D120" s="3">
        <v>33</v>
      </c>
      <c r="K120" s="1">
        <v>36181</v>
      </c>
      <c r="L120" s="3">
        <f t="shared" si="15"/>
        <v>1.7052000045776367E-4</v>
      </c>
      <c r="M120" s="3">
        <f t="shared" si="16"/>
        <v>-1.6898610532417278E-2</v>
      </c>
      <c r="N120" s="3">
        <f t="shared" si="17"/>
        <v>1.4401371116910091E-2</v>
      </c>
      <c r="O120" s="3">
        <f t="shared" si="18"/>
        <v>-1.7069130532875041E-2</v>
      </c>
      <c r="P120" s="3">
        <f t="shared" si="19"/>
        <v>1.4230851116452326E-2</v>
      </c>
      <c r="AH120" s="1">
        <v>36146</v>
      </c>
      <c r="AI120" s="15">
        <v>6.1923495992072209E-3</v>
      </c>
      <c r="AJ120" s="15">
        <v>7.2397325732384788E-3</v>
      </c>
      <c r="AX120" s="8">
        <v>96</v>
      </c>
      <c r="AY120" s="8">
        <v>3.950816546867545E-2</v>
      </c>
      <c r="AZ120" s="8">
        <v>-6.1142317430991966E-2</v>
      </c>
      <c r="BA120"/>
      <c r="BB120"/>
      <c r="BC120"/>
      <c r="BD120"/>
      <c r="BE120"/>
      <c r="BF120"/>
      <c r="BP120" s="1">
        <v>36146</v>
      </c>
      <c r="BQ120" s="15">
        <v>-4.3604114623433622E-3</v>
      </c>
      <c r="BR120" s="15">
        <v>-7.1309821049835628E-4</v>
      </c>
      <c r="CX120" s="1">
        <v>36664</v>
      </c>
      <c r="CY120" s="8">
        <v>-3.1420825449023425E-3</v>
      </c>
      <c r="CZ120" s="8">
        <v>-1.6966271325170126E-3</v>
      </c>
    </row>
    <row r="121" spans="1:104" x14ac:dyDescent="0.2">
      <c r="A121" s="1">
        <v>36182</v>
      </c>
      <c r="B121" s="3">
        <v>4.255000114440918</v>
      </c>
      <c r="C121" s="20">
        <v>11290.330078125</v>
      </c>
      <c r="D121" s="3">
        <v>33.156501770019531</v>
      </c>
      <c r="K121" s="1">
        <v>36182</v>
      </c>
      <c r="L121" s="3">
        <f t="shared" si="15"/>
        <v>1.6840000152587892E-4</v>
      </c>
      <c r="M121" s="3">
        <f t="shared" si="16"/>
        <v>-6.9056972130855203E-3</v>
      </c>
      <c r="N121" s="3">
        <f t="shared" si="17"/>
        <v>4.742477879379735E-3</v>
      </c>
      <c r="O121" s="3">
        <f t="shared" si="18"/>
        <v>-7.0740972146113995E-3</v>
      </c>
      <c r="P121" s="3">
        <f t="shared" si="19"/>
        <v>4.5740778778538558E-3</v>
      </c>
      <c r="AH121" s="1">
        <v>36147</v>
      </c>
      <c r="AI121" s="15">
        <v>3.7923588885854296E-3</v>
      </c>
      <c r="AJ121" s="15">
        <v>5.0771404130040042E-4</v>
      </c>
      <c r="AX121" s="8">
        <v>97</v>
      </c>
      <c r="AY121" s="8">
        <v>-4.0100354671416668E-3</v>
      </c>
      <c r="AZ121" s="8">
        <v>1.1660833661941612E-2</v>
      </c>
      <c r="BA121"/>
      <c r="BB121"/>
      <c r="BC121"/>
      <c r="BD121"/>
      <c r="BE121"/>
      <c r="BF121"/>
      <c r="BP121" s="1">
        <v>36147</v>
      </c>
      <c r="BQ121" s="15">
        <v>-9.5208478836525372E-3</v>
      </c>
      <c r="BR121" s="15">
        <v>2.80790570895434E-3</v>
      </c>
      <c r="CX121" s="1">
        <v>36665</v>
      </c>
      <c r="CY121" s="8">
        <v>-4.5193547511823791E-3</v>
      </c>
      <c r="CZ121" s="8">
        <v>-1.9636274206166482E-3</v>
      </c>
    </row>
    <row r="122" spans="1:104" x14ac:dyDescent="0.2">
      <c r="A122" s="1">
        <v>36185</v>
      </c>
      <c r="B122" s="3">
        <v>4.3159999847412109</v>
      </c>
      <c r="C122" s="20">
        <v>11355.4697265625</v>
      </c>
      <c r="D122" s="3">
        <v>32.6875</v>
      </c>
      <c r="K122" s="1">
        <v>36185</v>
      </c>
      <c r="L122" s="3">
        <f t="shared" si="15"/>
        <v>1.7020000457763674E-4</v>
      </c>
      <c r="M122" s="3">
        <f t="shared" si="16"/>
        <v>5.7695078874361689E-3</v>
      </c>
      <c r="N122" s="3">
        <f t="shared" si="17"/>
        <v>-1.4145092062866769E-2</v>
      </c>
      <c r="O122" s="3">
        <f t="shared" si="18"/>
        <v>5.5993078828585324E-3</v>
      </c>
      <c r="P122" s="3">
        <f t="shared" si="19"/>
        <v>-1.4315292067444406E-2</v>
      </c>
      <c r="AH122" s="1">
        <v>36150</v>
      </c>
      <c r="AI122" s="15">
        <v>6.0105002383859943E-3</v>
      </c>
      <c r="AJ122" s="15">
        <v>7.1771687218624468E-3</v>
      </c>
      <c r="AX122" s="8">
        <v>98</v>
      </c>
      <c r="AY122" s="8">
        <v>1.0146861201021588E-2</v>
      </c>
      <c r="AZ122" s="8">
        <v>1.9150467884483317E-2</v>
      </c>
      <c r="BA122"/>
      <c r="BB122"/>
      <c r="BC122"/>
      <c r="BD122"/>
      <c r="BE122"/>
      <c r="BF122"/>
      <c r="BP122" s="1">
        <v>36150</v>
      </c>
      <c r="BQ122" s="15">
        <v>-2.9063734732819907E-3</v>
      </c>
      <c r="BR122" s="15">
        <v>-4.1368903515931414E-2</v>
      </c>
      <c r="CX122" s="1">
        <v>36668</v>
      </c>
      <c r="CY122" s="8">
        <v>-8.3335190813995817E-4</v>
      </c>
      <c r="CZ122" s="8">
        <v>-4.3212325090228723E-2</v>
      </c>
    </row>
    <row r="123" spans="1:104" x14ac:dyDescent="0.2">
      <c r="A123" s="1">
        <v>36186</v>
      </c>
      <c r="B123" s="3">
        <v>4.3480000495910645</v>
      </c>
      <c r="C123" s="20">
        <v>11514.6796875</v>
      </c>
      <c r="D123" s="3">
        <v>32.1875</v>
      </c>
      <c r="K123" s="1">
        <v>36186</v>
      </c>
      <c r="L123" s="3">
        <f t="shared" si="15"/>
        <v>1.7263999938964844E-4</v>
      </c>
      <c r="M123" s="3">
        <f t="shared" si="16"/>
        <v>1.4020552629811436E-2</v>
      </c>
      <c r="N123" s="3">
        <f t="shared" si="17"/>
        <v>-1.5296367112810707E-2</v>
      </c>
      <c r="O123" s="3">
        <f t="shared" si="18"/>
        <v>1.3847912630421788E-2</v>
      </c>
      <c r="P123" s="3">
        <f t="shared" si="19"/>
        <v>-1.5469007112200355E-2</v>
      </c>
      <c r="AH123" s="1">
        <v>36151</v>
      </c>
      <c r="AI123" s="15">
        <v>2.1496477139800203E-4</v>
      </c>
      <c r="AJ123" s="15">
        <v>8.4000840275927705E-3</v>
      </c>
      <c r="AX123" s="8">
        <v>99</v>
      </c>
      <c r="AY123" s="8">
        <v>-1.3972494246214506E-2</v>
      </c>
      <c r="AZ123" s="8">
        <v>-5.961633341264079E-2</v>
      </c>
      <c r="BA123"/>
      <c r="BB123"/>
      <c r="BC123"/>
      <c r="BD123"/>
      <c r="BE123"/>
      <c r="BF123"/>
      <c r="BP123" s="1">
        <v>36151</v>
      </c>
      <c r="BQ123" s="15">
        <v>-9.2462871516982969E-3</v>
      </c>
      <c r="BR123" s="15">
        <v>-3.7056798164904391E-2</v>
      </c>
      <c r="CX123" s="1">
        <v>36669</v>
      </c>
      <c r="CY123" s="8">
        <v>-6.401401062420064E-3</v>
      </c>
      <c r="CZ123" s="8">
        <v>-3.9673684261812017E-2</v>
      </c>
    </row>
    <row r="124" spans="1:104" x14ac:dyDescent="0.2">
      <c r="A124" s="1">
        <v>36187</v>
      </c>
      <c r="B124" s="3">
        <v>4.3639998435974121</v>
      </c>
      <c r="C124" s="20">
        <v>11445.5703125</v>
      </c>
      <c r="D124" s="3">
        <v>32.094001770019531</v>
      </c>
      <c r="K124" s="1">
        <v>36187</v>
      </c>
      <c r="L124" s="3">
        <f t="shared" si="15"/>
        <v>1.7392000198364257E-4</v>
      </c>
      <c r="M124" s="3">
        <f t="shared" si="16"/>
        <v>-6.0018495412445666E-3</v>
      </c>
      <c r="N124" s="3">
        <f t="shared" si="17"/>
        <v>-2.9047993780339804E-3</v>
      </c>
      <c r="O124" s="3">
        <f t="shared" si="18"/>
        <v>-6.1757695432282092E-3</v>
      </c>
      <c r="P124" s="3">
        <f t="shared" si="19"/>
        <v>-3.078719380017623E-3</v>
      </c>
      <c r="AH124" s="1">
        <v>36152</v>
      </c>
      <c r="AI124" s="15">
        <v>9.066616194593315E-3</v>
      </c>
      <c r="AJ124" s="15">
        <v>1.364115060279862E-2</v>
      </c>
      <c r="AX124" s="8">
        <v>100</v>
      </c>
      <c r="AY124" s="8">
        <v>-6.5730555543674707E-3</v>
      </c>
      <c r="AZ124" s="8">
        <v>-2.8971789034641246E-2</v>
      </c>
      <c r="BA124"/>
      <c r="BB124"/>
      <c r="BC124"/>
      <c r="BD124"/>
      <c r="BE124"/>
      <c r="BF124"/>
      <c r="BP124" s="1">
        <v>36152</v>
      </c>
      <c r="BQ124" s="15">
        <v>6.3106532676069542E-3</v>
      </c>
      <c r="BR124" s="15">
        <v>-4.1425134199975747E-2</v>
      </c>
      <c r="CX124" s="1">
        <v>36670</v>
      </c>
      <c r="CY124" s="8">
        <v>3.615676467923149E-3</v>
      </c>
      <c r="CZ124" s="8">
        <v>-3.8499397398155707E-2</v>
      </c>
    </row>
    <row r="125" spans="1:104" x14ac:dyDescent="0.2">
      <c r="A125" s="1">
        <v>36188</v>
      </c>
      <c r="B125" s="3">
        <v>4.370999813079834</v>
      </c>
      <c r="C125" s="20">
        <v>11620.7998046875</v>
      </c>
      <c r="D125" s="3">
        <v>32.594001770019531</v>
      </c>
      <c r="K125" s="1">
        <v>36188</v>
      </c>
      <c r="L125" s="3">
        <f t="shared" si="15"/>
        <v>1.7455999374389649E-4</v>
      </c>
      <c r="M125" s="3">
        <f t="shared" si="16"/>
        <v>1.5309808721032223E-2</v>
      </c>
      <c r="N125" s="3">
        <f t="shared" si="17"/>
        <v>1.5579235135054824E-2</v>
      </c>
      <c r="O125" s="3">
        <f t="shared" si="18"/>
        <v>1.5135248727288327E-2</v>
      </c>
      <c r="P125" s="3">
        <f t="shared" si="19"/>
        <v>1.5404675141310928E-2</v>
      </c>
      <c r="AH125" s="1">
        <v>36153</v>
      </c>
      <c r="AI125" s="15">
        <v>-2.4503053068117276E-4</v>
      </c>
      <c r="AJ125" s="15">
        <v>-6.3234914101322854E-3</v>
      </c>
      <c r="AX125" s="8">
        <v>101</v>
      </c>
      <c r="AY125" s="8">
        <v>2.7382886573157496E-2</v>
      </c>
      <c r="AZ125" s="8">
        <v>4.4875886134024663E-2</v>
      </c>
      <c r="BA125"/>
      <c r="BB125"/>
      <c r="BC125"/>
      <c r="BD125"/>
      <c r="BE125"/>
      <c r="BF125"/>
      <c r="BP125" s="1">
        <v>36153</v>
      </c>
      <c r="BQ125" s="15">
        <v>-5.2334927733964009E-3</v>
      </c>
      <c r="BR125" s="15">
        <v>2.8173894255487955E-2</v>
      </c>
      <c r="CX125" s="1">
        <v>36671</v>
      </c>
      <c r="CY125" s="8">
        <v>-2.1531036626268952E-3</v>
      </c>
      <c r="CZ125" s="8">
        <v>2.5322705145481388E-2</v>
      </c>
    </row>
    <row r="126" spans="1:104" x14ac:dyDescent="0.2">
      <c r="A126" s="1">
        <v>36189</v>
      </c>
      <c r="B126" s="3">
        <v>4.3569998741149902</v>
      </c>
      <c r="C126" s="20">
        <v>11724.830078125</v>
      </c>
      <c r="D126" s="3">
        <v>33</v>
      </c>
      <c r="K126" s="1">
        <v>36189</v>
      </c>
      <c r="L126" s="3">
        <f t="shared" si="15"/>
        <v>1.7483999252319334E-4</v>
      </c>
      <c r="M126" s="3">
        <f t="shared" si="16"/>
        <v>8.9520751743384433E-3</v>
      </c>
      <c r="N126" s="3">
        <f t="shared" si="17"/>
        <v>1.2456225315478513E-2</v>
      </c>
      <c r="O126" s="3">
        <f t="shared" si="18"/>
        <v>8.7772351818152499E-3</v>
      </c>
      <c r="P126" s="3">
        <f t="shared" si="19"/>
        <v>1.2281385322955319E-2</v>
      </c>
      <c r="AH126" s="1">
        <v>36157</v>
      </c>
      <c r="AI126" s="15">
        <v>8.628040302815815E-4</v>
      </c>
      <c r="AJ126" s="15">
        <v>-2.1413895074496092E-2</v>
      </c>
      <c r="AX126" s="8">
        <v>102</v>
      </c>
      <c r="AY126" s="8">
        <v>-7.7629981392157068E-3</v>
      </c>
      <c r="AZ126" s="8">
        <v>2.4140520361230822E-2</v>
      </c>
      <c r="BA126"/>
      <c r="BB126"/>
      <c r="BC126"/>
      <c r="BD126"/>
      <c r="BE126"/>
      <c r="BF126"/>
      <c r="BP126" s="1">
        <v>36157</v>
      </c>
      <c r="BQ126" s="15">
        <v>-1.0718181989572203E-3</v>
      </c>
      <c r="BR126" s="15">
        <v>1.4431574727562806E-2</v>
      </c>
      <c r="CX126" s="1">
        <v>36672</v>
      </c>
      <c r="CY126" s="8">
        <v>-6.7271969523559517E-6</v>
      </c>
      <c r="CZ126" s="8">
        <v>1.3593683718691485E-2</v>
      </c>
    </row>
    <row r="127" spans="1:104" ht="13.5" thickBot="1" x14ac:dyDescent="0.25">
      <c r="A127" s="1">
        <v>36192</v>
      </c>
      <c r="B127" s="3">
        <v>4.4200000762939453</v>
      </c>
      <c r="C127" s="20">
        <v>11689.8603515625</v>
      </c>
      <c r="D127" s="3">
        <v>32.96875</v>
      </c>
      <c r="K127" s="1">
        <v>36192</v>
      </c>
      <c r="L127" s="3">
        <f t="shared" si="15"/>
        <v>1.7427999496459962E-4</v>
      </c>
      <c r="M127" s="3">
        <f t="shared" si="16"/>
        <v>-2.9825358942935109E-3</v>
      </c>
      <c r="N127" s="3">
        <f t="shared" si="17"/>
        <v>-9.46969696969697E-4</v>
      </c>
      <c r="O127" s="3">
        <f t="shared" si="18"/>
        <v>-3.1568158892581106E-3</v>
      </c>
      <c r="P127" s="3">
        <f t="shared" si="19"/>
        <v>-1.1212496919342967E-3</v>
      </c>
      <c r="AH127" s="1">
        <v>36158</v>
      </c>
      <c r="AI127" s="15">
        <v>5.2184560772024274E-3</v>
      </c>
      <c r="AJ127" s="15">
        <v>-2.1038324327304764E-3</v>
      </c>
      <c r="AX127" s="9">
        <v>103</v>
      </c>
      <c r="AY127" s="9">
        <v>-1.7518706769627648E-2</v>
      </c>
      <c r="AZ127" s="9">
        <v>1.324274455466899E-2</v>
      </c>
      <c r="BA127"/>
      <c r="BB127"/>
      <c r="BC127"/>
      <c r="BD127"/>
      <c r="BE127"/>
      <c r="BF127"/>
      <c r="BP127" s="1">
        <v>36158</v>
      </c>
      <c r="BQ127" s="15">
        <v>1.5241587947780928E-2</v>
      </c>
      <c r="BR127" s="15">
        <v>-1.6363962994337962E-2</v>
      </c>
      <c r="CX127" s="1">
        <v>36676</v>
      </c>
      <c r="CY127" s="8">
        <v>8.5562469033892228E-3</v>
      </c>
      <c r="CZ127" s="8">
        <v>-9.4499019525402499E-3</v>
      </c>
    </row>
    <row r="128" spans="1:104" x14ac:dyDescent="0.2">
      <c r="A128" s="1">
        <v>36193</v>
      </c>
      <c r="B128" s="3">
        <v>4.4110002517700195</v>
      </c>
      <c r="C128" s="20">
        <v>11588.7099609375</v>
      </c>
      <c r="D128" s="3">
        <v>32.40625</v>
      </c>
      <c r="K128" s="1">
        <v>36193</v>
      </c>
      <c r="L128" s="3">
        <f t="shared" si="15"/>
        <v>1.7680000305175781E-4</v>
      </c>
      <c r="M128" s="3">
        <f t="shared" si="16"/>
        <v>-8.6528313925905848E-3</v>
      </c>
      <c r="N128" s="3">
        <f t="shared" si="17"/>
        <v>-1.7061611374407582E-2</v>
      </c>
      <c r="O128" s="3">
        <f t="shared" si="18"/>
        <v>-8.8296313956423428E-3</v>
      </c>
      <c r="P128" s="3">
        <f t="shared" si="19"/>
        <v>-1.723841137745934E-2</v>
      </c>
      <c r="AH128" s="1">
        <v>36159</v>
      </c>
      <c r="AI128" s="15">
        <v>-2.3303485566857989E-3</v>
      </c>
      <c r="AJ128" s="15">
        <v>-9.8522240397344932E-3</v>
      </c>
      <c r="BP128" s="1">
        <v>36159</v>
      </c>
      <c r="BQ128" s="15">
        <v>-9.7597770905157369E-4</v>
      </c>
      <c r="BR128" s="15">
        <v>4.3686268091894041E-2</v>
      </c>
      <c r="CX128" s="1">
        <v>36677</v>
      </c>
      <c r="CY128" s="8">
        <v>-1.8236184455146425E-3</v>
      </c>
      <c r="CZ128" s="8">
        <v>4.4757428821185483E-2</v>
      </c>
    </row>
    <row r="129" spans="1:104" x14ac:dyDescent="0.2">
      <c r="A129" s="1">
        <v>36194</v>
      </c>
      <c r="B129" s="3">
        <v>4.3639998435974121</v>
      </c>
      <c r="C129" s="20">
        <v>11689.009765625</v>
      </c>
      <c r="D129" s="3">
        <v>32.03125</v>
      </c>
      <c r="K129" s="1">
        <v>36194</v>
      </c>
      <c r="L129" s="3">
        <f t="shared" si="15"/>
        <v>1.7644001007080079E-4</v>
      </c>
      <c r="M129" s="3">
        <f t="shared" si="16"/>
        <v>8.6549585782700854E-3</v>
      </c>
      <c r="N129" s="3">
        <f t="shared" si="17"/>
        <v>-1.1571841851494697E-2</v>
      </c>
      <c r="O129" s="3">
        <f t="shared" si="18"/>
        <v>8.4785185681992854E-3</v>
      </c>
      <c r="P129" s="3">
        <f t="shared" si="19"/>
        <v>-1.1748281861565497E-2</v>
      </c>
      <c r="AH129" s="1">
        <v>36160</v>
      </c>
      <c r="AI129" s="15">
        <v>2.2786985556872328E-3</v>
      </c>
      <c r="AJ129" s="15">
        <v>5.2791959384515721E-3</v>
      </c>
      <c r="BP129" s="1">
        <v>36160</v>
      </c>
      <c r="BQ129" s="15">
        <v>9.9869684003182115E-3</v>
      </c>
      <c r="BR129" s="15">
        <v>-3.4219290533351404E-2</v>
      </c>
      <c r="CX129" s="1">
        <v>36678</v>
      </c>
      <c r="CY129" s="8">
        <v>5.7583904247975222E-3</v>
      </c>
      <c r="CZ129" s="8">
        <v>-2.9772112551727195E-2</v>
      </c>
    </row>
    <row r="130" spans="1:104" x14ac:dyDescent="0.2">
      <c r="A130" s="1">
        <v>36195</v>
      </c>
      <c r="B130" s="3">
        <v>4.3639998435974121</v>
      </c>
      <c r="C130" s="20">
        <v>11495.9697265625</v>
      </c>
      <c r="D130" s="3">
        <v>30.875</v>
      </c>
      <c r="K130" s="1">
        <v>36195</v>
      </c>
      <c r="L130" s="3">
        <f t="shared" si="15"/>
        <v>1.7455999374389649E-4</v>
      </c>
      <c r="M130" s="3">
        <f t="shared" si="16"/>
        <v>-1.6514661458337684E-2</v>
      </c>
      <c r="N130" s="3">
        <f t="shared" si="17"/>
        <v>-3.6097560975609753E-2</v>
      </c>
      <c r="O130" s="3">
        <f t="shared" si="18"/>
        <v>-1.6689221452081581E-2</v>
      </c>
      <c r="P130" s="3">
        <f t="shared" si="19"/>
        <v>-3.6272120969353651E-2</v>
      </c>
      <c r="AH130" s="1">
        <v>36164</v>
      </c>
      <c r="AI130" s="15">
        <v>-5.2300529909261601E-4</v>
      </c>
      <c r="AJ130" s="15">
        <v>3.8674630964155049E-2</v>
      </c>
      <c r="BP130" s="1">
        <v>36164</v>
      </c>
      <c r="BQ130" s="15">
        <v>1.1343939797632987E-2</v>
      </c>
      <c r="BR130" s="15">
        <v>-3.4412839976431672E-2</v>
      </c>
      <c r="CX130" s="1">
        <v>36679</v>
      </c>
      <c r="CY130" s="8">
        <v>6.9475003348476033E-3</v>
      </c>
      <c r="CZ130" s="8">
        <v>-2.9794600510594529E-2</v>
      </c>
    </row>
    <row r="131" spans="1:104" x14ac:dyDescent="0.2">
      <c r="A131" s="1">
        <v>36196</v>
      </c>
      <c r="B131" s="3">
        <v>4.3909997940063477</v>
      </c>
      <c r="C131" s="20">
        <v>11381.1298828125</v>
      </c>
      <c r="D131" s="3">
        <v>31.468999862670898</v>
      </c>
      <c r="K131" s="1">
        <v>36196</v>
      </c>
      <c r="L131" s="3">
        <f t="shared" ref="L131:L194" si="24">B130/100/250</f>
        <v>1.7455999374389649E-4</v>
      </c>
      <c r="M131" s="3">
        <f t="shared" ref="M131:M194" si="25">(C131-C130)/C130</f>
        <v>-9.9895743013877231E-3</v>
      </c>
      <c r="N131" s="3">
        <f t="shared" ref="N131:N194" si="26">(D131-D130)/D130</f>
        <v>1.9238861948855011E-2</v>
      </c>
      <c r="O131" s="3">
        <f t="shared" ref="O131:O194" si="27">M131-L131</f>
        <v>-1.0164134295131619E-2</v>
      </c>
      <c r="P131" s="3">
        <f t="shared" ref="P131:P194" si="28">N131-L131</f>
        <v>1.9064301955111114E-2</v>
      </c>
      <c r="AH131" s="1">
        <v>36165</v>
      </c>
      <c r="AI131" s="15">
        <v>5.1523154809063072E-3</v>
      </c>
      <c r="AJ131" s="15">
        <v>-9.5468847710835358E-3</v>
      </c>
      <c r="BP131" s="1">
        <v>36165</v>
      </c>
      <c r="BQ131" s="15">
        <v>-1.8450435062778566E-3</v>
      </c>
      <c r="BR131" s="15">
        <v>-4.8743068725463849E-2</v>
      </c>
      <c r="CX131" s="1">
        <v>36682</v>
      </c>
      <c r="CY131" s="8">
        <v>2.375484150604904E-4</v>
      </c>
      <c r="CZ131" s="8">
        <v>-5.0597260645276317E-2</v>
      </c>
    </row>
    <row r="132" spans="1:104" x14ac:dyDescent="0.2">
      <c r="A132" s="1">
        <v>36199</v>
      </c>
      <c r="B132" s="3">
        <v>4.3889999389648438</v>
      </c>
      <c r="C132" s="20">
        <v>11397.08984375</v>
      </c>
      <c r="D132" s="3">
        <v>32.344001770019531</v>
      </c>
      <c r="K132" s="1">
        <v>36199</v>
      </c>
      <c r="L132" s="3">
        <f t="shared" si="24"/>
        <v>1.7563999176025392E-4</v>
      </c>
      <c r="M132" s="3">
        <f t="shared" si="25"/>
        <v>1.4023177928583644E-3</v>
      </c>
      <c r="N132" s="3">
        <f t="shared" si="26"/>
        <v>2.7805202299631265E-2</v>
      </c>
      <c r="O132" s="3">
        <f t="shared" si="27"/>
        <v>1.2266778010981104E-3</v>
      </c>
      <c r="P132" s="3">
        <f t="shared" si="28"/>
        <v>2.762956230787101E-2</v>
      </c>
      <c r="AH132" s="1">
        <v>36166</v>
      </c>
      <c r="AI132" s="15">
        <v>9.56197710492117E-3</v>
      </c>
      <c r="AJ132" s="15">
        <v>-2.3142529504003272E-3</v>
      </c>
      <c r="BP132" s="1">
        <v>36166</v>
      </c>
      <c r="BQ132" s="15">
        <v>-3.2331292958721553E-3</v>
      </c>
      <c r="BR132" s="15">
        <v>6.6451698991315977E-2</v>
      </c>
      <c r="CX132" s="1">
        <v>36683</v>
      </c>
      <c r="CY132" s="8">
        <v>-1.8454377155947776E-3</v>
      </c>
      <c r="CZ132" s="8">
        <v>6.5292407412564479E-2</v>
      </c>
    </row>
    <row r="133" spans="1:104" x14ac:dyDescent="0.2">
      <c r="A133" s="1">
        <v>36200</v>
      </c>
      <c r="B133" s="3">
        <v>4.4039998054504395</v>
      </c>
      <c r="C133" s="20">
        <v>11151.3798828125</v>
      </c>
      <c r="D133" s="3">
        <v>31.9375</v>
      </c>
      <c r="K133" s="1">
        <v>36200</v>
      </c>
      <c r="L133" s="3">
        <f t="shared" si="24"/>
        <v>1.7555999755859374E-4</v>
      </c>
      <c r="M133" s="3">
        <f t="shared" si="25"/>
        <v>-2.1559008861568623E-2</v>
      </c>
      <c r="N133" s="3">
        <f t="shared" si="26"/>
        <v>-1.2568072834955382E-2</v>
      </c>
      <c r="O133" s="3">
        <f t="shared" si="27"/>
        <v>-2.1734568859127217E-2</v>
      </c>
      <c r="P133" s="3">
        <f t="shared" si="28"/>
        <v>-1.2743632832513976E-2</v>
      </c>
      <c r="AH133" s="1">
        <v>36167</v>
      </c>
      <c r="AI133" s="15">
        <v>-9.7954652192321664E-4</v>
      </c>
      <c r="AJ133" s="15">
        <v>4.3909249697939544E-2</v>
      </c>
      <c r="BP133" s="1">
        <v>36167</v>
      </c>
      <c r="BQ133" s="15">
        <v>4.5570125498944729E-3</v>
      </c>
      <c r="BR133" s="15">
        <v>1.2129034504474428E-2</v>
      </c>
      <c r="CX133" s="1">
        <v>36684</v>
      </c>
      <c r="CY133" s="8">
        <v>2.3799762440390865E-3</v>
      </c>
      <c r="CZ133" s="8">
        <v>1.4538990808498759E-2</v>
      </c>
    </row>
    <row r="134" spans="1:104" x14ac:dyDescent="0.2">
      <c r="A134" s="1">
        <v>36201</v>
      </c>
      <c r="B134" s="3">
        <v>4.375</v>
      </c>
      <c r="C134" s="20">
        <v>11178.7197265625</v>
      </c>
      <c r="D134" s="3">
        <v>31.531499862670898</v>
      </c>
      <c r="K134" s="1">
        <v>36201</v>
      </c>
      <c r="L134" s="3">
        <f t="shared" si="24"/>
        <v>1.7615999221801758E-4</v>
      </c>
      <c r="M134" s="3">
        <f t="shared" si="25"/>
        <v>2.4517005103681026E-3</v>
      </c>
      <c r="N134" s="3">
        <f t="shared" si="26"/>
        <v>-1.2712333067056018E-2</v>
      </c>
      <c r="O134" s="3">
        <f t="shared" si="27"/>
        <v>2.2755405181500848E-3</v>
      </c>
      <c r="P134" s="3">
        <f t="shared" si="28"/>
        <v>-1.2888493059274036E-2</v>
      </c>
      <c r="AH134" s="1">
        <v>36168</v>
      </c>
      <c r="AI134" s="15">
        <v>2.4974193298634754E-3</v>
      </c>
      <c r="AJ134" s="15">
        <v>4.7732966472620847E-2</v>
      </c>
      <c r="BP134" s="1">
        <v>36168</v>
      </c>
      <c r="BQ134" s="15">
        <v>-2.5393403245784914E-3</v>
      </c>
      <c r="BR134" s="15">
        <v>2.5952072373615267E-2</v>
      </c>
      <c r="CX134" s="1">
        <v>36685</v>
      </c>
      <c r="CY134" s="8">
        <v>-3.8481958506189807E-4</v>
      </c>
      <c r="CZ134" s="8">
        <v>2.4027551634098678E-2</v>
      </c>
    </row>
    <row r="135" spans="1:104" x14ac:dyDescent="0.2">
      <c r="A135" s="1">
        <v>36202</v>
      </c>
      <c r="B135" s="3">
        <v>4.3850002288818359</v>
      </c>
      <c r="C135" s="20">
        <v>11447.4404296875</v>
      </c>
      <c r="D135" s="3">
        <v>31.343999862670898</v>
      </c>
      <c r="K135" s="1">
        <v>36202</v>
      </c>
      <c r="L135" s="3">
        <f t="shared" si="24"/>
        <v>1.75E-4</v>
      </c>
      <c r="M135" s="3">
        <f t="shared" si="25"/>
        <v>2.4038593837045118E-2</v>
      </c>
      <c r="N135" s="3">
        <f t="shared" si="26"/>
        <v>-5.9464345437615883E-3</v>
      </c>
      <c r="O135" s="3">
        <f t="shared" si="27"/>
        <v>2.3863593837045116E-2</v>
      </c>
      <c r="P135" s="3">
        <f t="shared" si="28"/>
        <v>-6.1214345437615881E-3</v>
      </c>
      <c r="AH135" s="1">
        <v>36171</v>
      </c>
      <c r="AI135" s="15">
        <v>-2.4788704800351217E-3</v>
      </c>
      <c r="AJ135" s="15">
        <v>-8.2444994997134483E-3</v>
      </c>
      <c r="BP135" s="1">
        <v>36171</v>
      </c>
      <c r="BQ135" s="15">
        <v>-9.8870488868234638E-5</v>
      </c>
      <c r="BR135" s="15">
        <v>-2.1516489333789263E-2</v>
      </c>
      <c r="CX135" s="1">
        <v>36686</v>
      </c>
      <c r="CY135" s="8">
        <v>1.3897542864024521E-3</v>
      </c>
      <c r="CZ135" s="8">
        <v>-2.2775554115316052E-2</v>
      </c>
    </row>
    <row r="136" spans="1:104" x14ac:dyDescent="0.2">
      <c r="A136" s="1">
        <v>36203</v>
      </c>
      <c r="B136" s="3">
        <v>4.4210000038146973</v>
      </c>
      <c r="C136" s="20">
        <v>11242.8095703125</v>
      </c>
      <c r="D136" s="3">
        <v>31.343999862670898</v>
      </c>
      <c r="K136" s="1">
        <v>36203</v>
      </c>
      <c r="L136" s="3">
        <f t="shared" si="24"/>
        <v>1.7540000915527342E-4</v>
      </c>
      <c r="M136" s="3">
        <f t="shared" si="25"/>
        <v>-1.7875686764380581E-2</v>
      </c>
      <c r="N136" s="3">
        <f t="shared" si="26"/>
        <v>0</v>
      </c>
      <c r="O136" s="3">
        <f t="shared" si="27"/>
        <v>-1.8051086773535854E-2</v>
      </c>
      <c r="P136" s="3">
        <f t="shared" si="28"/>
        <v>-1.7540000915527342E-4</v>
      </c>
      <c r="AH136" s="1">
        <v>36172</v>
      </c>
      <c r="AI136" s="15">
        <v>-8.4338913634010842E-3</v>
      </c>
      <c r="AJ136" s="15">
        <v>4.6077093518966876E-2</v>
      </c>
      <c r="BP136" s="1">
        <v>36172</v>
      </c>
      <c r="BQ136" s="15">
        <v>-4.7965098059473609E-3</v>
      </c>
      <c r="BR136" s="15">
        <v>2.904187427399503E-2</v>
      </c>
      <c r="CX136" s="1">
        <v>36689</v>
      </c>
      <c r="CY136" s="8">
        <v>-2.9751432601465779E-3</v>
      </c>
      <c r="CZ136" s="8">
        <v>2.7450667735671053E-2</v>
      </c>
    </row>
    <row r="137" spans="1:104" x14ac:dyDescent="0.2">
      <c r="A137" s="1">
        <v>36207</v>
      </c>
      <c r="B137" s="3">
        <v>4.4089999198913574</v>
      </c>
      <c r="C137" s="20">
        <v>11308.51953125</v>
      </c>
      <c r="D137" s="3">
        <v>31.5625</v>
      </c>
      <c r="K137" s="1">
        <v>36207</v>
      </c>
      <c r="L137" s="3">
        <f t="shared" si="24"/>
        <v>1.768400001525879E-4</v>
      </c>
      <c r="M137" s="3">
        <f t="shared" si="25"/>
        <v>5.8446210021214076E-3</v>
      </c>
      <c r="N137" s="3">
        <f t="shared" si="26"/>
        <v>6.9710355502305898E-3</v>
      </c>
      <c r="O137" s="3">
        <f t="shared" si="27"/>
        <v>5.6677810019688194E-3</v>
      </c>
      <c r="P137" s="3">
        <f t="shared" si="28"/>
        <v>6.7941955500780016E-3</v>
      </c>
      <c r="AH137" s="1">
        <v>36173</v>
      </c>
      <c r="AI137" s="15">
        <v>-2.8284599463987681E-3</v>
      </c>
      <c r="AJ137" s="15">
        <v>-4.5944590900521068E-2</v>
      </c>
      <c r="BP137" s="1">
        <v>36173</v>
      </c>
      <c r="BQ137" s="15">
        <v>5.9876694323752677E-3</v>
      </c>
      <c r="BR137" s="15">
        <v>4.0232784221843074E-3</v>
      </c>
      <c r="CX137" s="1">
        <v>36690</v>
      </c>
      <c r="CY137" s="8">
        <v>2.3783789715071005E-3</v>
      </c>
      <c r="CZ137" s="8">
        <v>7.8605288783222503E-3</v>
      </c>
    </row>
    <row r="138" spans="1:104" x14ac:dyDescent="0.2">
      <c r="A138" s="1">
        <v>36208</v>
      </c>
      <c r="B138" s="3">
        <v>4.4099998474121094</v>
      </c>
      <c r="C138" s="20">
        <v>11146.58984375</v>
      </c>
      <c r="D138" s="3">
        <v>30.968999862670898</v>
      </c>
      <c r="K138" s="1">
        <v>36208</v>
      </c>
      <c r="L138" s="3">
        <f t="shared" si="24"/>
        <v>1.7635999679565427E-4</v>
      </c>
      <c r="M138" s="3">
        <f t="shared" si="25"/>
        <v>-1.4319264962360721E-2</v>
      </c>
      <c r="N138" s="3">
        <f t="shared" si="26"/>
        <v>-1.8803964747060642E-2</v>
      </c>
      <c r="O138" s="3">
        <f t="shared" si="27"/>
        <v>-1.4495624959156374E-2</v>
      </c>
      <c r="P138" s="3">
        <f t="shared" si="28"/>
        <v>-1.8980324743856296E-2</v>
      </c>
      <c r="AH138" s="1">
        <v>36174</v>
      </c>
      <c r="AI138" s="15">
        <v>-7.9553442779054032E-3</v>
      </c>
      <c r="AJ138" s="15">
        <v>-4.1334369269694402E-2</v>
      </c>
      <c r="BP138" s="1">
        <v>36174</v>
      </c>
      <c r="BQ138" s="15">
        <v>-6.3329319914541559E-4</v>
      </c>
      <c r="BR138" s="15">
        <v>-2.6622893831543721E-2</v>
      </c>
      <c r="CX138" s="1">
        <v>36691</v>
      </c>
      <c r="CY138" s="8">
        <v>-1.5009662997661137E-3</v>
      </c>
      <c r="CZ138" s="8">
        <v>-2.5526060727260914E-2</v>
      </c>
    </row>
    <row r="139" spans="1:104" x14ac:dyDescent="0.2">
      <c r="A139" s="1">
        <v>36209</v>
      </c>
      <c r="B139" s="3">
        <v>4.4140000343322754</v>
      </c>
      <c r="C139" s="20">
        <v>11255.3603515625</v>
      </c>
      <c r="D139" s="3">
        <v>30.656499862670898</v>
      </c>
      <c r="K139" s="1">
        <v>36209</v>
      </c>
      <c r="L139" s="3">
        <f t="shared" si="24"/>
        <v>1.7639999389648436E-4</v>
      </c>
      <c r="M139" s="3">
        <f t="shared" si="25"/>
        <v>9.758186973524343E-3</v>
      </c>
      <c r="N139" s="3">
        <f t="shared" si="26"/>
        <v>-1.0090735941933925E-2</v>
      </c>
      <c r="O139" s="3">
        <f t="shared" si="27"/>
        <v>9.5817869796278581E-3</v>
      </c>
      <c r="P139" s="3">
        <f t="shared" si="28"/>
        <v>-1.026713593583041E-2</v>
      </c>
      <c r="AH139" s="1">
        <v>36175</v>
      </c>
      <c r="AI139" s="15">
        <v>1.1163855734399679E-2</v>
      </c>
      <c r="AJ139" s="15">
        <v>4.342383030491806E-2</v>
      </c>
      <c r="BP139" s="1">
        <v>36175</v>
      </c>
      <c r="BQ139" s="15">
        <v>1.9596432338035226E-3</v>
      </c>
      <c r="BR139" s="15">
        <v>-1.2601909895129612E-2</v>
      </c>
      <c r="CX139" s="1">
        <v>36692</v>
      </c>
      <c r="CY139" s="8">
        <v>1.3716399128135316E-3</v>
      </c>
      <c r="CZ139" s="8">
        <v>-1.1788306579480198E-2</v>
      </c>
    </row>
    <row r="140" spans="1:104" x14ac:dyDescent="0.2">
      <c r="A140" s="1">
        <v>36210</v>
      </c>
      <c r="B140" s="3">
        <v>4.445000171661377</v>
      </c>
      <c r="C140" s="20">
        <v>11280.8203125</v>
      </c>
      <c r="D140" s="3">
        <v>31.25</v>
      </c>
      <c r="K140" s="1">
        <v>36210</v>
      </c>
      <c r="L140" s="3">
        <f t="shared" si="24"/>
        <v>1.76560001373291E-4</v>
      </c>
      <c r="M140" s="3">
        <f t="shared" si="25"/>
        <v>2.2620298366516161E-3</v>
      </c>
      <c r="N140" s="3">
        <f t="shared" si="26"/>
        <v>1.9359683590356027E-2</v>
      </c>
      <c r="O140" s="3">
        <f t="shared" si="27"/>
        <v>2.0854698352783252E-3</v>
      </c>
      <c r="P140" s="3">
        <f t="shared" si="28"/>
        <v>1.9183123588982737E-2</v>
      </c>
      <c r="AH140" s="1">
        <v>36179</v>
      </c>
      <c r="AI140" s="15">
        <v>3.1283128413890668E-3</v>
      </c>
      <c r="AJ140" s="15">
        <v>1.5299437002683804E-2</v>
      </c>
      <c r="BP140" s="1">
        <v>36179</v>
      </c>
      <c r="BQ140" s="15">
        <v>-3.2215111953989282E-3</v>
      </c>
      <c r="BR140" s="15">
        <v>8.2575090941030549E-3</v>
      </c>
      <c r="CX140" s="1">
        <v>36693</v>
      </c>
      <c r="CY140" s="8">
        <v>4.1501771081986629E-4</v>
      </c>
      <c r="CZ140" s="8">
        <v>4.8481401839169753E-3</v>
      </c>
    </row>
    <row r="141" spans="1:104" x14ac:dyDescent="0.2">
      <c r="A141" s="1">
        <v>36213</v>
      </c>
      <c r="B141" s="3">
        <v>4.4899997711181641</v>
      </c>
      <c r="C141" s="20">
        <v>11551.6201171875</v>
      </c>
      <c r="D141" s="3">
        <v>32</v>
      </c>
      <c r="K141" s="1">
        <v>36213</v>
      </c>
      <c r="L141" s="3">
        <f t="shared" si="24"/>
        <v>1.7780000686645509E-4</v>
      </c>
      <c r="M141" s="3">
        <f t="shared" si="25"/>
        <v>2.4005329150348524E-2</v>
      </c>
      <c r="N141" s="3">
        <f t="shared" si="26"/>
        <v>2.4E-2</v>
      </c>
      <c r="O141" s="3">
        <f t="shared" si="27"/>
        <v>2.382752914348207E-2</v>
      </c>
      <c r="P141" s="3">
        <f t="shared" si="28"/>
        <v>2.3822199993133546E-2</v>
      </c>
      <c r="AH141" s="1">
        <v>36180</v>
      </c>
      <c r="AI141" s="15">
        <v>1.4462480541907014E-3</v>
      </c>
      <c r="AJ141" s="15">
        <v>-6.4756281747993299E-4</v>
      </c>
      <c r="BP141" s="1">
        <v>36180</v>
      </c>
      <c r="BQ141" s="15">
        <v>6.7084352336158285E-3</v>
      </c>
      <c r="BR141" s="15">
        <v>-1.4788238368873569E-2</v>
      </c>
      <c r="CX141" s="1">
        <v>36696</v>
      </c>
      <c r="CY141" s="8">
        <v>3.6118858064311458E-3</v>
      </c>
      <c r="CZ141" s="8">
        <v>-1.1465288947792402E-2</v>
      </c>
    </row>
    <row r="142" spans="1:104" x14ac:dyDescent="0.2">
      <c r="A142" s="1">
        <v>36214</v>
      </c>
      <c r="B142" s="3">
        <v>4.5329999923706055</v>
      </c>
      <c r="C142" s="20">
        <v>11557.41015625</v>
      </c>
      <c r="D142" s="3">
        <v>32.656501770019531</v>
      </c>
      <c r="K142" s="1">
        <v>36214</v>
      </c>
      <c r="L142" s="3">
        <f t="shared" si="24"/>
        <v>1.7959999084472657E-4</v>
      </c>
      <c r="M142" s="3">
        <f t="shared" si="25"/>
        <v>5.0123177560912682E-4</v>
      </c>
      <c r="N142" s="3">
        <f t="shared" si="26"/>
        <v>2.0515680313110352E-2</v>
      </c>
      <c r="O142" s="3">
        <f t="shared" si="27"/>
        <v>3.2163178476440023E-4</v>
      </c>
      <c r="P142" s="3">
        <f t="shared" si="28"/>
        <v>2.0336080322265623E-2</v>
      </c>
      <c r="AH142" s="1">
        <v>36181</v>
      </c>
      <c r="AI142" s="15">
        <v>-8.1717740119549003E-3</v>
      </c>
      <c r="AJ142" s="15">
        <v>2.2402625128407225E-2</v>
      </c>
      <c r="BP142" s="1">
        <v>36181</v>
      </c>
      <c r="BQ142" s="15">
        <v>-1.2596899990912846E-3</v>
      </c>
      <c r="BR142" s="15">
        <v>2.3900484376346953E-2</v>
      </c>
      <c r="CX142" s="1">
        <v>36697</v>
      </c>
      <c r="CY142" s="8">
        <v>6.3517823777684403E-4</v>
      </c>
      <c r="CZ142" s="8">
        <v>2.2232016133375311E-2</v>
      </c>
    </row>
    <row r="143" spans="1:104" x14ac:dyDescent="0.2">
      <c r="A143" s="1">
        <v>36215</v>
      </c>
      <c r="B143" s="3">
        <v>4.5390000343322754</v>
      </c>
      <c r="C143" s="20">
        <v>11448</v>
      </c>
      <c r="D143" s="3">
        <v>34.125</v>
      </c>
      <c r="K143" s="1">
        <v>36215</v>
      </c>
      <c r="L143" s="3">
        <f t="shared" si="24"/>
        <v>1.813199996948242E-4</v>
      </c>
      <c r="M143" s="3">
        <f t="shared" si="25"/>
        <v>-9.4666672525101428E-3</v>
      </c>
      <c r="N143" s="3">
        <f t="shared" si="26"/>
        <v>4.4968020160954011E-2</v>
      </c>
      <c r="O143" s="3">
        <f t="shared" si="27"/>
        <v>-9.6479872522049672E-3</v>
      </c>
      <c r="P143" s="3">
        <f t="shared" si="28"/>
        <v>4.4786700161259185E-2</v>
      </c>
      <c r="AH143" s="1">
        <v>36182</v>
      </c>
      <c r="AI143" s="15">
        <v>-3.3866941063615558E-3</v>
      </c>
      <c r="AJ143" s="15">
        <v>7.9607719842154125E-3</v>
      </c>
      <c r="BP143" s="1">
        <v>36182</v>
      </c>
      <c r="BQ143" s="15">
        <v>1.2381205298515928E-3</v>
      </c>
      <c r="BR143" s="15">
        <v>1.9172844942883932E-2</v>
      </c>
      <c r="CX143" s="1">
        <v>36698</v>
      </c>
      <c r="CY143" s="8">
        <v>1.3623377462974597E-3</v>
      </c>
      <c r="CZ143" s="8">
        <v>1.9273947722318191E-2</v>
      </c>
    </row>
    <row r="144" spans="1:104" x14ac:dyDescent="0.2">
      <c r="A144" s="1">
        <v>36216</v>
      </c>
      <c r="B144" s="3">
        <v>4.5289998054504395</v>
      </c>
      <c r="C144" s="20">
        <v>11348.830078125</v>
      </c>
      <c r="D144" s="3">
        <v>33</v>
      </c>
      <c r="K144" s="1">
        <v>36216</v>
      </c>
      <c r="L144" s="3">
        <f t="shared" si="24"/>
        <v>1.8156000137329101E-4</v>
      </c>
      <c r="M144" s="3">
        <f t="shared" si="25"/>
        <v>-8.6626416732180286E-3</v>
      </c>
      <c r="N144" s="3">
        <f t="shared" si="26"/>
        <v>-3.2967032967032968E-2</v>
      </c>
      <c r="O144" s="3">
        <f t="shared" si="27"/>
        <v>-8.8442016745913198E-3</v>
      </c>
      <c r="P144" s="3">
        <f t="shared" si="28"/>
        <v>-3.3148592968406256E-2</v>
      </c>
      <c r="AH144" s="1">
        <v>36185</v>
      </c>
      <c r="AI144" s="15">
        <v>2.6806449545834369E-3</v>
      </c>
      <c r="AJ144" s="15">
        <v>-1.6995937022027844E-2</v>
      </c>
      <c r="BP144" s="1">
        <v>36185</v>
      </c>
      <c r="BQ144" s="15">
        <v>-7.8378264223585743E-3</v>
      </c>
      <c r="BR144" s="15">
        <v>-2.4972933701104538E-3</v>
      </c>
      <c r="CX144" s="1">
        <v>36699</v>
      </c>
      <c r="CY144" s="8">
        <v>-3.3752980182106176E-3</v>
      </c>
      <c r="CZ144" s="8">
        <v>-6.7342217795989864E-3</v>
      </c>
    </row>
    <row r="145" spans="1:104" x14ac:dyDescent="0.2">
      <c r="A145" s="1">
        <v>36217</v>
      </c>
      <c r="B145" s="3">
        <v>4.565000057220459</v>
      </c>
      <c r="C145" s="20">
        <v>11286.080078125</v>
      </c>
      <c r="D145" s="3">
        <v>32.5</v>
      </c>
      <c r="K145" s="1">
        <v>36217</v>
      </c>
      <c r="L145" s="3">
        <f t="shared" si="24"/>
        <v>1.8115999221801756E-4</v>
      </c>
      <c r="M145" s="3">
        <f t="shared" si="25"/>
        <v>-5.5292042940136487E-3</v>
      </c>
      <c r="N145" s="3">
        <f t="shared" si="26"/>
        <v>-1.5151515151515152E-2</v>
      </c>
      <c r="O145" s="3">
        <f t="shared" si="27"/>
        <v>-5.7103642862316659E-3</v>
      </c>
      <c r="P145" s="3">
        <f t="shared" si="28"/>
        <v>-1.533267514373317E-2</v>
      </c>
      <c r="AH145" s="1">
        <v>36186</v>
      </c>
      <c r="AI145" s="15">
        <v>6.6296295722358825E-3</v>
      </c>
      <c r="AJ145" s="15">
        <v>-2.2098636684436238E-2</v>
      </c>
      <c r="BP145" s="1">
        <v>36186</v>
      </c>
      <c r="BQ145" s="15">
        <v>-4.0021475249185203E-3</v>
      </c>
      <c r="BR145" s="15">
        <v>3.7129220729546298E-4</v>
      </c>
      <c r="CX145" s="1">
        <v>36700</v>
      </c>
      <c r="CY145" s="8">
        <v>-2.5064359771496329E-3</v>
      </c>
      <c r="CZ145" s="8">
        <v>-8.9781934199930323E-4</v>
      </c>
    </row>
    <row r="146" spans="1:104" x14ac:dyDescent="0.2">
      <c r="A146" s="1">
        <v>36220</v>
      </c>
      <c r="B146" s="3">
        <v>4.5799999237060547</v>
      </c>
      <c r="C146" s="20">
        <v>11277.580078125</v>
      </c>
      <c r="D146" s="3">
        <v>31.75</v>
      </c>
      <c r="K146" s="1">
        <v>36220</v>
      </c>
      <c r="L146" s="3">
        <f t="shared" si="24"/>
        <v>1.8260000228881838E-4</v>
      </c>
      <c r="M146" s="3">
        <f t="shared" si="25"/>
        <v>-7.5314014619433194E-4</v>
      </c>
      <c r="N146" s="3">
        <f t="shared" si="26"/>
        <v>-2.3076923076923078E-2</v>
      </c>
      <c r="O146" s="3">
        <f t="shared" si="27"/>
        <v>-9.3574014848315026E-4</v>
      </c>
      <c r="P146" s="3">
        <f t="shared" si="28"/>
        <v>-2.3259523079211898E-2</v>
      </c>
      <c r="AH146" s="1">
        <v>36187</v>
      </c>
      <c r="AI146" s="15">
        <v>-2.9566235350989758E-3</v>
      </c>
      <c r="AJ146" s="15">
        <v>-1.2209584491864722E-4</v>
      </c>
      <c r="BP146" s="1">
        <v>36187</v>
      </c>
      <c r="BQ146" s="15">
        <v>3.7908713655581613E-3</v>
      </c>
      <c r="BR146" s="15">
        <v>-5.2695016376694472E-2</v>
      </c>
      <c r="CX146" s="1">
        <v>36703</v>
      </c>
      <c r="CY146" s="8">
        <v>1.8733780420964667E-3</v>
      </c>
      <c r="CZ146" s="8">
        <v>-5.0549723046366325E-2</v>
      </c>
    </row>
    <row r="147" spans="1:104" x14ac:dyDescent="0.2">
      <c r="A147" s="1">
        <v>36221</v>
      </c>
      <c r="B147" s="3">
        <v>4.5430002212524414</v>
      </c>
      <c r="C147" s="20">
        <v>11212.490234375</v>
      </c>
      <c r="D147" s="3">
        <v>31.3125</v>
      </c>
      <c r="K147" s="1">
        <v>36221</v>
      </c>
      <c r="L147" s="3">
        <f t="shared" si="24"/>
        <v>1.8319999694824219E-4</v>
      </c>
      <c r="M147" s="3">
        <f t="shared" si="25"/>
        <v>-5.771614415423577E-3</v>
      </c>
      <c r="N147" s="3">
        <f t="shared" si="26"/>
        <v>-1.3779527559055118E-2</v>
      </c>
      <c r="O147" s="3">
        <f t="shared" si="27"/>
        <v>-5.9548144123718191E-3</v>
      </c>
      <c r="P147" s="3">
        <f t="shared" si="28"/>
        <v>-1.3962727556003361E-2</v>
      </c>
      <c r="AH147" s="1">
        <v>36188</v>
      </c>
      <c r="AI147" s="15">
        <v>7.2459362810494534E-3</v>
      </c>
      <c r="AJ147" s="15">
        <v>8.1587388602614754E-3</v>
      </c>
      <c r="BP147" s="1">
        <v>36188</v>
      </c>
      <c r="BQ147" s="15">
        <v>-2.130479467924171E-3</v>
      </c>
      <c r="BR147" s="15">
        <v>-1.066244548185195E-2</v>
      </c>
      <c r="CX147" s="1">
        <v>36704</v>
      </c>
      <c r="CY147" s="8">
        <v>-1.4665002703782267E-3</v>
      </c>
      <c r="CZ147" s="8">
        <v>-1.110082468473847E-2</v>
      </c>
    </row>
    <row r="148" spans="1:104" x14ac:dyDescent="0.2">
      <c r="A148" s="1">
        <v>36222</v>
      </c>
      <c r="B148" s="3">
        <v>4.4899997711181641</v>
      </c>
      <c r="C148" s="20">
        <v>11217.9501953125</v>
      </c>
      <c r="D148" s="3">
        <v>31.6875</v>
      </c>
      <c r="K148" s="1">
        <v>36222</v>
      </c>
      <c r="L148" s="3">
        <f t="shared" si="24"/>
        <v>1.8172000885009764E-4</v>
      </c>
      <c r="M148" s="3">
        <f t="shared" si="25"/>
        <v>4.8695346202050414E-4</v>
      </c>
      <c r="N148" s="3">
        <f t="shared" si="26"/>
        <v>1.1976047904191617E-2</v>
      </c>
      <c r="O148" s="3">
        <f t="shared" si="27"/>
        <v>3.052334531704065E-4</v>
      </c>
      <c r="P148" s="3">
        <f t="shared" si="28"/>
        <v>1.179432789534152E-2</v>
      </c>
      <c r="AH148" s="1">
        <v>36189</v>
      </c>
      <c r="AI148" s="15">
        <v>4.2020642010693558E-3</v>
      </c>
      <c r="AJ148" s="15">
        <v>8.0793211218859635E-3</v>
      </c>
      <c r="BP148" s="1">
        <v>36189</v>
      </c>
      <c r="BQ148" s="15">
        <v>2.7750493342320799E-3</v>
      </c>
      <c r="BR148" s="15">
        <v>-2.1493366083326438E-3</v>
      </c>
      <c r="CX148" s="1">
        <v>36705</v>
      </c>
      <c r="CY148" s="8">
        <v>2.2747860282489089E-3</v>
      </c>
      <c r="CZ148" s="8">
        <v>-1.4225133009761817E-3</v>
      </c>
    </row>
    <row r="149" spans="1:104" x14ac:dyDescent="0.2">
      <c r="A149" s="1">
        <v>36223</v>
      </c>
      <c r="B149" s="3">
        <v>4.4850001335144043</v>
      </c>
      <c r="C149" s="20">
        <v>11368.7802734375</v>
      </c>
      <c r="D149" s="3">
        <v>32.5</v>
      </c>
      <c r="K149" s="1">
        <v>36223</v>
      </c>
      <c r="L149" s="3">
        <f t="shared" si="24"/>
        <v>1.7959999084472657E-4</v>
      </c>
      <c r="M149" s="3">
        <f t="shared" si="25"/>
        <v>1.3445422336428755E-2</v>
      </c>
      <c r="N149" s="3">
        <f t="shared" si="26"/>
        <v>2.564102564102564E-2</v>
      </c>
      <c r="O149" s="3">
        <f t="shared" si="27"/>
        <v>1.3265822345584028E-2</v>
      </c>
      <c r="P149" s="3">
        <f t="shared" si="28"/>
        <v>2.5461425650180912E-2</v>
      </c>
      <c r="AH149" s="1">
        <v>36192</v>
      </c>
      <c r="AI149" s="15">
        <v>-1.5113122484288978E-3</v>
      </c>
      <c r="AJ149" s="15">
        <v>3.900625564946011E-4</v>
      </c>
      <c r="BP149" s="1">
        <v>36192</v>
      </c>
      <c r="BQ149" s="15">
        <v>-2.9856137300001799E-3</v>
      </c>
      <c r="BR149" s="15">
        <v>-1.725000348146901E-3</v>
      </c>
      <c r="CX149" s="1">
        <v>36706</v>
      </c>
      <c r="CY149" s="8">
        <v>-1.7269494142274995E-3</v>
      </c>
      <c r="CZ149" s="8">
        <v>-2.7578646646825205E-3</v>
      </c>
    </row>
    <row r="150" spans="1:104" x14ac:dyDescent="0.2">
      <c r="A150" s="1">
        <v>36224</v>
      </c>
      <c r="B150" s="3">
        <v>4.4899997711181641</v>
      </c>
      <c r="C150" s="20">
        <v>11601.4404296875</v>
      </c>
      <c r="D150" s="3">
        <v>32.9375</v>
      </c>
      <c r="K150" s="1">
        <v>36224</v>
      </c>
      <c r="L150" s="3">
        <f t="shared" si="24"/>
        <v>1.7940000534057618E-4</v>
      </c>
      <c r="M150" s="3">
        <f t="shared" si="25"/>
        <v>2.0464830056888077E-2</v>
      </c>
      <c r="N150" s="3">
        <f t="shared" si="26"/>
        <v>1.3461538461538462E-2</v>
      </c>
      <c r="O150" s="3">
        <f t="shared" si="27"/>
        <v>2.0285430051547503E-2</v>
      </c>
      <c r="P150" s="3">
        <f t="shared" si="28"/>
        <v>1.3282138456197886E-2</v>
      </c>
      <c r="AH150" s="1">
        <v>36193</v>
      </c>
      <c r="AI150" s="15">
        <v>-4.2271486667164147E-3</v>
      </c>
      <c r="AJ150" s="15">
        <v>-1.3011262710742925E-2</v>
      </c>
      <c r="BP150" s="1">
        <v>36193</v>
      </c>
      <c r="BQ150" s="15">
        <v>2.4663958031525832E-3</v>
      </c>
      <c r="BR150" s="15">
        <v>-6.108763638892524E-2</v>
      </c>
      <c r="CX150" s="1">
        <v>36707</v>
      </c>
      <c r="CY150" s="8">
        <v>2.472652904280225E-3</v>
      </c>
      <c r="CZ150" s="8">
        <v>-6.086681348822183E-2</v>
      </c>
    </row>
    <row r="151" spans="1:104" x14ac:dyDescent="0.2">
      <c r="A151" s="1">
        <v>36227</v>
      </c>
      <c r="B151" s="3">
        <v>4.499000072479248</v>
      </c>
      <c r="C151" s="20">
        <v>11677.25</v>
      </c>
      <c r="D151" s="3">
        <v>33.344001770019531</v>
      </c>
      <c r="K151" s="1">
        <v>36227</v>
      </c>
      <c r="L151" s="3">
        <f t="shared" si="24"/>
        <v>1.7959999084472657E-4</v>
      </c>
      <c r="M151" s="3">
        <f t="shared" si="25"/>
        <v>6.5344963646503012E-3</v>
      </c>
      <c r="N151" s="3">
        <f t="shared" si="26"/>
        <v>1.2341609715962999E-2</v>
      </c>
      <c r="O151" s="3">
        <f t="shared" si="27"/>
        <v>6.3548963738055747E-3</v>
      </c>
      <c r="P151" s="3">
        <f t="shared" si="28"/>
        <v>1.2162009725118272E-2</v>
      </c>
      <c r="AH151" s="1">
        <v>36194</v>
      </c>
      <c r="AI151" s="15">
        <v>4.0590548863661449E-3</v>
      </c>
      <c r="AJ151" s="15">
        <v>-1.5807336747931642E-2</v>
      </c>
      <c r="BP151" s="1">
        <v>36194</v>
      </c>
      <c r="BQ151" s="15">
        <v>3.9443497007418506E-3</v>
      </c>
      <c r="BR151" s="15">
        <v>5.0091256195461238E-2</v>
      </c>
      <c r="CX151" s="1">
        <v>36710</v>
      </c>
      <c r="CY151" s="8">
        <v>7.0150638207940107E-4</v>
      </c>
      <c r="CZ151" s="8">
        <v>5.3562059509393467E-2</v>
      </c>
    </row>
    <row r="152" spans="1:104" x14ac:dyDescent="0.2">
      <c r="A152" s="1">
        <v>36228</v>
      </c>
      <c r="B152" s="3">
        <v>4.4689998626708984</v>
      </c>
      <c r="C152" s="20">
        <v>11654.6904296875</v>
      </c>
      <c r="D152" s="3">
        <v>33.875</v>
      </c>
      <c r="K152" s="1">
        <v>36228</v>
      </c>
      <c r="L152" s="3">
        <f t="shared" si="24"/>
        <v>1.7996000289916992E-4</v>
      </c>
      <c r="M152" s="3">
        <f t="shared" si="25"/>
        <v>-1.9319249234622878E-3</v>
      </c>
      <c r="N152" s="3">
        <f t="shared" si="26"/>
        <v>1.5924850101762627E-2</v>
      </c>
      <c r="O152" s="3">
        <f t="shared" si="27"/>
        <v>-2.1118849263614577E-3</v>
      </c>
      <c r="P152" s="3">
        <f t="shared" si="28"/>
        <v>1.5744890098863457E-2</v>
      </c>
      <c r="AH152" s="1">
        <v>36195</v>
      </c>
      <c r="AI152" s="15">
        <v>-7.9898941471689151E-3</v>
      </c>
      <c r="AJ152" s="15">
        <v>-2.8282226822184738E-2</v>
      </c>
      <c r="BP152" s="1">
        <v>36195</v>
      </c>
      <c r="BQ152" s="15">
        <v>-6.7682208629396522E-3</v>
      </c>
      <c r="BR152" s="15">
        <v>-1.6420080306511896E-2</v>
      </c>
      <c r="CX152" s="1">
        <v>36712</v>
      </c>
      <c r="CY152" s="8">
        <v>-3.4794807714682908E-3</v>
      </c>
      <c r="CZ152" s="8">
        <v>-1.9498460405002298E-2</v>
      </c>
    </row>
    <row r="153" spans="1:104" x14ac:dyDescent="0.2">
      <c r="A153" s="1">
        <v>36229</v>
      </c>
      <c r="B153" s="3">
        <v>4.4689998626708984</v>
      </c>
      <c r="C153" s="20">
        <v>11717.0703125</v>
      </c>
      <c r="D153" s="3">
        <v>35</v>
      </c>
      <c r="K153" s="1">
        <v>36229</v>
      </c>
      <c r="L153" s="3">
        <f t="shared" si="24"/>
        <v>1.7875999450683595E-4</v>
      </c>
      <c r="M153" s="3">
        <f t="shared" si="25"/>
        <v>5.352341461906389E-3</v>
      </c>
      <c r="N153" s="3">
        <f t="shared" si="26"/>
        <v>3.3210332103321034E-2</v>
      </c>
      <c r="O153" s="3">
        <f t="shared" si="27"/>
        <v>5.1735814673995531E-3</v>
      </c>
      <c r="P153" s="3">
        <f t="shared" si="28"/>
        <v>3.3031572108814196E-2</v>
      </c>
      <c r="AH153" s="1">
        <v>36196</v>
      </c>
      <c r="AI153" s="15">
        <v>-4.8660362826920189E-3</v>
      </c>
      <c r="AJ153" s="15">
        <v>2.3930338237803134E-2</v>
      </c>
      <c r="BP153" s="1">
        <v>36196</v>
      </c>
      <c r="BQ153" s="15">
        <v>3.5121300584252681E-3</v>
      </c>
      <c r="BR153" s="15">
        <v>5.6625676656093527E-3</v>
      </c>
      <c r="CX153" s="1">
        <v>36713</v>
      </c>
      <c r="CY153" s="8">
        <v>2.7189513642656535E-3</v>
      </c>
      <c r="CZ153" s="8">
        <v>6.6883863591586171E-3</v>
      </c>
    </row>
    <row r="154" spans="1:104" x14ac:dyDescent="0.2">
      <c r="A154" s="1">
        <v>36230</v>
      </c>
      <c r="B154" s="3">
        <v>4.4939999580383301</v>
      </c>
      <c r="C154" s="20">
        <v>11798.009765625</v>
      </c>
      <c r="D154" s="3">
        <v>35.281501770019531</v>
      </c>
      <c r="K154" s="1">
        <v>36230</v>
      </c>
      <c r="L154" s="3">
        <f t="shared" si="24"/>
        <v>1.7875999450683595E-4</v>
      </c>
      <c r="M154" s="3">
        <f t="shared" si="25"/>
        <v>6.9078234546951726E-3</v>
      </c>
      <c r="N154" s="3">
        <f t="shared" si="26"/>
        <v>8.0429077148437503E-3</v>
      </c>
      <c r="O154" s="3">
        <f t="shared" si="27"/>
        <v>6.7290634601883366E-3</v>
      </c>
      <c r="P154" s="3">
        <f t="shared" si="28"/>
        <v>7.8641477203369135E-3</v>
      </c>
      <c r="AH154" s="1">
        <v>36199</v>
      </c>
      <c r="AI154" s="15">
        <v>5.8726680639937113E-4</v>
      </c>
      <c r="AJ154" s="15">
        <v>2.7042295501471639E-2</v>
      </c>
      <c r="BP154" s="1">
        <v>36199</v>
      </c>
      <c r="BQ154" s="15">
        <v>6.0795174744282887E-3</v>
      </c>
      <c r="BR154" s="15">
        <v>2.074020564780058E-3</v>
      </c>
      <c r="CX154" s="1">
        <v>36714</v>
      </c>
      <c r="CY154" s="8">
        <v>1.7072458436309106E-3</v>
      </c>
      <c r="CZ154" s="8">
        <v>6.6804521992395458E-3</v>
      </c>
    </row>
    <row r="155" spans="1:104" x14ac:dyDescent="0.2">
      <c r="A155" s="1">
        <v>36231</v>
      </c>
      <c r="B155" s="3">
        <v>4.4939999580383301</v>
      </c>
      <c r="C155" s="20">
        <v>11760.3896484375</v>
      </c>
      <c r="D155" s="3">
        <v>34.4375</v>
      </c>
      <c r="K155" s="1">
        <v>36231</v>
      </c>
      <c r="L155" s="3">
        <f t="shared" si="24"/>
        <v>1.797599983215332E-4</v>
      </c>
      <c r="M155" s="3">
        <f t="shared" si="25"/>
        <v>-3.1886833402283653E-3</v>
      </c>
      <c r="N155" s="3">
        <f t="shared" si="26"/>
        <v>-2.3921934375727795E-2</v>
      </c>
      <c r="O155" s="3">
        <f t="shared" si="27"/>
        <v>-3.3684433385498987E-3</v>
      </c>
      <c r="P155" s="3">
        <f t="shared" si="28"/>
        <v>-2.410169437404933E-2</v>
      </c>
      <c r="AH155" s="1">
        <v>36200</v>
      </c>
      <c r="AI155" s="15">
        <v>-1.0405332868126137E-2</v>
      </c>
      <c r="AJ155" s="15">
        <v>-2.338299964387839E-3</v>
      </c>
      <c r="BP155" s="1">
        <v>36200</v>
      </c>
      <c r="BQ155" s="15">
        <v>-7.8474733251779599E-4</v>
      </c>
      <c r="BR155" s="15">
        <v>1.9034635682075557E-2</v>
      </c>
      <c r="CX155" s="1">
        <v>36717</v>
      </c>
      <c r="CY155" s="8">
        <v>-1.1525923090617935E-3</v>
      </c>
      <c r="CZ155" s="8">
        <v>1.9636880663960132E-2</v>
      </c>
    </row>
    <row r="156" spans="1:104" x14ac:dyDescent="0.2">
      <c r="A156" s="1">
        <v>36234</v>
      </c>
      <c r="B156" s="3">
        <v>4.4770002365112305</v>
      </c>
      <c r="C156" s="20">
        <v>11865.41015625</v>
      </c>
      <c r="D156" s="3">
        <v>34</v>
      </c>
      <c r="K156" s="1">
        <v>36234</v>
      </c>
      <c r="L156" s="3">
        <f t="shared" si="24"/>
        <v>1.797599983215332E-4</v>
      </c>
      <c r="M156" s="3">
        <f t="shared" si="25"/>
        <v>8.9300194085366168E-3</v>
      </c>
      <c r="N156" s="3">
        <f t="shared" si="26"/>
        <v>-1.2704174228675136E-2</v>
      </c>
      <c r="O156" s="3">
        <f t="shared" si="27"/>
        <v>8.7502594102150839E-3</v>
      </c>
      <c r="P156" s="3">
        <f t="shared" si="28"/>
        <v>-1.2883934226996669E-2</v>
      </c>
      <c r="AH156" s="1">
        <v>36201</v>
      </c>
      <c r="AI156" s="15">
        <v>1.0894053937636136E-3</v>
      </c>
      <c r="AJ156" s="15">
        <v>-1.397789845303765E-2</v>
      </c>
      <c r="BP156" s="1">
        <v>36201</v>
      </c>
      <c r="BQ156" s="15">
        <v>6.1723030939668131E-4</v>
      </c>
      <c r="BR156" s="15">
        <v>2.6369840188403448E-2</v>
      </c>
      <c r="CX156" s="1">
        <v>36718</v>
      </c>
      <c r="CY156" s="8">
        <v>-6.448398037020535E-4</v>
      </c>
      <c r="CZ156" s="8">
        <v>2.7868070293720203E-2</v>
      </c>
    </row>
    <row r="157" spans="1:104" x14ac:dyDescent="0.2">
      <c r="A157" s="1">
        <v>36235</v>
      </c>
      <c r="B157" s="3">
        <v>4.4229998588562012</v>
      </c>
      <c r="C157" s="20">
        <v>11858.1396484375</v>
      </c>
      <c r="D157" s="3">
        <v>33.469001770019531</v>
      </c>
      <c r="K157" s="1">
        <v>36235</v>
      </c>
      <c r="L157" s="3">
        <f t="shared" si="24"/>
        <v>1.7908000946044922E-4</v>
      </c>
      <c r="M157" s="3">
        <f t="shared" si="25"/>
        <v>-6.127481238961069E-4</v>
      </c>
      <c r="N157" s="3">
        <f t="shared" si="26"/>
        <v>-1.5617594999425551E-2</v>
      </c>
      <c r="O157" s="3">
        <f t="shared" si="27"/>
        <v>-7.9182813335655611E-4</v>
      </c>
      <c r="P157" s="3">
        <f t="shared" si="28"/>
        <v>-1.5796675008885999E-2</v>
      </c>
      <c r="AH157" s="1">
        <v>36202</v>
      </c>
      <c r="AI157" s="15">
        <v>1.1424594567006703E-2</v>
      </c>
      <c r="AJ157" s="15">
        <v>-1.7546029110768292E-2</v>
      </c>
      <c r="BP157" s="1">
        <v>36202</v>
      </c>
      <c r="BQ157" s="15">
        <v>4.9783287654825183E-3</v>
      </c>
      <c r="BR157" s="15">
        <v>2.7347212779403286E-3</v>
      </c>
      <c r="CX157" s="1">
        <v>36719</v>
      </c>
      <c r="CY157" s="8">
        <v>3.90048513173742E-3</v>
      </c>
      <c r="CZ157" s="8">
        <v>4.0500449035982683E-3</v>
      </c>
    </row>
    <row r="158" spans="1:104" x14ac:dyDescent="0.2">
      <c r="A158" s="1">
        <v>36236</v>
      </c>
      <c r="B158" s="3">
        <v>4.4000000953674316</v>
      </c>
      <c r="C158" s="20">
        <v>11858.1396484375</v>
      </c>
      <c r="D158" s="3">
        <v>33.8125</v>
      </c>
      <c r="K158" s="1">
        <v>36236</v>
      </c>
      <c r="L158" s="3">
        <f t="shared" si="24"/>
        <v>1.7691999435424805E-4</v>
      </c>
      <c r="M158" s="3">
        <f t="shared" si="25"/>
        <v>0</v>
      </c>
      <c r="N158" s="3">
        <f t="shared" si="26"/>
        <v>1.0263175231242289E-2</v>
      </c>
      <c r="O158" s="3">
        <f t="shared" si="27"/>
        <v>-1.7691999435424805E-4</v>
      </c>
      <c r="P158" s="3">
        <f t="shared" si="28"/>
        <v>1.0086255236888041E-2</v>
      </c>
      <c r="AH158" s="1">
        <v>36203</v>
      </c>
      <c r="AI158" s="15">
        <v>-8.6418814068719516E-3</v>
      </c>
      <c r="AJ158" s="15">
        <v>8.4664813977166787E-3</v>
      </c>
      <c r="BP158" s="1">
        <v>36203</v>
      </c>
      <c r="BQ158" s="15">
        <v>1.9031088468692123E-3</v>
      </c>
      <c r="BR158" s="15">
        <v>4.867637157130861E-4</v>
      </c>
      <c r="CX158" s="1">
        <v>36720</v>
      </c>
      <c r="CY158" s="8">
        <v>1.9808055220939232E-3</v>
      </c>
      <c r="CZ158" s="8">
        <v>6.4846704582895154E-4</v>
      </c>
    </row>
    <row r="159" spans="1:104" x14ac:dyDescent="0.2">
      <c r="A159" s="1">
        <v>36237</v>
      </c>
      <c r="B159" s="3">
        <v>4.375</v>
      </c>
      <c r="C159" s="20">
        <v>11932.08984375</v>
      </c>
      <c r="D159" s="3">
        <v>34.8125</v>
      </c>
      <c r="K159" s="1">
        <v>36237</v>
      </c>
      <c r="L159" s="3">
        <f t="shared" si="24"/>
        <v>1.7600000381469728E-4</v>
      </c>
      <c r="M159" s="3">
        <f t="shared" si="25"/>
        <v>6.2362391998178335E-3</v>
      </c>
      <c r="N159" s="3">
        <f t="shared" si="26"/>
        <v>2.9574861367837338E-2</v>
      </c>
      <c r="O159" s="3">
        <f t="shared" si="27"/>
        <v>6.0602391960031358E-3</v>
      </c>
      <c r="P159" s="3">
        <f t="shared" si="28"/>
        <v>2.939886136402264E-2</v>
      </c>
      <c r="AH159" s="1">
        <v>36207</v>
      </c>
      <c r="AI159" s="15">
        <v>2.7134261706029204E-3</v>
      </c>
      <c r="AJ159" s="15">
        <v>4.0807693794750813E-3</v>
      </c>
      <c r="BP159" s="1">
        <v>36207</v>
      </c>
      <c r="BQ159" s="15">
        <v>3.8298108927462514E-3</v>
      </c>
      <c r="BR159" s="15">
        <v>1.1754243553659272E-3</v>
      </c>
      <c r="CX159" s="1">
        <v>36721</v>
      </c>
      <c r="CY159" s="8">
        <v>1.8417663713274966E-3</v>
      </c>
      <c r="CZ159" s="8">
        <v>3.4029888734277485E-3</v>
      </c>
    </row>
    <row r="160" spans="1:104" x14ac:dyDescent="0.2">
      <c r="A160" s="1">
        <v>36238</v>
      </c>
      <c r="B160" s="3">
        <v>4.3870000839233398</v>
      </c>
      <c r="C160" s="20">
        <v>11795.1396484375</v>
      </c>
      <c r="D160" s="3">
        <v>34.625</v>
      </c>
      <c r="K160" s="1">
        <v>36238</v>
      </c>
      <c r="L160" s="3">
        <f t="shared" si="24"/>
        <v>1.75E-4</v>
      </c>
      <c r="M160" s="3">
        <f t="shared" si="25"/>
        <v>-1.147746933737967E-2</v>
      </c>
      <c r="N160" s="3">
        <f t="shared" si="26"/>
        <v>-5.3859964093357273E-3</v>
      </c>
      <c r="O160" s="3">
        <f t="shared" si="27"/>
        <v>-1.165246933737967E-2</v>
      </c>
      <c r="P160" s="3">
        <f t="shared" si="28"/>
        <v>-5.5609964093357271E-3</v>
      </c>
      <c r="AH160" s="1">
        <v>36208</v>
      </c>
      <c r="AI160" s="15">
        <v>-6.9397191087229278E-3</v>
      </c>
      <c r="AJ160" s="15">
        <v>-1.2040605635133369E-2</v>
      </c>
      <c r="BP160" s="1">
        <v>36208</v>
      </c>
      <c r="BQ160" s="15">
        <v>4.3484236255690362E-4</v>
      </c>
      <c r="BR160" s="15">
        <v>6.7167819811493109E-3</v>
      </c>
      <c r="CX160" s="1">
        <v>36724</v>
      </c>
      <c r="CY160" s="8">
        <v>7.2382488677351429E-4</v>
      </c>
      <c r="CZ160" s="8">
        <v>6.6674794610525724E-3</v>
      </c>
    </row>
    <row r="161" spans="1:104" x14ac:dyDescent="0.2">
      <c r="A161" s="1">
        <v>36241</v>
      </c>
      <c r="B161" s="3">
        <v>4.3819999694824219</v>
      </c>
      <c r="C161" s="20">
        <v>11761.6396484375</v>
      </c>
      <c r="D161" s="3">
        <v>33.844001770019531</v>
      </c>
      <c r="K161" s="1">
        <v>36241</v>
      </c>
      <c r="L161" s="3">
        <f t="shared" si="24"/>
        <v>1.7548000335693359E-4</v>
      </c>
      <c r="M161" s="3">
        <f t="shared" si="25"/>
        <v>-2.8401528933519444E-3</v>
      </c>
      <c r="N161" s="3">
        <f t="shared" si="26"/>
        <v>-2.2555905559002706E-2</v>
      </c>
      <c r="O161" s="3">
        <f t="shared" si="27"/>
        <v>-3.015632896708878E-3</v>
      </c>
      <c r="P161" s="3">
        <f t="shared" si="28"/>
        <v>-2.2731385562359641E-2</v>
      </c>
      <c r="AH161" s="1">
        <v>36209</v>
      </c>
      <c r="AI161" s="15">
        <v>4.5872399696870953E-3</v>
      </c>
      <c r="AJ161" s="15">
        <v>-1.4854375905517504E-2</v>
      </c>
      <c r="BP161" s="1">
        <v>36209</v>
      </c>
      <c r="BQ161" s="15">
        <v>-5.594696638238545E-3</v>
      </c>
      <c r="BR161" s="15">
        <v>6.6510743665357131E-3</v>
      </c>
      <c r="CX161" s="1">
        <v>36725</v>
      </c>
      <c r="CY161" s="8">
        <v>-2.4597332024051464E-3</v>
      </c>
      <c r="CZ161" s="8">
        <v>3.7545109322281935E-3</v>
      </c>
    </row>
    <row r="162" spans="1:104" x14ac:dyDescent="0.2">
      <c r="A162" s="1">
        <v>36242</v>
      </c>
      <c r="B162" s="3">
        <v>4.374000072479248</v>
      </c>
      <c r="C162" s="20">
        <v>11449.1904296875</v>
      </c>
      <c r="D162" s="3">
        <v>32.969001770019531</v>
      </c>
      <c r="K162" s="1">
        <v>36242</v>
      </c>
      <c r="L162" s="3">
        <f t="shared" si="24"/>
        <v>1.7527999877929687E-4</v>
      </c>
      <c r="M162" s="3">
        <f t="shared" si="25"/>
        <v>-2.6565107254540653E-2</v>
      </c>
      <c r="N162" s="3">
        <f t="shared" si="26"/>
        <v>-2.5853916624455225E-2</v>
      </c>
      <c r="O162" s="3">
        <f t="shared" si="27"/>
        <v>-2.6740387253319949E-2</v>
      </c>
      <c r="P162" s="3">
        <f t="shared" si="28"/>
        <v>-2.6029196623234521E-2</v>
      </c>
      <c r="AH162" s="1">
        <v>36210</v>
      </c>
      <c r="AI162" s="15">
        <v>9.9840985865217455E-4</v>
      </c>
      <c r="AJ162" s="15">
        <v>1.8184713730330562E-2</v>
      </c>
      <c r="BP162" s="1">
        <v>36210</v>
      </c>
      <c r="BQ162" s="15">
        <v>-4.6617887658593543E-3</v>
      </c>
      <c r="BR162" s="15">
        <v>5.2844977231368499E-3</v>
      </c>
      <c r="CX162" s="1">
        <v>36726</v>
      </c>
      <c r="CY162" s="8">
        <v>-3.1367526563439501E-3</v>
      </c>
      <c r="CZ162" s="8">
        <v>3.9988216218611915E-3</v>
      </c>
    </row>
    <row r="163" spans="1:104" x14ac:dyDescent="0.2">
      <c r="A163" s="1">
        <v>36243</v>
      </c>
      <c r="B163" s="3">
        <v>4.369999885559082</v>
      </c>
      <c r="C163" s="20">
        <v>11506.3095703125</v>
      </c>
      <c r="D163" s="3">
        <v>32.906501770019531</v>
      </c>
      <c r="K163" s="1">
        <v>36243</v>
      </c>
      <c r="L163" s="3">
        <f t="shared" si="24"/>
        <v>1.7496000289916991E-4</v>
      </c>
      <c r="M163" s="3">
        <f t="shared" si="25"/>
        <v>4.9889239746498861E-3</v>
      </c>
      <c r="N163" s="3">
        <f t="shared" si="26"/>
        <v>-1.8957201202504886E-3</v>
      </c>
      <c r="O163" s="3">
        <f t="shared" si="27"/>
        <v>4.8139639717507164E-3</v>
      </c>
      <c r="P163" s="3">
        <f t="shared" si="28"/>
        <v>-2.0706801231496585E-3</v>
      </c>
      <c r="AH163" s="1">
        <v>36213</v>
      </c>
      <c r="AI163" s="15">
        <v>1.1407328747576708E-2</v>
      </c>
      <c r="AJ163" s="15">
        <v>1.2414871245556838E-2</v>
      </c>
      <c r="BP163" s="1">
        <v>36213</v>
      </c>
      <c r="BQ163" s="15">
        <v>5.3291994266276479E-3</v>
      </c>
      <c r="BR163" s="15">
        <v>-2.3657014726684439E-2</v>
      </c>
      <c r="CX163" s="1">
        <v>36727</v>
      </c>
      <c r="CY163" s="8">
        <v>3.4274911538384975E-3</v>
      </c>
      <c r="CZ163" s="8">
        <v>-2.151534645099612E-2</v>
      </c>
    </row>
    <row r="164" spans="1:104" x14ac:dyDescent="0.2">
      <c r="A164" s="1">
        <v>36244</v>
      </c>
      <c r="B164" s="3">
        <v>4.3899998664855957</v>
      </c>
      <c r="C164" s="20">
        <v>11718</v>
      </c>
      <c r="D164" s="3">
        <v>32.875</v>
      </c>
      <c r="K164" s="1">
        <v>36244</v>
      </c>
      <c r="L164" s="3">
        <f t="shared" si="24"/>
        <v>1.7479999542236328E-4</v>
      </c>
      <c r="M164" s="3">
        <f t="shared" si="25"/>
        <v>1.8397769362444739E-2</v>
      </c>
      <c r="N164" s="3">
        <f t="shared" si="26"/>
        <v>-9.5731142251747627E-4</v>
      </c>
      <c r="O164" s="3">
        <f t="shared" si="27"/>
        <v>1.8222969367022376E-2</v>
      </c>
      <c r="P164" s="3">
        <f t="shared" si="28"/>
        <v>-1.1321114179398395E-3</v>
      </c>
      <c r="AH164" s="1">
        <v>36214</v>
      </c>
      <c r="AI164" s="15">
        <v>1.5397985592144274E-4</v>
      </c>
      <c r="AJ164" s="15">
        <v>2.018210046634418E-2</v>
      </c>
      <c r="BP164" s="1">
        <v>36214</v>
      </c>
      <c r="BQ164" s="15">
        <v>-5.55191502408766E-3</v>
      </c>
      <c r="BR164" s="15">
        <v>2.9872918523704318E-2</v>
      </c>
      <c r="CX164" s="1">
        <v>36728</v>
      </c>
      <c r="CY164" s="8">
        <v>-2.3219911951544588E-3</v>
      </c>
      <c r="CZ164" s="8">
        <v>2.6883394703926387E-2</v>
      </c>
    </row>
    <row r="165" spans="1:104" x14ac:dyDescent="0.2">
      <c r="A165" s="1">
        <v>36245</v>
      </c>
      <c r="B165" s="3">
        <v>4.3860001564025879</v>
      </c>
      <c r="C165" s="20">
        <v>11658.830078125</v>
      </c>
      <c r="D165" s="3">
        <v>32.531501770019531</v>
      </c>
      <c r="K165" s="1">
        <v>36245</v>
      </c>
      <c r="L165" s="3">
        <f t="shared" si="24"/>
        <v>1.7559999465942383E-4</v>
      </c>
      <c r="M165" s="3">
        <f t="shared" si="25"/>
        <v>-5.0494898340160436E-3</v>
      </c>
      <c r="N165" s="3">
        <f t="shared" si="26"/>
        <v>-1.0448615360622623E-2</v>
      </c>
      <c r="O165" s="3">
        <f t="shared" si="27"/>
        <v>-5.2250898286754673E-3</v>
      </c>
      <c r="P165" s="3">
        <f t="shared" si="28"/>
        <v>-1.0624215355282048E-2</v>
      </c>
      <c r="AH165" s="1">
        <v>36215</v>
      </c>
      <c r="AI165" s="15">
        <v>-4.6189330700467206E-3</v>
      </c>
      <c r="AJ165" s="15">
        <v>4.9405633231305909E-2</v>
      </c>
      <c r="BP165" s="1">
        <v>36215</v>
      </c>
      <c r="BQ165" s="15">
        <v>-5.842092069214138E-3</v>
      </c>
      <c r="BR165" s="15">
        <v>5.6040920768435322E-3</v>
      </c>
      <c r="CX165" s="1">
        <v>36731</v>
      </c>
      <c r="CY165" s="8">
        <v>-2.9735975288185702E-3</v>
      </c>
      <c r="CZ165" s="8">
        <v>2.9735975288185702E-3</v>
      </c>
    </row>
    <row r="166" spans="1:104" x14ac:dyDescent="0.2">
      <c r="A166" s="1">
        <v>36248</v>
      </c>
      <c r="B166" s="3">
        <v>4.3909997940063477</v>
      </c>
      <c r="C166" s="20">
        <v>11893.3896484375</v>
      </c>
      <c r="D166" s="3">
        <v>33.094001770019531</v>
      </c>
      <c r="K166" s="1">
        <v>36248</v>
      </c>
      <c r="L166" s="3">
        <f t="shared" si="24"/>
        <v>1.7544000625610351E-4</v>
      </c>
      <c r="M166" s="3">
        <f t="shared" si="25"/>
        <v>2.011861985642923E-2</v>
      </c>
      <c r="N166" s="3">
        <f t="shared" si="26"/>
        <v>1.7290932462220059E-2</v>
      </c>
      <c r="O166" s="3">
        <f t="shared" si="27"/>
        <v>1.9943179850173128E-2</v>
      </c>
      <c r="P166" s="3">
        <f t="shared" si="28"/>
        <v>1.7115492455963957E-2</v>
      </c>
      <c r="AH166" s="1">
        <v>36216</v>
      </c>
      <c r="AI166" s="15">
        <v>-4.2341241261068547E-3</v>
      </c>
      <c r="AJ166" s="15">
        <v>-2.8914468842299403E-2</v>
      </c>
      <c r="BP166" s="1">
        <v>36216</v>
      </c>
      <c r="BQ166" s="15">
        <v>2.1162388698006802E-3</v>
      </c>
      <c r="BR166" s="15">
        <v>-2.0334050929020245E-2</v>
      </c>
      <c r="CX166" s="1">
        <v>36732</v>
      </c>
      <c r="CY166" s="8">
        <v>1.3000899359178488E-3</v>
      </c>
      <c r="CZ166" s="8">
        <v>-1.9279541990712367E-2</v>
      </c>
    </row>
    <row r="167" spans="1:104" x14ac:dyDescent="0.2">
      <c r="A167" s="1">
        <v>36249</v>
      </c>
      <c r="B167" s="3">
        <v>4.3579998016357422</v>
      </c>
      <c r="C167" s="20">
        <v>11803.0302734375</v>
      </c>
      <c r="D167" s="3">
        <v>32.5</v>
      </c>
      <c r="K167" s="1">
        <v>36249</v>
      </c>
      <c r="L167" s="3">
        <f t="shared" si="24"/>
        <v>1.7563999176025392E-4</v>
      </c>
      <c r="M167" s="3">
        <f t="shared" si="25"/>
        <v>-7.5974451078268512E-3</v>
      </c>
      <c r="N167" s="3">
        <f t="shared" si="26"/>
        <v>-1.7948925432089886E-2</v>
      </c>
      <c r="O167" s="3">
        <f t="shared" si="27"/>
        <v>-7.7730850995871049E-3</v>
      </c>
      <c r="P167" s="3">
        <f t="shared" si="28"/>
        <v>-1.8124565423850141E-2</v>
      </c>
      <c r="AH167" s="1">
        <v>36217</v>
      </c>
      <c r="AI167" s="15">
        <v>-2.7338127377460218E-3</v>
      </c>
      <c r="AJ167" s="15">
        <v>-1.2598862405987149E-2</v>
      </c>
      <c r="BP167" s="1">
        <v>36217</v>
      </c>
      <c r="BQ167" s="15">
        <v>-5.3549306690114182E-3</v>
      </c>
      <c r="BR167" s="15">
        <v>1.4159666332590878E-2</v>
      </c>
      <c r="CX167" s="1">
        <v>36733</v>
      </c>
      <c r="CY167" s="8">
        <v>-1.1186764822322713E-3</v>
      </c>
      <c r="CZ167" s="8">
        <v>1.0164012140471156E-2</v>
      </c>
    </row>
    <row r="168" spans="1:104" x14ac:dyDescent="0.2">
      <c r="A168" s="1">
        <v>36250</v>
      </c>
      <c r="B168" s="3">
        <v>4.3689999580383301</v>
      </c>
      <c r="C168" s="20">
        <v>11707.669921875</v>
      </c>
      <c r="D168" s="3">
        <v>32.125</v>
      </c>
      <c r="K168" s="1">
        <v>36250</v>
      </c>
      <c r="L168" s="3">
        <f t="shared" si="24"/>
        <v>1.7431999206542971E-4</v>
      </c>
      <c r="M168" s="3">
        <f t="shared" si="25"/>
        <v>-8.0793109356930726E-3</v>
      </c>
      <c r="N168" s="3">
        <f t="shared" si="26"/>
        <v>-1.1538461538461539E-2</v>
      </c>
      <c r="O168" s="3">
        <f t="shared" si="27"/>
        <v>-8.2536309277585016E-3</v>
      </c>
      <c r="P168" s="3">
        <f t="shared" si="28"/>
        <v>-1.1712781530526968E-2</v>
      </c>
      <c r="AH168" s="1">
        <v>36220</v>
      </c>
      <c r="AI168" s="15">
        <v>-4.4798163635751764E-4</v>
      </c>
      <c r="AJ168" s="15">
        <v>-2.2811541442854379E-2</v>
      </c>
      <c r="BP168" s="1">
        <v>36220</v>
      </c>
      <c r="BQ168" s="15">
        <v>-3.3371561948050362E-3</v>
      </c>
      <c r="BR168" s="15">
        <v>6.7575001570456469E-2</v>
      </c>
      <c r="CX168" s="1">
        <v>36734</v>
      </c>
      <c r="CY168" s="8">
        <v>-3.9347704338826232E-3</v>
      </c>
      <c r="CZ168" s="8">
        <v>6.8412575812433221E-2</v>
      </c>
    </row>
    <row r="169" spans="1:104" x14ac:dyDescent="0.2">
      <c r="A169" s="1">
        <v>36251</v>
      </c>
      <c r="B169" s="3">
        <v>4.305999755859375</v>
      </c>
      <c r="C169" s="20">
        <v>11768.849609375</v>
      </c>
      <c r="D169" s="3">
        <v>32.219001770019531</v>
      </c>
      <c r="K169" s="1">
        <v>36251</v>
      </c>
      <c r="L169" s="3">
        <f t="shared" si="24"/>
        <v>1.7475999832153321E-4</v>
      </c>
      <c r="M169" s="3">
        <f t="shared" si="25"/>
        <v>5.2256074785376238E-3</v>
      </c>
      <c r="N169" s="3">
        <f t="shared" si="26"/>
        <v>2.9261251367947469E-3</v>
      </c>
      <c r="O169" s="3">
        <f t="shared" si="27"/>
        <v>5.0508474802160907E-3</v>
      </c>
      <c r="P169" s="3">
        <f t="shared" si="28"/>
        <v>2.7513651384732138E-3</v>
      </c>
      <c r="AH169" s="1">
        <v>36221</v>
      </c>
      <c r="AI169" s="15">
        <v>-2.8508422012072012E-3</v>
      </c>
      <c r="AJ169" s="15">
        <v>-1.111188535479616E-2</v>
      </c>
      <c r="BP169" s="1">
        <v>36221</v>
      </c>
      <c r="BQ169" s="15">
        <v>-9.3423890995763589E-3</v>
      </c>
      <c r="BR169" s="15">
        <v>-1.4438331945335609E-2</v>
      </c>
      <c r="CX169" s="1">
        <v>36735</v>
      </c>
      <c r="CY169" s="8">
        <v>-5.0296388730694513E-3</v>
      </c>
      <c r="CZ169" s="8">
        <v>-1.8509322165891587E-2</v>
      </c>
    </row>
    <row r="170" spans="1:104" ht="13.5" thickBot="1" x14ac:dyDescent="0.25">
      <c r="A170" s="1">
        <v>36255</v>
      </c>
      <c r="B170" s="3">
        <v>4.2960000038146973</v>
      </c>
      <c r="C170" s="20">
        <v>11989.849609375</v>
      </c>
      <c r="D170" s="3">
        <v>31.5625</v>
      </c>
      <c r="K170" s="1">
        <v>36255</v>
      </c>
      <c r="L170" s="3">
        <f t="shared" si="24"/>
        <v>1.72239990234375E-4</v>
      </c>
      <c r="M170" s="3">
        <f t="shared" si="25"/>
        <v>1.8778385937054769E-2</v>
      </c>
      <c r="N170" s="3">
        <f t="shared" si="26"/>
        <v>-2.0376229366312028E-2</v>
      </c>
      <c r="O170" s="3">
        <f t="shared" si="27"/>
        <v>1.8606145946820394E-2</v>
      </c>
      <c r="P170" s="3">
        <f t="shared" si="28"/>
        <v>-2.0548469356546403E-2</v>
      </c>
      <c r="AH170" s="1">
        <v>36222</v>
      </c>
      <c r="AI170" s="15">
        <v>1.4612922406288809E-4</v>
      </c>
      <c r="AJ170" s="15">
        <v>1.1648198671278632E-2</v>
      </c>
      <c r="BP170" s="1">
        <v>36222</v>
      </c>
      <c r="BQ170" s="15">
        <v>4.1298998421676466E-3</v>
      </c>
      <c r="BR170" s="15">
        <v>-2.3489329332660572E-2</v>
      </c>
      <c r="CX170" s="1">
        <v>36738</v>
      </c>
      <c r="CY170" s="9">
        <v>3.0588423878327052E-3</v>
      </c>
      <c r="CZ170" s="9">
        <v>-2.2177711880767038E-2</v>
      </c>
    </row>
    <row r="171" spans="1:104" x14ac:dyDescent="0.2">
      <c r="A171" s="1">
        <v>36256</v>
      </c>
      <c r="B171" s="3">
        <v>4.2839999198913574</v>
      </c>
      <c r="C171" s="20">
        <v>11963.73046875</v>
      </c>
      <c r="D171" s="3">
        <v>31.531499862670898</v>
      </c>
      <c r="K171" s="1">
        <v>36256</v>
      </c>
      <c r="L171" s="3">
        <f t="shared" si="24"/>
        <v>1.7184000015258788E-4</v>
      </c>
      <c r="M171" s="3">
        <f t="shared" si="25"/>
        <v>-2.1784377182326913E-3</v>
      </c>
      <c r="N171" s="3">
        <f t="shared" si="26"/>
        <v>-9.8218256884282187E-4</v>
      </c>
      <c r="O171" s="3">
        <f t="shared" si="27"/>
        <v>-2.3502777183852792E-3</v>
      </c>
      <c r="P171" s="3">
        <f t="shared" si="28"/>
        <v>-1.1540225689954098E-3</v>
      </c>
      <c r="AH171" s="1">
        <v>36223</v>
      </c>
      <c r="AI171" s="15">
        <v>6.3509563115746416E-3</v>
      </c>
      <c r="AJ171" s="15">
        <v>1.9110469338606269E-2</v>
      </c>
      <c r="BP171" s="1">
        <v>36223</v>
      </c>
      <c r="BQ171" s="8">
        <v>3.9241148643816923E-3</v>
      </c>
      <c r="BR171" s="8">
        <v>2.171691077664395E-2</v>
      </c>
    </row>
    <row r="172" spans="1:104" x14ac:dyDescent="0.2">
      <c r="A172" s="1">
        <v>36257</v>
      </c>
      <c r="B172" s="3">
        <v>4.2849998474121094</v>
      </c>
      <c r="C172" s="20">
        <v>12005.2900390625</v>
      </c>
      <c r="D172" s="3">
        <v>31.281499862670898</v>
      </c>
      <c r="K172" s="1">
        <v>36257</v>
      </c>
      <c r="L172" s="3">
        <f t="shared" si="24"/>
        <v>1.7135999679565432E-4</v>
      </c>
      <c r="M172" s="3">
        <f t="shared" si="25"/>
        <v>3.4737969416024669E-3</v>
      </c>
      <c r="N172" s="3">
        <f t="shared" si="26"/>
        <v>-7.9285793916821171E-3</v>
      </c>
      <c r="O172" s="3">
        <f t="shared" si="27"/>
        <v>3.3024369448068124E-3</v>
      </c>
      <c r="P172" s="3">
        <f t="shared" si="28"/>
        <v>-8.0999393884777712E-3</v>
      </c>
      <c r="AH172" s="1">
        <v>36224</v>
      </c>
      <c r="AI172" s="15">
        <v>9.7115637962517654E-3</v>
      </c>
      <c r="AJ172" s="15">
        <v>3.5705746599461203E-3</v>
      </c>
      <c r="BP172" s="1">
        <v>36224</v>
      </c>
      <c r="BQ172" s="8">
        <v>6.2226540764585446E-3</v>
      </c>
      <c r="BR172" s="8">
        <v>7.2388843850799177E-3</v>
      </c>
    </row>
    <row r="173" spans="1:104" x14ac:dyDescent="0.2">
      <c r="A173" s="1">
        <v>36258</v>
      </c>
      <c r="B173" s="3">
        <v>4.2810001373291016</v>
      </c>
      <c r="C173" s="20">
        <v>12161.7099609375</v>
      </c>
      <c r="D173" s="3">
        <v>31.968999862670898</v>
      </c>
      <c r="K173" s="1">
        <v>36258</v>
      </c>
      <c r="L173" s="3">
        <f t="shared" si="24"/>
        <v>1.7139999389648438E-4</v>
      </c>
      <c r="M173" s="3">
        <f t="shared" si="25"/>
        <v>1.3029249719585695E-2</v>
      </c>
      <c r="N173" s="3">
        <f t="shared" si="26"/>
        <v>2.197784642738353E-2</v>
      </c>
      <c r="O173" s="3">
        <f t="shared" si="27"/>
        <v>1.2857849725689209E-2</v>
      </c>
      <c r="P173" s="3">
        <f t="shared" si="28"/>
        <v>2.1806446433487045E-2</v>
      </c>
      <c r="AH173" s="1">
        <v>36227</v>
      </c>
      <c r="AI173" s="15">
        <v>3.0423797472350729E-3</v>
      </c>
      <c r="AJ173" s="15">
        <v>9.1196299778831987E-3</v>
      </c>
      <c r="BP173" s="1">
        <v>36227</v>
      </c>
      <c r="BQ173" s="8">
        <v>8.3371131800322341E-3</v>
      </c>
      <c r="BR173" s="8">
        <v>4.0044965359307648E-3</v>
      </c>
    </row>
    <row r="174" spans="1:104" x14ac:dyDescent="0.2">
      <c r="A174" s="1">
        <v>36259</v>
      </c>
      <c r="B174" s="3">
        <v>4.2560000419616699</v>
      </c>
      <c r="C174" s="20">
        <v>12218.919921875</v>
      </c>
      <c r="D174" s="3">
        <v>32.031501770019531</v>
      </c>
      <c r="K174" s="1">
        <v>36259</v>
      </c>
      <c r="L174" s="3">
        <f t="shared" si="24"/>
        <v>1.7124000549316408E-4</v>
      </c>
      <c r="M174" s="3">
        <f t="shared" si="25"/>
        <v>4.7041050248077037E-3</v>
      </c>
      <c r="N174" s="3">
        <f t="shared" si="26"/>
        <v>1.9550785954243798E-3</v>
      </c>
      <c r="O174" s="3">
        <f t="shared" si="27"/>
        <v>4.5328650193145401E-3</v>
      </c>
      <c r="P174" s="3">
        <f t="shared" si="28"/>
        <v>1.7838385899312157E-3</v>
      </c>
      <c r="AH174" s="1">
        <v>36228</v>
      </c>
      <c r="AI174" s="15">
        <v>-1.0110559717286913E-3</v>
      </c>
      <c r="AJ174" s="15">
        <v>1.6755946070592147E-2</v>
      </c>
      <c r="BP174" s="1">
        <v>36228</v>
      </c>
      <c r="BQ174" s="8">
        <v>-6.313596075205965E-4</v>
      </c>
      <c r="BR174" s="8">
        <v>1.6556209709283225E-2</v>
      </c>
    </row>
    <row r="175" spans="1:104" x14ac:dyDescent="0.2">
      <c r="A175" s="1">
        <v>36262</v>
      </c>
      <c r="B175" s="3">
        <v>4.2199997901916504</v>
      </c>
      <c r="C175" s="20">
        <v>12323.8701171875</v>
      </c>
      <c r="D175" s="3">
        <v>31</v>
      </c>
      <c r="K175" s="1">
        <v>36262</v>
      </c>
      <c r="L175" s="3">
        <f t="shared" si="24"/>
        <v>1.702400016784668E-4</v>
      </c>
      <c r="M175" s="3">
        <f t="shared" si="25"/>
        <v>8.5891548503081883E-3</v>
      </c>
      <c r="N175" s="3">
        <f t="shared" si="26"/>
        <v>-3.2202728970546865E-2</v>
      </c>
      <c r="O175" s="3">
        <f t="shared" si="27"/>
        <v>8.4189148486297216E-3</v>
      </c>
      <c r="P175" s="3">
        <f t="shared" si="28"/>
        <v>-3.237296897222533E-2</v>
      </c>
      <c r="AH175" s="1">
        <v>36229</v>
      </c>
      <c r="AI175" s="15">
        <v>2.4768302347094526E-3</v>
      </c>
      <c r="AJ175" s="15">
        <v>3.0554741874104743E-2</v>
      </c>
      <c r="BP175" s="1">
        <v>36229</v>
      </c>
      <c r="BQ175" s="8">
        <v>1.7631434064981004E-3</v>
      </c>
      <c r="BR175" s="8">
        <v>3.1447188696822934E-2</v>
      </c>
    </row>
    <row r="176" spans="1:104" x14ac:dyDescent="0.2">
      <c r="A176" s="1">
        <v>36263</v>
      </c>
      <c r="B176" s="3">
        <v>4.1599998474121094</v>
      </c>
      <c r="C176" s="20">
        <v>12286.8603515625</v>
      </c>
      <c r="D176" s="3">
        <v>32.969001770019531</v>
      </c>
      <c r="K176" s="1">
        <v>36263</v>
      </c>
      <c r="L176" s="3">
        <f t="shared" si="24"/>
        <v>1.6879999160766601E-4</v>
      </c>
      <c r="M176" s="3">
        <f t="shared" si="25"/>
        <v>-3.0030960463778571E-3</v>
      </c>
      <c r="N176" s="3">
        <f t="shared" si="26"/>
        <v>6.3516186129662297E-2</v>
      </c>
      <c r="O176" s="3">
        <f t="shared" si="27"/>
        <v>-3.1718960379855232E-3</v>
      </c>
      <c r="P176" s="3">
        <f t="shared" si="28"/>
        <v>6.3347386138054629E-2</v>
      </c>
      <c r="AH176" s="1">
        <v>36230</v>
      </c>
      <c r="AI176" s="15">
        <v>3.2215106564950731E-3</v>
      </c>
      <c r="AJ176" s="15">
        <v>4.6426370638418405E-3</v>
      </c>
      <c r="BP176" s="1">
        <v>36230</v>
      </c>
      <c r="BQ176" s="8">
        <v>8.2990863316217826E-4</v>
      </c>
      <c r="BR176" s="8">
        <v>7.2129990816815724E-3</v>
      </c>
    </row>
    <row r="177" spans="1:70" x14ac:dyDescent="0.2">
      <c r="A177" s="1">
        <v>36264</v>
      </c>
      <c r="B177" s="3">
        <v>4.1700000762939453</v>
      </c>
      <c r="C177" s="20">
        <v>12110.76953125</v>
      </c>
      <c r="D177" s="3">
        <v>33.6875</v>
      </c>
      <c r="K177" s="1">
        <v>36264</v>
      </c>
      <c r="L177" s="3">
        <f t="shared" si="24"/>
        <v>1.6639999389648439E-4</v>
      </c>
      <c r="M177" s="3">
        <f t="shared" si="25"/>
        <v>-1.4331636827800913E-2</v>
      </c>
      <c r="N177" s="3">
        <f t="shared" si="26"/>
        <v>2.1793144815013401E-2</v>
      </c>
      <c r="O177" s="3">
        <f t="shared" si="27"/>
        <v>-1.4498036821697396E-2</v>
      </c>
      <c r="P177" s="3">
        <f t="shared" si="28"/>
        <v>2.1626744821116917E-2</v>
      </c>
      <c r="AH177" s="1">
        <v>36231</v>
      </c>
      <c r="AI177" s="15">
        <v>-1.6126279942431428E-3</v>
      </c>
      <c r="AJ177" s="15">
        <v>-2.2489066379806189E-2</v>
      </c>
      <c r="BP177" s="1">
        <v>36231</v>
      </c>
      <c r="BQ177" s="8">
        <v>-4.0988499174952012E-3</v>
      </c>
      <c r="BR177" s="8">
        <v>-1.9823084458232595E-2</v>
      </c>
    </row>
    <row r="178" spans="1:70" x14ac:dyDescent="0.2">
      <c r="A178" s="1">
        <v>36265</v>
      </c>
      <c r="B178" s="3">
        <v>4.2100000381469727</v>
      </c>
      <c r="C178" s="20">
        <v>12082.900390625</v>
      </c>
      <c r="D178" s="3">
        <v>34.5</v>
      </c>
      <c r="K178" s="1">
        <v>36265</v>
      </c>
      <c r="L178" s="3">
        <f t="shared" si="24"/>
        <v>1.6680000305175781E-4</v>
      </c>
      <c r="M178" s="3">
        <f t="shared" si="25"/>
        <v>-2.3011866052844881E-3</v>
      </c>
      <c r="N178" s="3">
        <f t="shared" si="26"/>
        <v>2.4118738404452691E-2</v>
      </c>
      <c r="O178" s="3">
        <f t="shared" si="27"/>
        <v>-2.4679866083362461E-3</v>
      </c>
      <c r="P178" s="3">
        <f t="shared" si="28"/>
        <v>2.3951938401400932E-2</v>
      </c>
      <c r="AH178" s="1">
        <v>36234</v>
      </c>
      <c r="AI178" s="15">
        <v>4.1891496645679151E-3</v>
      </c>
      <c r="AJ178" s="15">
        <v>-1.7073083891564585E-2</v>
      </c>
      <c r="BP178" s="1">
        <v>36234</v>
      </c>
      <c r="BQ178" s="8">
        <v>6.7481813619022163E-3</v>
      </c>
      <c r="BR178" s="8">
        <v>-1.9452355590577352E-2</v>
      </c>
    </row>
    <row r="179" spans="1:70" x14ac:dyDescent="0.2">
      <c r="A179" s="1">
        <v>36266</v>
      </c>
      <c r="B179" s="3">
        <v>4.2100000381469727</v>
      </c>
      <c r="C179" s="20">
        <v>12065.51953125</v>
      </c>
      <c r="D179" s="3">
        <v>34.75</v>
      </c>
      <c r="K179" s="1">
        <v>36266</v>
      </c>
      <c r="L179" s="3">
        <f t="shared" si="24"/>
        <v>1.6840000152587892E-4</v>
      </c>
      <c r="M179" s="3">
        <f t="shared" si="25"/>
        <v>-1.4384674881939466E-3</v>
      </c>
      <c r="N179" s="3">
        <f t="shared" si="26"/>
        <v>7.246376811594203E-3</v>
      </c>
      <c r="O179" s="3">
        <f t="shared" si="27"/>
        <v>-1.6068674897198256E-3</v>
      </c>
      <c r="P179" s="3">
        <f t="shared" si="28"/>
        <v>7.0779768100683238E-3</v>
      </c>
      <c r="AH179" s="1">
        <v>36235</v>
      </c>
      <c r="AI179" s="15">
        <v>-3.7908436810155333E-4</v>
      </c>
      <c r="AJ179" s="15">
        <v>-1.5417590640784446E-2</v>
      </c>
      <c r="BP179" s="1">
        <v>36235</v>
      </c>
      <c r="BQ179" s="8">
        <v>1.0331861187781546E-3</v>
      </c>
      <c r="BR179" s="8">
        <v>-1.6650781118203707E-2</v>
      </c>
    </row>
    <row r="180" spans="1:70" x14ac:dyDescent="0.2">
      <c r="A180" s="1">
        <v>36269</v>
      </c>
      <c r="B180" s="3">
        <v>4.2140002250671387</v>
      </c>
      <c r="C180" s="20">
        <v>11773.41015625</v>
      </c>
      <c r="D180" s="3">
        <v>34</v>
      </c>
      <c r="K180" s="1">
        <v>36269</v>
      </c>
      <c r="L180" s="3">
        <f t="shared" si="24"/>
        <v>1.6840000152587892E-4</v>
      </c>
      <c r="M180" s="3">
        <f t="shared" si="25"/>
        <v>-2.4210260838203389E-2</v>
      </c>
      <c r="N180" s="3">
        <f t="shared" si="26"/>
        <v>-2.1582733812949641E-2</v>
      </c>
      <c r="O180" s="3">
        <f t="shared" si="27"/>
        <v>-2.4378660839729269E-2</v>
      </c>
      <c r="P180" s="3">
        <f t="shared" si="28"/>
        <v>-2.1751133814475521E-2</v>
      </c>
      <c r="AH180" s="1">
        <v>36236</v>
      </c>
      <c r="AI180" s="15">
        <v>-8.469969863284752E-5</v>
      </c>
      <c r="AJ180" s="15">
        <v>1.0170954935520889E-2</v>
      </c>
      <c r="BP180" s="1">
        <v>36236</v>
      </c>
      <c r="BQ180" s="8">
        <v>-1.3599705912093521E-3</v>
      </c>
      <c r="BR180" s="8">
        <v>1.1623145822451641E-2</v>
      </c>
    </row>
    <row r="181" spans="1:70" x14ac:dyDescent="0.2">
      <c r="A181" s="1">
        <v>36270</v>
      </c>
      <c r="B181" s="3">
        <v>4.2690000534057617</v>
      </c>
      <c r="C181" s="20">
        <v>11914.2197265625</v>
      </c>
      <c r="D181" s="3">
        <v>33.3125</v>
      </c>
      <c r="K181" s="1">
        <v>36270</v>
      </c>
      <c r="L181" s="3">
        <f t="shared" si="24"/>
        <v>1.6856000900268556E-4</v>
      </c>
      <c r="M181" s="3">
        <f t="shared" si="25"/>
        <v>1.1959964737807952E-2</v>
      </c>
      <c r="N181" s="3">
        <f t="shared" si="26"/>
        <v>-2.0220588235294119E-2</v>
      </c>
      <c r="O181" s="3">
        <f t="shared" si="27"/>
        <v>1.1791404728805266E-2</v>
      </c>
      <c r="P181" s="3">
        <f t="shared" si="28"/>
        <v>-2.0389148244296804E-2</v>
      </c>
      <c r="AH181" s="1">
        <v>36237</v>
      </c>
      <c r="AI181" s="15">
        <v>2.9013138702494588E-3</v>
      </c>
      <c r="AJ181" s="15">
        <v>2.6497547493773182E-2</v>
      </c>
      <c r="BP181" s="1">
        <v>36237</v>
      </c>
      <c r="BQ181" s="8">
        <v>4.5082390427474833E-3</v>
      </c>
      <c r="BR181" s="8">
        <v>2.5066622325089855E-2</v>
      </c>
    </row>
    <row r="182" spans="1:70" x14ac:dyDescent="0.2">
      <c r="A182" s="1">
        <v>36271</v>
      </c>
      <c r="B182" s="3">
        <v>4.2399997711181641</v>
      </c>
      <c r="C182" s="20">
        <v>12207.9501953125</v>
      </c>
      <c r="D182" s="3">
        <v>33.344001770019531</v>
      </c>
      <c r="K182" s="1">
        <v>36271</v>
      </c>
      <c r="L182" s="3">
        <f t="shared" si="24"/>
        <v>1.7076000213623045E-4</v>
      </c>
      <c r="M182" s="3">
        <f t="shared" si="25"/>
        <v>2.4653773011684026E-2</v>
      </c>
      <c r="N182" s="3">
        <f t="shared" si="26"/>
        <v>9.456441281660413E-4</v>
      </c>
      <c r="O182" s="3">
        <f t="shared" si="27"/>
        <v>2.4483013009547794E-2</v>
      </c>
      <c r="P182" s="3">
        <f t="shared" si="28"/>
        <v>7.7488412602981082E-4</v>
      </c>
      <c r="AH182" s="1">
        <v>36238</v>
      </c>
      <c r="AI182" s="15">
        <v>-5.5785703860489443E-3</v>
      </c>
      <c r="AJ182" s="15">
        <v>1.7573976713217143E-5</v>
      </c>
      <c r="BP182" s="1">
        <v>36238</v>
      </c>
      <c r="BQ182" s="8">
        <v>-5.452886035726987E-3</v>
      </c>
      <c r="BR182" s="8">
        <v>6.6889626391259706E-5</v>
      </c>
    </row>
    <row r="183" spans="1:70" x14ac:dyDescent="0.2">
      <c r="A183" s="1">
        <v>36272</v>
      </c>
      <c r="B183" s="3">
        <v>4.2589998245239258</v>
      </c>
      <c r="C183" s="20">
        <v>12407.8896484375</v>
      </c>
      <c r="D183" s="3">
        <v>34.375</v>
      </c>
      <c r="K183" s="1">
        <v>36272</v>
      </c>
      <c r="L183" s="3">
        <f t="shared" si="24"/>
        <v>1.6959999084472657E-4</v>
      </c>
      <c r="M183" s="3">
        <f t="shared" si="25"/>
        <v>1.6377807078683117E-2</v>
      </c>
      <c r="N183" s="3">
        <f t="shared" si="26"/>
        <v>3.0920050841272039E-2</v>
      </c>
      <c r="O183" s="3">
        <f t="shared" si="27"/>
        <v>1.6208207087838392E-2</v>
      </c>
      <c r="P183" s="3">
        <f t="shared" si="28"/>
        <v>3.0750450850427314E-2</v>
      </c>
      <c r="AH183" s="1">
        <v>36241</v>
      </c>
      <c r="AI183" s="15">
        <v>-1.4437214881835654E-3</v>
      </c>
      <c r="AJ183" s="15">
        <v>-2.1287664074176076E-2</v>
      </c>
      <c r="BP183" s="1">
        <v>36241</v>
      </c>
      <c r="BQ183" s="8">
        <v>-3.3653352850791097E-3</v>
      </c>
      <c r="BR183" s="8">
        <v>-1.9190570273923596E-2</v>
      </c>
    </row>
    <row r="184" spans="1:70" x14ac:dyDescent="0.2">
      <c r="A184" s="1">
        <v>36273</v>
      </c>
      <c r="B184" s="3">
        <v>4.3039999008178711</v>
      </c>
      <c r="C184" s="20">
        <v>12394.4599609375</v>
      </c>
      <c r="D184" s="3">
        <v>34.5</v>
      </c>
      <c r="K184" s="1">
        <v>36273</v>
      </c>
      <c r="L184" s="3">
        <f t="shared" si="24"/>
        <v>1.7035999298095704E-4</v>
      </c>
      <c r="M184" s="3">
        <f t="shared" si="25"/>
        <v>-1.0823506559547113E-3</v>
      </c>
      <c r="N184" s="3">
        <f t="shared" si="26"/>
        <v>3.6363636363636364E-3</v>
      </c>
      <c r="O184" s="3">
        <f t="shared" si="27"/>
        <v>-1.2527106489356684E-3</v>
      </c>
      <c r="P184" s="3">
        <f t="shared" si="28"/>
        <v>3.4660036433826792E-3</v>
      </c>
      <c r="AH184" s="1">
        <v>36242</v>
      </c>
      <c r="AI184" s="15">
        <v>-1.2801847241453149E-2</v>
      </c>
      <c r="AJ184" s="15">
        <v>-1.3227349381781371E-2</v>
      </c>
      <c r="BP184" s="1">
        <v>36242</v>
      </c>
      <c r="BQ184" s="8">
        <v>-9.8261971408171115E-3</v>
      </c>
      <c r="BR184" s="8">
        <v>-1.6027719483638111E-2</v>
      </c>
    </row>
    <row r="185" spans="1:70" x14ac:dyDescent="0.2">
      <c r="A185" s="1">
        <v>36276</v>
      </c>
      <c r="B185" s="3">
        <v>4.3039999008178711</v>
      </c>
      <c r="C185" s="20">
        <v>12455.2998046875</v>
      </c>
      <c r="D185" s="3">
        <v>34.3125</v>
      </c>
      <c r="K185" s="1">
        <v>36276</v>
      </c>
      <c r="L185" s="3">
        <f t="shared" si="24"/>
        <v>1.7215999603271485E-4</v>
      </c>
      <c r="M185" s="3">
        <f t="shared" si="25"/>
        <v>4.9086320776978937E-3</v>
      </c>
      <c r="N185" s="3">
        <f t="shared" si="26"/>
        <v>-5.434782608695652E-3</v>
      </c>
      <c r="O185" s="3">
        <f t="shared" si="27"/>
        <v>4.7364720816651792E-3</v>
      </c>
      <c r="P185" s="3">
        <f t="shared" si="28"/>
        <v>-5.6069426047283665E-3</v>
      </c>
      <c r="AH185" s="1">
        <v>36243</v>
      </c>
      <c r="AI185" s="15">
        <v>2.3046648804444813E-3</v>
      </c>
      <c r="AJ185" s="15">
        <v>-4.3753450035941398E-3</v>
      </c>
      <c r="BP185" s="1">
        <v>36243</v>
      </c>
      <c r="BQ185" s="8">
        <v>5.8788268091093899E-3</v>
      </c>
      <c r="BR185" s="8">
        <v>-7.7745469293598784E-3</v>
      </c>
    </row>
    <row r="186" spans="1:70" x14ac:dyDescent="0.2">
      <c r="A186" s="1">
        <v>36277</v>
      </c>
      <c r="B186" s="3">
        <v>4.3689999580383301</v>
      </c>
      <c r="C186" s="20">
        <v>12464.1201171875</v>
      </c>
      <c r="D186" s="3">
        <v>35</v>
      </c>
      <c r="K186" s="1">
        <v>36277</v>
      </c>
      <c r="L186" s="3">
        <f t="shared" si="24"/>
        <v>1.7215999603271485E-4</v>
      </c>
      <c r="M186" s="3">
        <f t="shared" si="25"/>
        <v>7.0815738186249936E-4</v>
      </c>
      <c r="N186" s="3">
        <f t="shared" si="26"/>
        <v>2.0036429872495445E-2</v>
      </c>
      <c r="O186" s="3">
        <f t="shared" si="27"/>
        <v>5.3599738582978454E-4</v>
      </c>
      <c r="P186" s="3">
        <f t="shared" si="28"/>
        <v>1.9864269876462729E-2</v>
      </c>
      <c r="AH186" s="1">
        <v>36244</v>
      </c>
      <c r="AI186" s="15">
        <v>8.7241694711559133E-3</v>
      </c>
      <c r="AJ186" s="15">
        <v>-9.8562808890957521E-3</v>
      </c>
      <c r="BP186" s="1">
        <v>36244</v>
      </c>
      <c r="BQ186" s="8">
        <v>9.4771907919028696E-3</v>
      </c>
      <c r="BR186" s="8">
        <v>-1.0434502214420346E-2</v>
      </c>
    </row>
    <row r="187" spans="1:70" x14ac:dyDescent="0.2">
      <c r="A187" s="1">
        <v>36278</v>
      </c>
      <c r="B187" s="3">
        <v>4.374000072479248</v>
      </c>
      <c r="C187" s="20">
        <v>12360.23046875</v>
      </c>
      <c r="D187" s="3">
        <v>36</v>
      </c>
      <c r="K187" s="1">
        <v>36278</v>
      </c>
      <c r="L187" s="3">
        <f t="shared" si="24"/>
        <v>1.7475999832153321E-4</v>
      </c>
      <c r="M187" s="3">
        <f t="shared" si="25"/>
        <v>-8.3350968588822016E-3</v>
      </c>
      <c r="N187" s="3">
        <f t="shared" si="26"/>
        <v>2.8571428571428571E-2</v>
      </c>
      <c r="O187" s="3">
        <f t="shared" si="27"/>
        <v>-8.5098568572037347E-3</v>
      </c>
      <c r="P187" s="3">
        <f t="shared" si="28"/>
        <v>2.8396668573107037E-2</v>
      </c>
      <c r="AH187" s="1">
        <v>36245</v>
      </c>
      <c r="AI187" s="15">
        <v>-2.5014896447047197E-3</v>
      </c>
      <c r="AJ187" s="15">
        <v>-8.1227257105773287E-3</v>
      </c>
      <c r="BP187" s="1">
        <v>36245</v>
      </c>
      <c r="BQ187" s="8">
        <v>-2.076694611961629E-3</v>
      </c>
      <c r="BR187" s="8">
        <v>-8.371920748660994E-3</v>
      </c>
    </row>
    <row r="188" spans="1:70" x14ac:dyDescent="0.2">
      <c r="A188" s="1">
        <v>36279</v>
      </c>
      <c r="B188" s="3">
        <v>4.380000114440918</v>
      </c>
      <c r="C188" s="20">
        <v>12300.830078125</v>
      </c>
      <c r="D188" s="3">
        <v>37</v>
      </c>
      <c r="K188" s="1">
        <v>36279</v>
      </c>
      <c r="L188" s="3">
        <f t="shared" si="24"/>
        <v>1.7496000289916991E-4</v>
      </c>
      <c r="M188" s="3">
        <f t="shared" si="25"/>
        <v>-4.8057672367178127E-3</v>
      </c>
      <c r="N188" s="3">
        <f t="shared" si="26"/>
        <v>2.7777777777777776E-2</v>
      </c>
      <c r="O188" s="3">
        <f t="shared" si="27"/>
        <v>-4.9807272396169824E-3</v>
      </c>
      <c r="P188" s="3">
        <f t="shared" si="28"/>
        <v>2.7602817774878607E-2</v>
      </c>
      <c r="AH188" s="1">
        <v>36248</v>
      </c>
      <c r="AI188" s="15">
        <v>9.5477129606283077E-3</v>
      </c>
      <c r="AJ188" s="15">
        <v>7.5677794953356494E-3</v>
      </c>
      <c r="BP188" s="1">
        <v>36248</v>
      </c>
      <c r="BQ188" s="8">
        <v>9.8118521930751993E-3</v>
      </c>
      <c r="BR188" s="8">
        <v>7.47908026914486E-3</v>
      </c>
    </row>
    <row r="189" spans="1:70" x14ac:dyDescent="0.2">
      <c r="A189" s="1">
        <v>36280</v>
      </c>
      <c r="B189" s="3">
        <v>4.4070000648498535</v>
      </c>
      <c r="C189" s="20">
        <v>12259.3603515625</v>
      </c>
      <c r="D189" s="3">
        <v>37.625</v>
      </c>
      <c r="K189" s="1">
        <v>36280</v>
      </c>
      <c r="L189" s="3">
        <f t="shared" si="24"/>
        <v>1.7520000457763672E-4</v>
      </c>
      <c r="M189" s="3">
        <f t="shared" si="25"/>
        <v>-3.37129496945471E-3</v>
      </c>
      <c r="N189" s="3">
        <f t="shared" si="26"/>
        <v>1.6891891891891893E-2</v>
      </c>
      <c r="O189" s="3">
        <f t="shared" si="27"/>
        <v>-3.5464949740323468E-3</v>
      </c>
      <c r="P189" s="3">
        <f t="shared" si="28"/>
        <v>1.6716691887314256E-2</v>
      </c>
      <c r="AH189" s="1">
        <v>36249</v>
      </c>
      <c r="AI189" s="15">
        <v>-3.7213315984186103E-3</v>
      </c>
      <c r="AJ189" s="15">
        <v>-1.440323382543153E-2</v>
      </c>
      <c r="BP189" s="1">
        <v>36249</v>
      </c>
      <c r="BQ189" s="8">
        <v>-1.6278864295034125E-3</v>
      </c>
      <c r="BR189" s="8">
        <v>-1.6321039002586472E-2</v>
      </c>
    </row>
    <row r="190" spans="1:70" x14ac:dyDescent="0.2">
      <c r="A190" s="1">
        <v>36283</v>
      </c>
      <c r="B190" s="3">
        <v>4.4930000305175781</v>
      </c>
      <c r="C190" s="20">
        <v>12386.6298828125</v>
      </c>
      <c r="D190" s="3">
        <v>37.844001770019531</v>
      </c>
      <c r="K190" s="1">
        <v>36283</v>
      </c>
      <c r="L190" s="3">
        <f t="shared" si="24"/>
        <v>1.7628000259399415E-4</v>
      </c>
      <c r="M190" s="3">
        <f t="shared" si="25"/>
        <v>1.0381416941853662E-2</v>
      </c>
      <c r="N190" s="3">
        <f t="shared" si="26"/>
        <v>5.8206450503529902E-3</v>
      </c>
      <c r="O190" s="3">
        <f t="shared" si="27"/>
        <v>1.0205136939259668E-2</v>
      </c>
      <c r="P190" s="3">
        <f t="shared" si="28"/>
        <v>5.6443650477589957E-3</v>
      </c>
      <c r="AH190" s="1">
        <v>36250</v>
      </c>
      <c r="AI190" s="15">
        <v>-3.9513908801518628E-3</v>
      </c>
      <c r="AJ190" s="15">
        <v>-7.7613906503751053E-3</v>
      </c>
      <c r="BP190" s="1">
        <v>36250</v>
      </c>
      <c r="BQ190" s="8">
        <v>-2.4412368605523618E-3</v>
      </c>
      <c r="BR190" s="8">
        <v>-9.0972246779091777E-3</v>
      </c>
    </row>
    <row r="191" spans="1:70" x14ac:dyDescent="0.2">
      <c r="A191" s="1">
        <v>36284</v>
      </c>
      <c r="B191" s="3">
        <v>4.5060000419616699</v>
      </c>
      <c r="C191" s="20">
        <v>12207.8095703125</v>
      </c>
      <c r="D191" s="3">
        <v>38.094001770019531</v>
      </c>
      <c r="K191" s="1">
        <v>36284</v>
      </c>
      <c r="L191" s="3">
        <f t="shared" si="24"/>
        <v>1.7972000122070311E-4</v>
      </c>
      <c r="M191" s="3">
        <f t="shared" si="25"/>
        <v>-1.4436558950399282E-2</v>
      </c>
      <c r="N191" s="3">
        <f t="shared" si="26"/>
        <v>6.6060667029683154E-3</v>
      </c>
      <c r="O191" s="3">
        <f t="shared" si="27"/>
        <v>-1.4616278951619986E-2</v>
      </c>
      <c r="P191" s="3">
        <f t="shared" si="28"/>
        <v>6.4263467017476126E-3</v>
      </c>
      <c r="AH191" s="1">
        <v>36251</v>
      </c>
      <c r="AI191" s="15">
        <v>2.4180718577131704E-3</v>
      </c>
      <c r="AJ191" s="15">
        <v>3.3329328076004338E-4</v>
      </c>
      <c r="BP191" s="1">
        <v>36251</v>
      </c>
      <c r="BQ191" s="8">
        <v>4.1739585744622661E-3</v>
      </c>
      <c r="BR191" s="8">
        <v>-1.2478334376675193E-3</v>
      </c>
    </row>
    <row r="192" spans="1:70" x14ac:dyDescent="0.2">
      <c r="A192" s="1">
        <v>36285</v>
      </c>
      <c r="B192" s="3">
        <v>4.495999813079834</v>
      </c>
      <c r="C192" s="20">
        <v>12321.080078125</v>
      </c>
      <c r="D192" s="3">
        <v>38.469001770019531</v>
      </c>
      <c r="K192" s="1">
        <v>36285</v>
      </c>
      <c r="L192" s="3">
        <f t="shared" si="24"/>
        <v>1.802400016784668E-4</v>
      </c>
      <c r="M192" s="3">
        <f t="shared" si="25"/>
        <v>9.2785284010291503E-3</v>
      </c>
      <c r="N192" s="3">
        <f t="shared" si="26"/>
        <v>9.8440694748728082E-3</v>
      </c>
      <c r="O192" s="3">
        <f t="shared" si="27"/>
        <v>9.098288399350684E-3</v>
      </c>
      <c r="P192" s="3">
        <f t="shared" si="28"/>
        <v>9.6638294731943419E-3</v>
      </c>
      <c r="AH192" s="1">
        <v>36255</v>
      </c>
      <c r="AI192" s="15">
        <v>8.907613637263407E-3</v>
      </c>
      <c r="AJ192" s="15">
        <v>-2.945608299380981E-2</v>
      </c>
      <c r="BP192" s="1">
        <v>36255</v>
      </c>
      <c r="BQ192" s="8">
        <v>8.6156610828725649E-3</v>
      </c>
      <c r="BR192" s="8">
        <v>-2.8991890449184592E-2</v>
      </c>
    </row>
    <row r="193" spans="1:70" x14ac:dyDescent="0.2">
      <c r="A193" s="1">
        <v>36286</v>
      </c>
      <c r="B193" s="3">
        <v>4.4920001029968262</v>
      </c>
      <c r="C193" s="20">
        <v>12199.830078125</v>
      </c>
      <c r="D193" s="3">
        <v>38</v>
      </c>
      <c r="K193" s="1">
        <v>36286</v>
      </c>
      <c r="L193" s="3">
        <f t="shared" si="24"/>
        <v>1.7983999252319335E-4</v>
      </c>
      <c r="M193" s="3">
        <f t="shared" si="25"/>
        <v>-9.8408580441960419E-3</v>
      </c>
      <c r="N193" s="3">
        <f t="shared" si="26"/>
        <v>-1.2191680273467443E-2</v>
      </c>
      <c r="O193" s="3">
        <f t="shared" si="27"/>
        <v>-1.0020698036719235E-2</v>
      </c>
      <c r="P193" s="3">
        <f t="shared" si="28"/>
        <v>-1.2371520265990636E-2</v>
      </c>
      <c r="AH193" s="1">
        <v>36256</v>
      </c>
      <c r="AI193" s="15">
        <v>-1.1251855121142207E-3</v>
      </c>
      <c r="AJ193" s="15">
        <v>-2.8837056881189085E-5</v>
      </c>
      <c r="BP193" s="1">
        <v>36256</v>
      </c>
      <c r="BQ193" s="8">
        <v>3.9000757802174662E-4</v>
      </c>
      <c r="BR193" s="8">
        <v>-1.3721901468645684E-3</v>
      </c>
    </row>
    <row r="194" spans="1:70" x14ac:dyDescent="0.2">
      <c r="A194" s="1">
        <v>36287</v>
      </c>
      <c r="B194" s="3">
        <v>4.4860000610351563</v>
      </c>
      <c r="C194" s="20">
        <v>12295.0595703125</v>
      </c>
      <c r="D194" s="3">
        <v>38.125</v>
      </c>
      <c r="K194" s="1">
        <v>36287</v>
      </c>
      <c r="L194" s="3">
        <f t="shared" si="24"/>
        <v>1.7968000411987305E-4</v>
      </c>
      <c r="M194" s="3">
        <f t="shared" si="25"/>
        <v>7.8058048003678332E-3</v>
      </c>
      <c r="N194" s="3">
        <f t="shared" si="26"/>
        <v>3.2894736842105261E-3</v>
      </c>
      <c r="O194" s="3">
        <f t="shared" si="27"/>
        <v>7.6261247962479597E-3</v>
      </c>
      <c r="P194" s="3">
        <f t="shared" si="28"/>
        <v>3.1097936800906531E-3</v>
      </c>
      <c r="AH194" s="1">
        <v>36257</v>
      </c>
      <c r="AI194" s="15">
        <v>1.581027712554878E-3</v>
      </c>
      <c r="AJ194" s="15">
        <v>-9.6809671010326497E-3</v>
      </c>
      <c r="BP194" s="1">
        <v>36257</v>
      </c>
      <c r="BQ194" s="8">
        <v>-2.3497313514376987E-3</v>
      </c>
      <c r="BR194" s="8">
        <v>-5.578848040244418E-3</v>
      </c>
    </row>
    <row r="195" spans="1:70" x14ac:dyDescent="0.2">
      <c r="A195" s="1">
        <v>36290</v>
      </c>
      <c r="B195" s="3">
        <v>4.4860000610351563</v>
      </c>
      <c r="C195" s="20">
        <v>12290.6904296875</v>
      </c>
      <c r="D195" s="3">
        <v>37.594001770019531</v>
      </c>
      <c r="K195" s="1">
        <v>36290</v>
      </c>
      <c r="L195" s="3">
        <f t="shared" ref="L195:L258" si="29">B194/100/250</f>
        <v>1.7944000244140627E-4</v>
      </c>
      <c r="M195" s="3">
        <f t="shared" ref="M195:M258" si="30">(C195-C194)/C194</f>
        <v>-3.5535741815758857E-4</v>
      </c>
      <c r="N195" s="3">
        <f t="shared" ref="N195:N258" si="31">(D195-D194)/D194</f>
        <v>-1.3927822425717213E-2</v>
      </c>
      <c r="O195" s="3">
        <f t="shared" ref="O195:O258" si="32">M195-L195</f>
        <v>-5.3479742059899481E-4</v>
      </c>
      <c r="P195" s="3">
        <f t="shared" ref="P195:P258" si="33">N195-L195</f>
        <v>-1.4107262428158619E-2</v>
      </c>
      <c r="AH195" s="1">
        <v>36258</v>
      </c>
      <c r="AI195" s="15">
        <v>6.1556411461990744E-3</v>
      </c>
      <c r="AJ195" s="15">
        <v>1.5650805287287971E-2</v>
      </c>
      <c r="BP195" s="1">
        <v>36258</v>
      </c>
      <c r="BQ195" s="8">
        <v>3.6580725118512914E-3</v>
      </c>
      <c r="BR195" s="8">
        <v>1.8319773915532238E-2</v>
      </c>
    </row>
    <row r="196" spans="1:70" x14ac:dyDescent="0.2">
      <c r="A196" s="1">
        <v>36291</v>
      </c>
      <c r="B196" s="3">
        <v>4.4860000610351563</v>
      </c>
      <c r="C196" s="20">
        <v>12434.9404296875</v>
      </c>
      <c r="D196" s="3">
        <v>37.5625</v>
      </c>
      <c r="K196" s="1">
        <v>36291</v>
      </c>
      <c r="L196" s="3">
        <f t="shared" si="29"/>
        <v>1.7944000244140627E-4</v>
      </c>
      <c r="M196" s="3">
        <f t="shared" si="30"/>
        <v>1.1736525366514147E-2</v>
      </c>
      <c r="N196" s="3">
        <f t="shared" si="31"/>
        <v>-8.3794670788820585E-4</v>
      </c>
      <c r="O196" s="3">
        <f t="shared" si="32"/>
        <v>1.1557085364072741E-2</v>
      </c>
      <c r="P196" s="3">
        <f t="shared" si="33"/>
        <v>-1.0173867103296121E-3</v>
      </c>
      <c r="AH196" s="1">
        <v>36259</v>
      </c>
      <c r="AI196" s="15">
        <v>2.1700899464792431E-3</v>
      </c>
      <c r="AJ196" s="15">
        <v>-3.8625135654802743E-4</v>
      </c>
      <c r="BP196" s="1">
        <v>36259</v>
      </c>
      <c r="BQ196" s="8">
        <v>2.4655417310123816E-3</v>
      </c>
      <c r="BR196" s="8">
        <v>-5.1046313558800183E-4</v>
      </c>
    </row>
    <row r="197" spans="1:70" x14ac:dyDescent="0.2">
      <c r="A197" s="1">
        <v>36292</v>
      </c>
      <c r="B197" s="3">
        <v>4.4520001411437988</v>
      </c>
      <c r="C197" s="20">
        <v>12510.3896484375</v>
      </c>
      <c r="D197" s="3">
        <v>37.25</v>
      </c>
      <c r="K197" s="1">
        <v>36292</v>
      </c>
      <c r="L197" s="3">
        <f t="shared" si="29"/>
        <v>1.7944000244140627E-4</v>
      </c>
      <c r="M197" s="3">
        <f t="shared" si="30"/>
        <v>6.0675175065471624E-3</v>
      </c>
      <c r="N197" s="3">
        <f t="shared" si="31"/>
        <v>-8.3194675540765387E-3</v>
      </c>
      <c r="O197" s="3">
        <f t="shared" si="32"/>
        <v>5.8880775041057565E-3</v>
      </c>
      <c r="P197" s="3">
        <f t="shared" si="33"/>
        <v>-8.4989075565179446E-3</v>
      </c>
      <c r="AH197" s="1">
        <v>36262</v>
      </c>
      <c r="AI197" s="15">
        <v>4.0305198578445504E-3</v>
      </c>
      <c r="AJ197" s="15">
        <v>-3.6403488830069879E-2</v>
      </c>
      <c r="BP197" s="1">
        <v>36262</v>
      </c>
      <c r="BQ197" s="8">
        <v>7.2038849641411161E-4</v>
      </c>
      <c r="BR197" s="8">
        <v>-3.2923117466960979E-2</v>
      </c>
    </row>
    <row r="198" spans="1:70" x14ac:dyDescent="0.2">
      <c r="A198" s="1">
        <v>36293</v>
      </c>
      <c r="B198" s="3">
        <v>4.4759998321533203</v>
      </c>
      <c r="C198" s="20">
        <v>12549.0498046875</v>
      </c>
      <c r="D198" s="3">
        <v>37.281501770019531</v>
      </c>
      <c r="K198" s="1">
        <v>36293</v>
      </c>
      <c r="L198" s="3">
        <f t="shared" si="29"/>
        <v>1.7808000564575196E-4</v>
      </c>
      <c r="M198" s="3">
        <f t="shared" si="30"/>
        <v>3.0902439761201607E-3</v>
      </c>
      <c r="N198" s="3">
        <f t="shared" si="31"/>
        <v>8.4568510119546975E-4</v>
      </c>
      <c r="O198" s="3">
        <f t="shared" si="32"/>
        <v>2.9121639704744089E-3</v>
      </c>
      <c r="P198" s="3">
        <f t="shared" si="33"/>
        <v>6.6760509554971781E-4</v>
      </c>
      <c r="AH198" s="1">
        <v>36263</v>
      </c>
      <c r="AI198" s="15">
        <v>-1.5185318058181709E-3</v>
      </c>
      <c r="AJ198" s="15">
        <v>6.4865917943872795E-2</v>
      </c>
      <c r="BP198" s="1">
        <v>36263</v>
      </c>
      <c r="BQ198" s="8">
        <v>-1.8960840579639216E-3</v>
      </c>
      <c r="BR198" s="8">
        <v>6.5412270187626215E-2</v>
      </c>
    </row>
    <row r="199" spans="1:70" x14ac:dyDescent="0.2">
      <c r="A199" s="1">
        <v>36294</v>
      </c>
      <c r="B199" s="3">
        <v>4.5219998359680176</v>
      </c>
      <c r="C199" s="20">
        <v>12295.33984375</v>
      </c>
      <c r="D199" s="3">
        <v>36.375</v>
      </c>
      <c r="K199" s="1">
        <v>36294</v>
      </c>
      <c r="L199" s="3">
        <f t="shared" si="29"/>
        <v>1.7903999328613282E-4</v>
      </c>
      <c r="M199" s="3">
        <f t="shared" si="30"/>
        <v>-2.0217463862700635E-2</v>
      </c>
      <c r="N199" s="3">
        <f t="shared" si="31"/>
        <v>-2.4315055107262552E-2</v>
      </c>
      <c r="O199" s="3">
        <f t="shared" si="32"/>
        <v>-2.0396503855986767E-2</v>
      </c>
      <c r="P199" s="3">
        <f t="shared" si="33"/>
        <v>-2.4494095100548684E-2</v>
      </c>
      <c r="AH199" s="1">
        <v>36264</v>
      </c>
      <c r="AI199" s="15">
        <v>-6.940873777708273E-3</v>
      </c>
      <c r="AJ199" s="15">
        <v>2.856761859882519E-2</v>
      </c>
      <c r="BP199" s="1">
        <v>36264</v>
      </c>
      <c r="BQ199" s="8">
        <v>-9.5116089351337304E-3</v>
      </c>
      <c r="BR199" s="8">
        <v>3.130475375014713E-2</v>
      </c>
    </row>
    <row r="200" spans="1:70" x14ac:dyDescent="0.2">
      <c r="A200" s="1">
        <v>36297</v>
      </c>
      <c r="B200" s="3">
        <v>4.5409998893737793</v>
      </c>
      <c r="C200" s="20">
        <v>12293.7802734375</v>
      </c>
      <c r="D200" s="3">
        <v>36.75</v>
      </c>
      <c r="K200" s="1">
        <v>36297</v>
      </c>
      <c r="L200" s="3">
        <f t="shared" si="29"/>
        <v>1.8087999343872072E-4</v>
      </c>
      <c r="M200" s="3">
        <f t="shared" si="30"/>
        <v>-1.26842391696295E-4</v>
      </c>
      <c r="N200" s="3">
        <f t="shared" si="31"/>
        <v>1.0309278350515464E-2</v>
      </c>
      <c r="O200" s="3">
        <f t="shared" si="32"/>
        <v>-3.0772238513501575E-4</v>
      </c>
      <c r="P200" s="3">
        <f t="shared" si="33"/>
        <v>1.0128398357076743E-2</v>
      </c>
      <c r="AH200" s="1">
        <v>36265</v>
      </c>
      <c r="AI200" s="15">
        <v>-1.1815381450749199E-3</v>
      </c>
      <c r="AJ200" s="15">
        <v>2.5133476546475852E-2</v>
      </c>
      <c r="BP200" s="1">
        <v>36265</v>
      </c>
      <c r="BQ200" s="8">
        <v>1.8625874301649486E-3</v>
      </c>
      <c r="BR200" s="8">
        <v>2.2256150974287743E-2</v>
      </c>
    </row>
    <row r="201" spans="1:70" x14ac:dyDescent="0.2">
      <c r="A201" s="1">
        <v>36298</v>
      </c>
      <c r="B201" s="3">
        <v>4.5269999504089355</v>
      </c>
      <c r="C201" s="20">
        <v>12256.099609375</v>
      </c>
      <c r="D201" s="3">
        <v>36.281501770019531</v>
      </c>
      <c r="K201" s="1">
        <v>36298</v>
      </c>
      <c r="L201" s="3">
        <f t="shared" si="29"/>
        <v>1.8163999557495116E-4</v>
      </c>
      <c r="M201" s="3">
        <f t="shared" si="30"/>
        <v>-3.065018507278396E-3</v>
      </c>
      <c r="N201" s="3">
        <f t="shared" si="31"/>
        <v>-1.2748251155931123E-2</v>
      </c>
      <c r="O201" s="3">
        <f t="shared" si="32"/>
        <v>-3.246658502853347E-3</v>
      </c>
      <c r="P201" s="3">
        <f t="shared" si="33"/>
        <v>-1.2929891151506074E-2</v>
      </c>
      <c r="AH201" s="1">
        <v>36266</v>
      </c>
      <c r="AI201" s="15">
        <v>-7.6928101099569982E-4</v>
      </c>
      <c r="AJ201" s="15">
        <v>7.8472578210640239E-3</v>
      </c>
      <c r="BP201" s="1">
        <v>36266</v>
      </c>
      <c r="BQ201" s="8">
        <v>-4.8148749675965604E-3</v>
      </c>
      <c r="BR201" s="8">
        <v>1.2061251779190763E-2</v>
      </c>
    </row>
    <row r="202" spans="1:70" x14ac:dyDescent="0.2">
      <c r="A202" s="1">
        <v>36299</v>
      </c>
      <c r="B202" s="3">
        <v>4.4910001754760742</v>
      </c>
      <c r="C202" s="20">
        <v>12353.58984375</v>
      </c>
      <c r="D202" s="3">
        <v>36.5</v>
      </c>
      <c r="K202" s="1">
        <v>36299</v>
      </c>
      <c r="L202" s="3">
        <f t="shared" si="29"/>
        <v>1.8107999801635744E-4</v>
      </c>
      <c r="M202" s="3">
        <f t="shared" si="30"/>
        <v>7.9544257538856217E-3</v>
      </c>
      <c r="N202" s="3">
        <f t="shared" si="31"/>
        <v>6.0223039102813613E-3</v>
      </c>
      <c r="O202" s="3">
        <f t="shared" si="32"/>
        <v>7.773345755869264E-3</v>
      </c>
      <c r="P202" s="3">
        <f t="shared" si="33"/>
        <v>5.8412239122650035E-3</v>
      </c>
      <c r="AH202" s="1">
        <v>36269</v>
      </c>
      <c r="AI202" s="15">
        <v>-1.1671180714956262E-2</v>
      </c>
      <c r="AJ202" s="15">
        <v>-1.0079953099519258E-2</v>
      </c>
      <c r="BP202" s="1">
        <v>36269</v>
      </c>
      <c r="BQ202" s="8">
        <v>-1.7944106094996505E-2</v>
      </c>
      <c r="BR202" s="8">
        <v>-3.6386277179531364E-3</v>
      </c>
    </row>
    <row r="203" spans="1:70" x14ac:dyDescent="0.2">
      <c r="A203" s="1">
        <v>36300</v>
      </c>
      <c r="B203" s="3">
        <v>4.4809999465942383</v>
      </c>
      <c r="C203" s="20">
        <v>12317.6796875</v>
      </c>
      <c r="D203" s="3">
        <v>37.031501770019531</v>
      </c>
      <c r="K203" s="1">
        <v>36300</v>
      </c>
      <c r="L203" s="3">
        <f t="shared" si="29"/>
        <v>1.7964000701904299E-4</v>
      </c>
      <c r="M203" s="3">
        <f t="shared" si="30"/>
        <v>-2.9068600062165635E-3</v>
      </c>
      <c r="N203" s="3">
        <f t="shared" si="31"/>
        <v>1.4561692329302225E-2</v>
      </c>
      <c r="O203" s="3">
        <f t="shared" si="32"/>
        <v>-3.0865000132356065E-3</v>
      </c>
      <c r="P203" s="3">
        <f t="shared" si="33"/>
        <v>1.4382052322283182E-2</v>
      </c>
      <c r="AH203" s="1">
        <v>36270</v>
      </c>
      <c r="AI203" s="15">
        <v>5.6450851167674067E-3</v>
      </c>
      <c r="AJ203" s="15">
        <v>-2.603423336106421E-2</v>
      </c>
      <c r="BP203" s="1">
        <v>36270</v>
      </c>
      <c r="BQ203" s="8">
        <v>8.7874656245718295E-3</v>
      </c>
      <c r="BR203" s="8">
        <v>-2.9008053859865948E-2</v>
      </c>
    </row>
    <row r="204" spans="1:70" x14ac:dyDescent="0.2">
      <c r="A204" s="1">
        <v>36301</v>
      </c>
      <c r="B204" s="3">
        <v>4.4710001945495605</v>
      </c>
      <c r="C204" s="20">
        <v>12253.4296875</v>
      </c>
      <c r="D204" s="3">
        <v>36.656501770019531</v>
      </c>
      <c r="K204" s="1">
        <v>36301</v>
      </c>
      <c r="L204" s="3">
        <f t="shared" si="29"/>
        <v>1.7923999786376954E-4</v>
      </c>
      <c r="M204" s="3">
        <f t="shared" si="30"/>
        <v>-5.216079783695057E-3</v>
      </c>
      <c r="N204" s="3">
        <f t="shared" si="31"/>
        <v>-1.0126513429806338E-2</v>
      </c>
      <c r="O204" s="3">
        <f t="shared" si="32"/>
        <v>-5.3953197815588263E-3</v>
      </c>
      <c r="P204" s="3">
        <f t="shared" si="33"/>
        <v>-1.0305753427670108E-2</v>
      </c>
      <c r="AH204" s="1">
        <v>36271</v>
      </c>
      <c r="AI204" s="15">
        <v>1.1721138874674577E-2</v>
      </c>
      <c r="AJ204" s="15">
        <v>-1.0946254748644765E-2</v>
      </c>
      <c r="BP204" s="1">
        <v>36271</v>
      </c>
      <c r="BQ204" s="8">
        <v>1.0612376086987747E-2</v>
      </c>
      <c r="BR204" s="8">
        <v>-9.6667319588217056E-3</v>
      </c>
    </row>
    <row r="205" spans="1:70" x14ac:dyDescent="0.2">
      <c r="A205" s="1">
        <v>36304</v>
      </c>
      <c r="B205" s="3">
        <v>4.5019998550415039</v>
      </c>
      <c r="C205" s="20">
        <v>12016.4501953125</v>
      </c>
      <c r="D205" s="3">
        <v>36.0625</v>
      </c>
      <c r="K205" s="1">
        <v>36304</v>
      </c>
      <c r="L205" s="3">
        <f t="shared" si="29"/>
        <v>1.7884000778198243E-4</v>
      </c>
      <c r="M205" s="3">
        <f t="shared" si="30"/>
        <v>-1.9339850003729824E-2</v>
      </c>
      <c r="N205" s="3">
        <f t="shared" si="31"/>
        <v>-1.6204540568171482E-2</v>
      </c>
      <c r="O205" s="3">
        <f t="shared" si="32"/>
        <v>-1.9518690011511807E-2</v>
      </c>
      <c r="P205" s="3">
        <f t="shared" si="33"/>
        <v>-1.6383380575953465E-2</v>
      </c>
      <c r="AH205" s="1">
        <v>36272</v>
      </c>
      <c r="AI205" s="15">
        <v>7.7596105557739738E-3</v>
      </c>
      <c r="AJ205" s="15">
        <v>2.2990840294653342E-2</v>
      </c>
      <c r="BP205" s="1">
        <v>36272</v>
      </c>
      <c r="BQ205" s="8">
        <v>9.3939867753727226E-3</v>
      </c>
      <c r="BR205" s="8">
        <v>2.1526064065899318E-2</v>
      </c>
    </row>
    <row r="206" spans="1:70" x14ac:dyDescent="0.2">
      <c r="A206" s="1">
        <v>36305</v>
      </c>
      <c r="B206" s="3">
        <v>4.5170001983642578</v>
      </c>
      <c r="C206" s="20">
        <v>11812.5703125</v>
      </c>
      <c r="D206" s="3">
        <v>36.4375</v>
      </c>
      <c r="K206" s="1">
        <v>36305</v>
      </c>
      <c r="L206" s="3">
        <f t="shared" si="29"/>
        <v>1.8007999420166016E-4</v>
      </c>
      <c r="M206" s="3">
        <f t="shared" si="30"/>
        <v>-1.6966731397266687E-2</v>
      </c>
      <c r="N206" s="3">
        <f t="shared" si="31"/>
        <v>1.0398613518197574E-2</v>
      </c>
      <c r="O206" s="3">
        <f t="shared" si="32"/>
        <v>-1.7146811391468349E-2</v>
      </c>
      <c r="P206" s="3">
        <f t="shared" si="33"/>
        <v>1.0218533523995914E-2</v>
      </c>
      <c r="AH206" s="1">
        <v>36273</v>
      </c>
      <c r="AI206" s="15">
        <v>-5.9972992213959051E-4</v>
      </c>
      <c r="AJ206" s="15">
        <v>4.0657335655222698E-3</v>
      </c>
      <c r="BP206" s="1">
        <v>36273</v>
      </c>
      <c r="BQ206" s="8">
        <v>3.6460641286168269E-3</v>
      </c>
      <c r="BR206" s="8">
        <v>-9.7004922531905395E-6</v>
      </c>
    </row>
    <row r="207" spans="1:70" x14ac:dyDescent="0.2">
      <c r="A207" s="1">
        <v>36306</v>
      </c>
      <c r="B207" s="3">
        <v>4.5320000648498535</v>
      </c>
      <c r="C207" s="20">
        <v>11969.08984375</v>
      </c>
      <c r="D207" s="3">
        <v>36.5</v>
      </c>
      <c r="K207" s="1">
        <v>36306</v>
      </c>
      <c r="L207" s="3">
        <f t="shared" si="29"/>
        <v>1.806800079345703E-4</v>
      </c>
      <c r="M207" s="3">
        <f t="shared" si="30"/>
        <v>1.3250251817284156E-2</v>
      </c>
      <c r="N207" s="3">
        <f t="shared" si="31"/>
        <v>1.7152658662092624E-3</v>
      </c>
      <c r="O207" s="3">
        <f t="shared" si="32"/>
        <v>1.3069571809349586E-2</v>
      </c>
      <c r="P207" s="3">
        <f t="shared" si="33"/>
        <v>1.5345858582746922E-3</v>
      </c>
      <c r="AH207" s="1">
        <v>36276</v>
      </c>
      <c r="AI207" s="15">
        <v>2.2675659659849175E-3</v>
      </c>
      <c r="AJ207" s="15">
        <v>-7.8745085707132845E-3</v>
      </c>
      <c r="BP207" s="1">
        <v>36276</v>
      </c>
      <c r="BQ207" s="8">
        <v>7.6331700749860155E-3</v>
      </c>
      <c r="BR207" s="8">
        <v>-1.3067952683681668E-2</v>
      </c>
    </row>
    <row r="208" spans="1:70" x14ac:dyDescent="0.2">
      <c r="A208" s="1">
        <v>36307</v>
      </c>
      <c r="B208" s="3">
        <v>4.5019998550415039</v>
      </c>
      <c r="C208" s="20">
        <v>11799.7001953125</v>
      </c>
      <c r="D208" s="3">
        <v>35.25</v>
      </c>
      <c r="K208" s="1">
        <v>36307</v>
      </c>
      <c r="L208" s="3">
        <f t="shared" si="29"/>
        <v>1.8128000259399414E-4</v>
      </c>
      <c r="M208" s="3">
        <f t="shared" si="30"/>
        <v>-1.4152258078833923E-2</v>
      </c>
      <c r="N208" s="3">
        <f t="shared" si="31"/>
        <v>-3.4246575342465752E-2</v>
      </c>
      <c r="O208" s="3">
        <f t="shared" si="32"/>
        <v>-1.4333538081427916E-2</v>
      </c>
      <c r="P208" s="3">
        <f t="shared" si="33"/>
        <v>-3.4427855345059745E-2</v>
      </c>
      <c r="AH208" s="1">
        <v>36277</v>
      </c>
      <c r="AI208" s="15">
        <v>2.5660648031038542E-4</v>
      </c>
      <c r="AJ208" s="15">
        <v>1.9607663396152344E-2</v>
      </c>
      <c r="BP208" s="1">
        <v>36277</v>
      </c>
      <c r="BQ208" s="8">
        <v>-6.0234685623197174E-3</v>
      </c>
      <c r="BR208" s="8">
        <v>2.6059898434815161E-2</v>
      </c>
    </row>
    <row r="209" spans="1:70" x14ac:dyDescent="0.2">
      <c r="A209" s="1">
        <v>36308</v>
      </c>
      <c r="B209" s="3">
        <v>4.5120000839233398</v>
      </c>
      <c r="C209" s="20">
        <v>11976.75</v>
      </c>
      <c r="D209" s="3">
        <v>35.6875</v>
      </c>
      <c r="K209" s="1">
        <v>36308</v>
      </c>
      <c r="L209" s="3">
        <f t="shared" si="29"/>
        <v>1.8007999420166016E-4</v>
      </c>
      <c r="M209" s="3">
        <f t="shared" si="30"/>
        <v>1.5004601960805247E-2</v>
      </c>
      <c r="N209" s="3">
        <f t="shared" si="31"/>
        <v>1.2411347517730497E-2</v>
      </c>
      <c r="O209" s="3">
        <f t="shared" si="32"/>
        <v>1.4824521966603587E-2</v>
      </c>
      <c r="P209" s="3">
        <f t="shared" si="33"/>
        <v>1.2231267523528837E-2</v>
      </c>
      <c r="AH209" s="1">
        <v>36278</v>
      </c>
      <c r="AI209" s="15">
        <v>-4.0740579596142213E-3</v>
      </c>
      <c r="AJ209" s="15">
        <v>3.2470726532721261E-2</v>
      </c>
      <c r="BP209" s="1">
        <v>36278</v>
      </c>
      <c r="BQ209" s="8">
        <v>-6.4476299570446613E-3</v>
      </c>
      <c r="BR209" s="8">
        <v>3.5019058528473229E-2</v>
      </c>
    </row>
    <row r="210" spans="1:70" x14ac:dyDescent="0.2">
      <c r="A210" s="1">
        <v>36312</v>
      </c>
      <c r="B210" s="3">
        <v>4.5269999504089355</v>
      </c>
      <c r="C210" s="20">
        <v>11902.5498046875</v>
      </c>
      <c r="D210" s="3">
        <v>36.25</v>
      </c>
      <c r="K210" s="1">
        <v>36312</v>
      </c>
      <c r="L210" s="3">
        <f t="shared" si="29"/>
        <v>1.8048000335693361E-4</v>
      </c>
      <c r="M210" s="3">
        <f t="shared" si="30"/>
        <v>-6.1953531060179095E-3</v>
      </c>
      <c r="N210" s="3">
        <f t="shared" si="31"/>
        <v>1.5761821366024518E-2</v>
      </c>
      <c r="O210" s="3">
        <f t="shared" si="32"/>
        <v>-6.3758331093748434E-3</v>
      </c>
      <c r="P210" s="3">
        <f t="shared" si="33"/>
        <v>1.5581341362667585E-2</v>
      </c>
      <c r="AH210" s="1">
        <v>36279</v>
      </c>
      <c r="AI210" s="15">
        <v>-2.3845020892509622E-3</v>
      </c>
      <c r="AJ210" s="15">
        <v>2.9987319864129568E-2</v>
      </c>
      <c r="BP210" s="1">
        <v>36279</v>
      </c>
      <c r="BQ210" s="8">
        <v>-2.7656255370098852E-3</v>
      </c>
      <c r="BR210" s="8">
        <v>3.0543403314787661E-2</v>
      </c>
    </row>
    <row r="211" spans="1:70" x14ac:dyDescent="0.2">
      <c r="A211" s="1">
        <v>36313</v>
      </c>
      <c r="B211" s="3">
        <v>4.6160001754760742</v>
      </c>
      <c r="C211" s="20">
        <v>11894.6396484375</v>
      </c>
      <c r="D211" s="3">
        <v>37.4375</v>
      </c>
      <c r="K211" s="1">
        <v>36313</v>
      </c>
      <c r="L211" s="3">
        <f t="shared" si="29"/>
        <v>1.8107999801635744E-4</v>
      </c>
      <c r="M211" s="3">
        <f t="shared" si="30"/>
        <v>-6.6457661423813556E-4</v>
      </c>
      <c r="N211" s="3">
        <f t="shared" si="31"/>
        <v>3.2758620689655175E-2</v>
      </c>
      <c r="O211" s="3">
        <f t="shared" si="32"/>
        <v>-8.4565661225449295E-4</v>
      </c>
      <c r="P211" s="3">
        <f t="shared" si="33"/>
        <v>3.2577540691638818E-2</v>
      </c>
      <c r="AH211" s="1">
        <v>36280</v>
      </c>
      <c r="AI211" s="15">
        <v>-1.6978694612774022E-3</v>
      </c>
      <c r="AJ211" s="15">
        <v>1.8414561348591658E-2</v>
      </c>
      <c r="BP211" s="1">
        <v>36280</v>
      </c>
      <c r="BQ211" s="8">
        <v>1.8342510706707629E-3</v>
      </c>
      <c r="BR211" s="8">
        <v>1.505764082122113E-2</v>
      </c>
    </row>
    <row r="212" spans="1:70" x14ac:dyDescent="0.2">
      <c r="A212" s="1">
        <v>36314</v>
      </c>
      <c r="B212" s="3">
        <v>4.4920001029968262</v>
      </c>
      <c r="C212" s="20">
        <v>11927.330078125</v>
      </c>
      <c r="D212" s="3">
        <v>38.21875</v>
      </c>
      <c r="K212" s="1">
        <v>36314</v>
      </c>
      <c r="L212" s="3">
        <f t="shared" si="29"/>
        <v>1.8464000701904295E-4</v>
      </c>
      <c r="M212" s="3">
        <f t="shared" si="30"/>
        <v>2.7483329174914743E-3</v>
      </c>
      <c r="N212" s="3">
        <f t="shared" si="31"/>
        <v>2.0868113522537562E-2</v>
      </c>
      <c r="O212" s="3">
        <f t="shared" si="32"/>
        <v>2.5636929104724312E-3</v>
      </c>
      <c r="P212" s="3">
        <f t="shared" si="33"/>
        <v>2.0683473515518521E-2</v>
      </c>
      <c r="AH212" s="1">
        <v>36283</v>
      </c>
      <c r="AI212" s="15">
        <v>4.8856661250593087E-3</v>
      </c>
      <c r="AJ212" s="15">
        <v>7.5869892269968698E-4</v>
      </c>
      <c r="BP212" s="1">
        <v>36283</v>
      </c>
      <c r="BQ212" s="8">
        <v>-9.2459425392454637E-4</v>
      </c>
      <c r="BR212" s="8">
        <v>6.7452393042775364E-3</v>
      </c>
    </row>
    <row r="213" spans="1:70" x14ac:dyDescent="0.2">
      <c r="A213" s="1">
        <v>36315</v>
      </c>
      <c r="B213" s="3">
        <v>4.4110002517700195</v>
      </c>
      <c r="C213" s="20">
        <v>12152.33984375</v>
      </c>
      <c r="D213" s="3">
        <v>39.46875</v>
      </c>
      <c r="K213" s="1">
        <v>36315</v>
      </c>
      <c r="L213" s="3">
        <f t="shared" si="29"/>
        <v>1.7968000411987305E-4</v>
      </c>
      <c r="M213" s="3">
        <f t="shared" si="30"/>
        <v>1.8865057322231163E-2</v>
      </c>
      <c r="N213" s="3">
        <f t="shared" si="31"/>
        <v>3.2706459525756335E-2</v>
      </c>
      <c r="O213" s="3">
        <f t="shared" si="32"/>
        <v>1.868537731811129E-2</v>
      </c>
      <c r="P213" s="3">
        <f t="shared" si="33"/>
        <v>3.2526779521636462E-2</v>
      </c>
      <c r="AH213" s="1">
        <v>36284</v>
      </c>
      <c r="AI213" s="15">
        <v>-6.9974816970488993E-3</v>
      </c>
      <c r="AJ213" s="15">
        <v>1.3423828398796512E-2</v>
      </c>
      <c r="BP213" s="1">
        <v>36284</v>
      </c>
      <c r="BQ213" s="8">
        <v>-6.4018237931945223E-3</v>
      </c>
      <c r="BR213" s="8">
        <v>1.3007890496162838E-2</v>
      </c>
    </row>
    <row r="214" spans="1:70" x14ac:dyDescent="0.2">
      <c r="A214" s="1">
        <v>36318</v>
      </c>
      <c r="B214" s="3">
        <v>4.3959999084472656</v>
      </c>
      <c r="C214" s="20">
        <v>12239.5302734375</v>
      </c>
      <c r="D214" s="3">
        <v>38.96875</v>
      </c>
      <c r="K214" s="1">
        <v>36318</v>
      </c>
      <c r="L214" s="3">
        <f t="shared" si="29"/>
        <v>1.7644001007080079E-4</v>
      </c>
      <c r="M214" s="3">
        <f t="shared" si="30"/>
        <v>7.1747853342286512E-3</v>
      </c>
      <c r="N214" s="3">
        <f t="shared" si="31"/>
        <v>-1.2668250197941409E-2</v>
      </c>
      <c r="O214" s="3">
        <f t="shared" si="32"/>
        <v>6.9983453241578503E-3</v>
      </c>
      <c r="P214" s="3">
        <f t="shared" si="33"/>
        <v>-1.2844690208012209E-2</v>
      </c>
      <c r="AH214" s="1">
        <v>36285</v>
      </c>
      <c r="AI214" s="15">
        <v>4.3557670703782275E-3</v>
      </c>
      <c r="AJ214" s="15">
        <v>5.3080624028161143E-3</v>
      </c>
      <c r="BP214" s="1">
        <v>36285</v>
      </c>
      <c r="BQ214" s="8">
        <v>6.3890891557977069E-3</v>
      </c>
      <c r="BR214" s="8">
        <v>3.4549803190751013E-3</v>
      </c>
    </row>
    <row r="215" spans="1:70" x14ac:dyDescent="0.2">
      <c r="A215" s="1">
        <v>36319</v>
      </c>
      <c r="B215" s="3">
        <v>4.4860000610351563</v>
      </c>
      <c r="C215" s="20">
        <v>12100.7001953125</v>
      </c>
      <c r="D215" s="3">
        <v>38.65625</v>
      </c>
      <c r="K215" s="1">
        <v>36319</v>
      </c>
      <c r="L215" s="3">
        <f t="shared" si="29"/>
        <v>1.7583999633789062E-4</v>
      </c>
      <c r="M215" s="3">
        <f t="shared" si="30"/>
        <v>-1.1342761938037125E-2</v>
      </c>
      <c r="N215" s="3">
        <f t="shared" si="31"/>
        <v>-8.0192461908580592E-3</v>
      </c>
      <c r="O215" s="3">
        <f t="shared" si="32"/>
        <v>-1.1518601934375016E-2</v>
      </c>
      <c r="P215" s="3">
        <f t="shared" si="33"/>
        <v>-8.1950861871959504E-3</v>
      </c>
      <c r="AH215" s="1">
        <v>36286</v>
      </c>
      <c r="AI215" s="15">
        <v>-4.7973667809497449E-3</v>
      </c>
      <c r="AJ215" s="15">
        <v>-7.5741534850408913E-3</v>
      </c>
      <c r="BP215" s="1">
        <v>36286</v>
      </c>
      <c r="BQ215" s="8">
        <v>-7.9041020131101879E-3</v>
      </c>
      <c r="BR215" s="8">
        <v>-4.2875782603572551E-3</v>
      </c>
    </row>
    <row r="216" spans="1:70" x14ac:dyDescent="0.2">
      <c r="A216" s="1">
        <v>36320</v>
      </c>
      <c r="B216" s="3">
        <v>4.4720001220703125</v>
      </c>
      <c r="C216" s="20">
        <v>12120.98046875</v>
      </c>
      <c r="D216" s="3">
        <v>39.15625</v>
      </c>
      <c r="K216" s="1">
        <v>36320</v>
      </c>
      <c r="L216" s="3">
        <f t="shared" si="29"/>
        <v>1.7944000244140627E-4</v>
      </c>
      <c r="M216" s="3">
        <f t="shared" si="30"/>
        <v>1.6759586726523524E-3</v>
      </c>
      <c r="N216" s="3">
        <f t="shared" si="31"/>
        <v>1.2934518997574777E-2</v>
      </c>
      <c r="O216" s="3">
        <f t="shared" si="32"/>
        <v>1.4965186702109461E-3</v>
      </c>
      <c r="P216" s="3">
        <f t="shared" si="33"/>
        <v>1.2755078995133371E-2</v>
      </c>
      <c r="AH216" s="1">
        <v>36287</v>
      </c>
      <c r="AI216" s="15">
        <v>3.6509749750801889E-3</v>
      </c>
      <c r="AJ216" s="15">
        <v>-5.4118129498953579E-4</v>
      </c>
      <c r="BP216" s="1">
        <v>36287</v>
      </c>
      <c r="BQ216" s="8">
        <v>4.0905877813402752E-3</v>
      </c>
      <c r="BR216" s="8">
        <v>-8.0111409712974903E-4</v>
      </c>
    </row>
    <row r="217" spans="1:70" x14ac:dyDescent="0.2">
      <c r="A217" s="1">
        <v>36321</v>
      </c>
      <c r="B217" s="3">
        <v>4.5469999313354492</v>
      </c>
      <c r="C217" s="20">
        <v>11982.009765625</v>
      </c>
      <c r="D217" s="3">
        <v>39.28125</v>
      </c>
      <c r="K217" s="1">
        <v>36321</v>
      </c>
      <c r="L217" s="3">
        <f t="shared" si="29"/>
        <v>1.7888000488281249E-4</v>
      </c>
      <c r="M217" s="3">
        <f t="shared" si="30"/>
        <v>-1.1465302124963462E-2</v>
      </c>
      <c r="N217" s="3">
        <f t="shared" si="31"/>
        <v>3.1923383878691143E-3</v>
      </c>
      <c r="O217" s="3">
        <f t="shared" si="32"/>
        <v>-1.1644182129846274E-2</v>
      </c>
      <c r="P217" s="3">
        <f t="shared" si="33"/>
        <v>3.0134583829863016E-3</v>
      </c>
      <c r="AH217" s="1">
        <v>36290</v>
      </c>
      <c r="AI217" s="15">
        <v>-2.560320020339828E-4</v>
      </c>
      <c r="AJ217" s="15">
        <v>-1.3851230426124636E-2</v>
      </c>
      <c r="BP217" s="1">
        <v>36290</v>
      </c>
      <c r="BQ217" s="8">
        <v>2.9200991601228258E-3</v>
      </c>
      <c r="BR217" s="8">
        <v>-1.6847921585840038E-2</v>
      </c>
    </row>
    <row r="218" spans="1:70" x14ac:dyDescent="0.2">
      <c r="A218" s="1">
        <v>36322</v>
      </c>
      <c r="B218" s="3">
        <v>4.6059999465942383</v>
      </c>
      <c r="C218" s="20">
        <v>11885.26953125</v>
      </c>
      <c r="D218" s="3">
        <v>40.4375</v>
      </c>
      <c r="K218" s="1">
        <v>36322</v>
      </c>
      <c r="L218" s="3">
        <f t="shared" si="29"/>
        <v>1.8187999725341797E-4</v>
      </c>
      <c r="M218" s="3">
        <f t="shared" si="30"/>
        <v>-8.0737903129186675E-3</v>
      </c>
      <c r="N218" s="3">
        <f t="shared" si="31"/>
        <v>2.94351630867144E-2</v>
      </c>
      <c r="O218" s="3">
        <f t="shared" si="32"/>
        <v>-8.2556703101720856E-3</v>
      </c>
      <c r="P218" s="3">
        <f t="shared" si="33"/>
        <v>2.9253283089460982E-2</v>
      </c>
      <c r="AH218" s="1">
        <v>36291</v>
      </c>
      <c r="AI218" s="15">
        <v>5.5329057124602491E-3</v>
      </c>
      <c r="AJ218" s="15">
        <v>-6.5502924227898614E-3</v>
      </c>
      <c r="BP218" s="1">
        <v>36291</v>
      </c>
      <c r="BQ218" s="8">
        <v>5.137576220278591E-3</v>
      </c>
      <c r="BR218" s="8">
        <v>-5.9755229281667965E-3</v>
      </c>
    </row>
    <row r="219" spans="1:70" x14ac:dyDescent="0.2">
      <c r="A219" s="1">
        <v>36325</v>
      </c>
      <c r="B219" s="3">
        <v>4.5770001411437988</v>
      </c>
      <c r="C219" s="20">
        <v>11829.3798828125</v>
      </c>
      <c r="D219" s="3">
        <v>41.09375</v>
      </c>
      <c r="K219" s="1">
        <v>36325</v>
      </c>
      <c r="L219" s="3">
        <f t="shared" si="29"/>
        <v>1.8423999786376956E-4</v>
      </c>
      <c r="M219" s="3">
        <f t="shared" si="30"/>
        <v>-4.7024300366557996E-3</v>
      </c>
      <c r="N219" s="3">
        <f t="shared" si="31"/>
        <v>1.6228748068006182E-2</v>
      </c>
      <c r="O219" s="3">
        <f t="shared" si="32"/>
        <v>-4.8866700345195687E-3</v>
      </c>
      <c r="P219" s="3">
        <f t="shared" si="33"/>
        <v>1.6044508070142412E-2</v>
      </c>
      <c r="AH219" s="1">
        <v>36292</v>
      </c>
      <c r="AI219" s="15">
        <v>2.818892188782346E-3</v>
      </c>
      <c r="AJ219" s="15">
        <v>-1.131779974530029E-2</v>
      </c>
      <c r="BP219" s="1">
        <v>36292</v>
      </c>
      <c r="BQ219" s="8">
        <v>5.0066964618340473E-3</v>
      </c>
      <c r="BR219" s="8">
        <v>-1.3326164015910587E-2</v>
      </c>
    </row>
    <row r="220" spans="1:70" x14ac:dyDescent="0.2">
      <c r="A220" s="1">
        <v>36326</v>
      </c>
      <c r="B220" s="3">
        <v>4.6069998741149902</v>
      </c>
      <c r="C220" s="20">
        <v>11882.76953125</v>
      </c>
      <c r="D220" s="3">
        <v>39.71875</v>
      </c>
      <c r="K220" s="1">
        <v>36326</v>
      </c>
      <c r="L220" s="3">
        <f t="shared" si="29"/>
        <v>1.8308000564575195E-4</v>
      </c>
      <c r="M220" s="3">
        <f t="shared" si="30"/>
        <v>4.513309147766275E-3</v>
      </c>
      <c r="N220" s="3">
        <f t="shared" si="31"/>
        <v>-3.3460076045627375E-2</v>
      </c>
      <c r="O220" s="3">
        <f t="shared" si="32"/>
        <v>4.3302291421205234E-3</v>
      </c>
      <c r="P220" s="3">
        <f t="shared" si="33"/>
        <v>-3.3643156051273125E-2</v>
      </c>
      <c r="AH220" s="1">
        <v>36293</v>
      </c>
      <c r="AI220" s="15">
        <v>1.3941861775935362E-3</v>
      </c>
      <c r="AJ220" s="15">
        <v>-7.2658108204381837E-4</v>
      </c>
      <c r="BP220" s="1">
        <v>36293</v>
      </c>
      <c r="BQ220" s="8">
        <v>-3.02723399173396E-3</v>
      </c>
      <c r="BR220" s="8">
        <v>3.8729190929294296E-3</v>
      </c>
    </row>
    <row r="221" spans="1:70" x14ac:dyDescent="0.2">
      <c r="A221" s="1">
        <v>36327</v>
      </c>
      <c r="B221" s="3">
        <v>4.5320000648498535</v>
      </c>
      <c r="C221" s="20">
        <v>12144.8798828125</v>
      </c>
      <c r="D221" s="3">
        <v>39.1875</v>
      </c>
      <c r="K221" s="1">
        <v>36327</v>
      </c>
      <c r="L221" s="3">
        <f t="shared" si="29"/>
        <v>1.8427999496459959E-4</v>
      </c>
      <c r="M221" s="3">
        <f t="shared" si="30"/>
        <v>2.2058018618739253E-2</v>
      </c>
      <c r="N221" s="3">
        <f t="shared" si="31"/>
        <v>-1.3375295043273014E-2</v>
      </c>
      <c r="O221" s="3">
        <f t="shared" si="32"/>
        <v>2.1873738623774654E-2</v>
      </c>
      <c r="P221" s="3">
        <f t="shared" si="33"/>
        <v>-1.3559575038237614E-2</v>
      </c>
      <c r="AH221" s="1">
        <v>36294</v>
      </c>
      <c r="AI221" s="15">
        <v>-9.7647399101011244E-3</v>
      </c>
      <c r="AJ221" s="15">
        <v>-1.472935519044756E-2</v>
      </c>
      <c r="BP221" s="1">
        <v>36294</v>
      </c>
      <c r="BQ221" s="8">
        <v>-6.7605229828614126E-3</v>
      </c>
      <c r="BR221" s="8">
        <v>-1.755453212440114E-2</v>
      </c>
    </row>
    <row r="222" spans="1:70" x14ac:dyDescent="0.2">
      <c r="A222" s="1">
        <v>36328</v>
      </c>
      <c r="B222" s="3">
        <v>4.5170001983642578</v>
      </c>
      <c r="C222" s="20">
        <v>12240.7099609375</v>
      </c>
      <c r="D222" s="3">
        <v>39.59375</v>
      </c>
      <c r="K222" s="1">
        <v>36328</v>
      </c>
      <c r="L222" s="3">
        <f t="shared" si="29"/>
        <v>1.8128000259399414E-4</v>
      </c>
      <c r="M222" s="3">
        <f t="shared" si="30"/>
        <v>7.8905743860521217E-3</v>
      </c>
      <c r="N222" s="3">
        <f t="shared" si="31"/>
        <v>1.036682615629984E-2</v>
      </c>
      <c r="O222" s="3">
        <f t="shared" si="32"/>
        <v>7.7092943834581274E-3</v>
      </c>
      <c r="P222" s="3">
        <f t="shared" si="33"/>
        <v>1.0185546153705847E-2</v>
      </c>
      <c r="AH222" s="1">
        <v>36297</v>
      </c>
      <c r="AI222" s="15">
        <v>-1.473207897086452E-4</v>
      </c>
      <c r="AJ222" s="15">
        <v>1.0275719146785389E-2</v>
      </c>
      <c r="BP222" s="1">
        <v>36297</v>
      </c>
      <c r="BQ222" s="8">
        <v>4.3318542444636928E-3</v>
      </c>
      <c r="BR222" s="8">
        <v>5.9774241060517709E-3</v>
      </c>
    </row>
    <row r="223" spans="1:70" x14ac:dyDescent="0.2">
      <c r="A223" s="1">
        <v>36329</v>
      </c>
      <c r="B223" s="3">
        <v>4.5469999313354492</v>
      </c>
      <c r="C223" s="20">
        <v>12268.5703125</v>
      </c>
      <c r="D223" s="3">
        <v>38.9375</v>
      </c>
      <c r="K223" s="1">
        <v>36329</v>
      </c>
      <c r="L223" s="3">
        <f t="shared" si="29"/>
        <v>1.806800079345703E-4</v>
      </c>
      <c r="M223" s="3">
        <f t="shared" si="30"/>
        <v>2.2760404953150455E-3</v>
      </c>
      <c r="N223" s="3">
        <f t="shared" si="31"/>
        <v>-1.6574585635359115E-2</v>
      </c>
      <c r="O223" s="3">
        <f t="shared" si="32"/>
        <v>2.0953604873804751E-3</v>
      </c>
      <c r="P223" s="3">
        <f t="shared" si="33"/>
        <v>-1.6755265643293684E-2</v>
      </c>
      <c r="AH223" s="1">
        <v>36298</v>
      </c>
      <c r="AI223" s="15">
        <v>-1.5543240195047383E-3</v>
      </c>
      <c r="AJ223" s="15">
        <v>-1.1375567132001337E-2</v>
      </c>
      <c r="BP223" s="1">
        <v>36298</v>
      </c>
      <c r="BQ223" s="8">
        <v>-4.4000787666379946E-4</v>
      </c>
      <c r="BR223" s="8">
        <v>-1.2308243279267323E-2</v>
      </c>
    </row>
    <row r="224" spans="1:70" x14ac:dyDescent="0.2">
      <c r="A224" s="1">
        <v>36332</v>
      </c>
      <c r="B224" s="3">
        <v>4.5370001792907715</v>
      </c>
      <c r="C224" s="20">
        <v>12344.5400390625</v>
      </c>
      <c r="D224" s="3">
        <v>38.3125</v>
      </c>
      <c r="K224" s="1">
        <v>36332</v>
      </c>
      <c r="L224" s="3">
        <f t="shared" si="29"/>
        <v>1.8187999725341797E-4</v>
      </c>
      <c r="M224" s="3">
        <f t="shared" si="30"/>
        <v>6.1922232686800688E-3</v>
      </c>
      <c r="N224" s="3">
        <f t="shared" si="31"/>
        <v>-1.6051364365971106E-2</v>
      </c>
      <c r="O224" s="3">
        <f t="shared" si="32"/>
        <v>6.0103432714266507E-3</v>
      </c>
      <c r="P224" s="3">
        <f t="shared" si="33"/>
        <v>-1.6233244363224524E-2</v>
      </c>
      <c r="AH224" s="1">
        <v>36299</v>
      </c>
      <c r="AI224" s="15">
        <v>3.7214563865106865E-3</v>
      </c>
      <c r="AJ224" s="15">
        <v>2.1197675257543171E-3</v>
      </c>
      <c r="BP224" s="1">
        <v>36299</v>
      </c>
      <c r="BQ224" s="8">
        <v>2.4044524532049723E-3</v>
      </c>
      <c r="BR224" s="8">
        <v>3.6178514570763889E-3</v>
      </c>
    </row>
    <row r="225" spans="1:70" x14ac:dyDescent="0.2">
      <c r="A225" s="1">
        <v>36333</v>
      </c>
      <c r="B225" s="3">
        <v>4.5869998931884766</v>
      </c>
      <c r="C225" s="20">
        <v>12238.98046875</v>
      </c>
      <c r="D225" s="3">
        <v>38.5</v>
      </c>
      <c r="K225" s="1">
        <v>36333</v>
      </c>
      <c r="L225" s="3">
        <f t="shared" si="29"/>
        <v>1.8148000717163086E-4</v>
      </c>
      <c r="M225" s="3">
        <f t="shared" si="30"/>
        <v>-8.551114094042557E-3</v>
      </c>
      <c r="N225" s="3">
        <f t="shared" si="31"/>
        <v>4.8939641109298528E-3</v>
      </c>
      <c r="O225" s="3">
        <f t="shared" si="32"/>
        <v>-8.7325941012141878E-3</v>
      </c>
      <c r="P225" s="3">
        <f t="shared" si="33"/>
        <v>4.7124841037582219E-3</v>
      </c>
      <c r="AH225" s="1">
        <v>36300</v>
      </c>
      <c r="AI225" s="15">
        <v>-1.4776488203356007E-3</v>
      </c>
      <c r="AJ225" s="15">
        <v>1.5859701142618782E-2</v>
      </c>
      <c r="BP225" s="1">
        <v>36300</v>
      </c>
      <c r="BQ225" s="8">
        <v>-4.3984320745124534E-3</v>
      </c>
      <c r="BR225" s="8">
        <v>1.8960124403814678E-2</v>
      </c>
    </row>
    <row r="226" spans="1:70" x14ac:dyDescent="0.2">
      <c r="A226" s="1">
        <v>36334</v>
      </c>
      <c r="B226" s="3">
        <v>4.6020002365112305</v>
      </c>
      <c r="C226" s="20">
        <v>12217.3798828125</v>
      </c>
      <c r="D226" s="3">
        <v>38.65625</v>
      </c>
      <c r="K226" s="1">
        <v>36334</v>
      </c>
      <c r="L226" s="3">
        <f t="shared" si="29"/>
        <v>1.8347999572753906E-4</v>
      </c>
      <c r="M226" s="3">
        <f t="shared" si="30"/>
        <v>-1.7649007605374605E-3</v>
      </c>
      <c r="N226" s="3">
        <f t="shared" si="31"/>
        <v>4.0584415584415581E-3</v>
      </c>
      <c r="O226" s="3">
        <f t="shared" si="32"/>
        <v>-1.9483807562649996E-3</v>
      </c>
      <c r="P226" s="3">
        <f t="shared" si="33"/>
        <v>3.8749615627140192E-3</v>
      </c>
      <c r="AH226" s="1">
        <v>36301</v>
      </c>
      <c r="AI226" s="15">
        <v>-2.5829865142933217E-3</v>
      </c>
      <c r="AJ226" s="15">
        <v>-7.7227669133767864E-3</v>
      </c>
      <c r="BP226" s="1">
        <v>36301</v>
      </c>
      <c r="BQ226" s="8">
        <v>-2.7997375701331994E-3</v>
      </c>
      <c r="BR226" s="8">
        <v>-7.3267758596731389E-3</v>
      </c>
    </row>
    <row r="227" spans="1:70" x14ac:dyDescent="0.2">
      <c r="A227" s="1">
        <v>36335</v>
      </c>
      <c r="B227" s="3">
        <v>4.6069998741149902</v>
      </c>
      <c r="C227" s="20">
        <v>12072.98046875</v>
      </c>
      <c r="D227" s="3">
        <v>38.625</v>
      </c>
      <c r="K227" s="1">
        <v>36335</v>
      </c>
      <c r="L227" s="3">
        <f t="shared" si="29"/>
        <v>1.8408000946044923E-4</v>
      </c>
      <c r="M227" s="3">
        <f t="shared" si="30"/>
        <v>-1.181918017181754E-2</v>
      </c>
      <c r="N227" s="3">
        <f t="shared" si="31"/>
        <v>-8.0840743734842356E-4</v>
      </c>
      <c r="O227" s="3">
        <f t="shared" si="32"/>
        <v>-1.2003260181277989E-2</v>
      </c>
      <c r="P227" s="3">
        <f t="shared" si="33"/>
        <v>-9.9248744680887268E-4</v>
      </c>
      <c r="AH227" s="1">
        <v>36304</v>
      </c>
      <c r="AI227" s="15">
        <v>-9.3444902466634366E-3</v>
      </c>
      <c r="AJ227" s="15">
        <v>-7.0388903292900283E-3</v>
      </c>
      <c r="BP227" s="1">
        <v>36304</v>
      </c>
      <c r="BQ227" s="8">
        <v>-8.498484571481054E-3</v>
      </c>
      <c r="BR227" s="8">
        <v>-7.706055996690428E-3</v>
      </c>
    </row>
    <row r="228" spans="1:70" x14ac:dyDescent="0.2">
      <c r="A228" s="1">
        <v>36336</v>
      </c>
      <c r="B228" s="3">
        <v>4.6729998588562012</v>
      </c>
      <c r="C228" s="20">
        <v>12060.83984375</v>
      </c>
      <c r="D228" s="3">
        <v>38.5</v>
      </c>
      <c r="K228" s="1">
        <v>36336</v>
      </c>
      <c r="L228" s="3">
        <f t="shared" si="29"/>
        <v>1.8427999496459959E-4</v>
      </c>
      <c r="M228" s="3">
        <f t="shared" si="30"/>
        <v>-1.0056029686642078E-3</v>
      </c>
      <c r="N228" s="3">
        <f t="shared" si="31"/>
        <v>-3.2362459546925568E-3</v>
      </c>
      <c r="O228" s="3">
        <f t="shared" si="32"/>
        <v>-1.1898829636288074E-3</v>
      </c>
      <c r="P228" s="3">
        <f t="shared" si="33"/>
        <v>-3.4205259496571565E-3</v>
      </c>
      <c r="AH228" s="1">
        <v>36305</v>
      </c>
      <c r="AI228" s="15">
        <v>-8.208963394287911E-3</v>
      </c>
      <c r="AJ228" s="15">
        <v>1.8427496918283826E-2</v>
      </c>
      <c r="BP228" s="1">
        <v>36305</v>
      </c>
      <c r="BQ228" s="8">
        <v>-9.5426596291532974E-3</v>
      </c>
      <c r="BR228" s="8">
        <v>1.994127314735087E-2</v>
      </c>
    </row>
    <row r="229" spans="1:70" x14ac:dyDescent="0.2">
      <c r="A229" s="1">
        <v>36339</v>
      </c>
      <c r="B229" s="3">
        <v>4.6519999504089355</v>
      </c>
      <c r="C229" s="20">
        <v>12192.4296875</v>
      </c>
      <c r="D229" s="3">
        <v>39.71875</v>
      </c>
      <c r="K229" s="1">
        <v>36339</v>
      </c>
      <c r="L229" s="3">
        <f t="shared" si="29"/>
        <v>1.8691999435424805E-4</v>
      </c>
      <c r="M229" s="3">
        <f t="shared" si="30"/>
        <v>1.0910504198278584E-2</v>
      </c>
      <c r="N229" s="3">
        <f t="shared" si="31"/>
        <v>3.1655844155844153E-2</v>
      </c>
      <c r="O229" s="3">
        <f t="shared" si="32"/>
        <v>1.0723584203924337E-2</v>
      </c>
      <c r="P229" s="3">
        <f t="shared" si="33"/>
        <v>3.1468924161489907E-2</v>
      </c>
      <c r="AH229" s="1">
        <v>36306</v>
      </c>
      <c r="AI229" s="15">
        <v>6.2570021978168213E-3</v>
      </c>
      <c r="AJ229" s="15">
        <v>-4.7224163395421289E-3</v>
      </c>
      <c r="BP229" s="1">
        <v>36306</v>
      </c>
      <c r="BQ229" s="8">
        <v>6.2494285991573535E-3</v>
      </c>
      <c r="BR229" s="8">
        <v>-4.5341627329480907E-3</v>
      </c>
    </row>
    <row r="230" spans="1:70" x14ac:dyDescent="0.2">
      <c r="A230" s="1">
        <v>36340</v>
      </c>
      <c r="B230" s="3">
        <v>4.7069997787475586</v>
      </c>
      <c r="C230" s="20">
        <v>12377.9501953125</v>
      </c>
      <c r="D230" s="3">
        <v>40.59375</v>
      </c>
      <c r="K230" s="1">
        <v>36340</v>
      </c>
      <c r="L230" s="3">
        <f t="shared" si="29"/>
        <v>1.860799980163574E-4</v>
      </c>
      <c r="M230" s="3">
        <f t="shared" si="30"/>
        <v>1.5216040819386517E-2</v>
      </c>
      <c r="N230" s="3">
        <f t="shared" si="31"/>
        <v>2.2029897718332022E-2</v>
      </c>
      <c r="O230" s="3">
        <f t="shared" si="32"/>
        <v>1.502996082137016E-2</v>
      </c>
      <c r="P230" s="3">
        <f t="shared" si="33"/>
        <v>2.1843817720315666E-2</v>
      </c>
      <c r="AH230" s="1">
        <v>36307</v>
      </c>
      <c r="AI230" s="15">
        <v>-6.8621207019060552E-3</v>
      </c>
      <c r="AJ230" s="15">
        <v>-2.7565734643153691E-2</v>
      </c>
      <c r="BP230" s="1">
        <v>36307</v>
      </c>
      <c r="BQ230" s="8">
        <v>-1.0615487308831362E-3</v>
      </c>
      <c r="BR230" s="8">
        <v>-3.3185026611582617E-2</v>
      </c>
    </row>
    <row r="231" spans="1:70" x14ac:dyDescent="0.2">
      <c r="A231" s="1">
        <v>36341</v>
      </c>
      <c r="B231" s="3">
        <v>4.6479997634887695</v>
      </c>
      <c r="C231" s="20">
        <v>12583.599609375</v>
      </c>
      <c r="D231" s="3">
        <v>40.875</v>
      </c>
      <c r="K231" s="1">
        <v>36341</v>
      </c>
      <c r="L231" s="3">
        <f t="shared" si="29"/>
        <v>1.8827999114990235E-4</v>
      </c>
      <c r="M231" s="3">
        <f t="shared" si="30"/>
        <v>1.6614173656990392E-2</v>
      </c>
      <c r="N231" s="3">
        <f t="shared" si="31"/>
        <v>6.9284064665127024E-3</v>
      </c>
      <c r="O231" s="3">
        <f t="shared" si="32"/>
        <v>1.6425893665840491E-2</v>
      </c>
      <c r="P231" s="3">
        <f t="shared" si="33"/>
        <v>6.7401264753628003E-3</v>
      </c>
      <c r="AH231" s="1">
        <v>36308</v>
      </c>
      <c r="AI231" s="15">
        <v>7.0971771592598558E-3</v>
      </c>
      <c r="AJ231" s="15">
        <v>5.1340903642689813E-3</v>
      </c>
      <c r="BP231" s="1">
        <v>36308</v>
      </c>
      <c r="BQ231" s="8">
        <v>6.8429929262671437E-3</v>
      </c>
      <c r="BR231" s="8">
        <v>5.5683545914633533E-3</v>
      </c>
    </row>
    <row r="232" spans="1:70" x14ac:dyDescent="0.2">
      <c r="A232" s="1">
        <v>36342</v>
      </c>
      <c r="B232" s="3">
        <v>4.5320000648498535</v>
      </c>
      <c r="C232" s="20">
        <v>12643.509765625</v>
      </c>
      <c r="D232" s="3">
        <v>40.5625</v>
      </c>
      <c r="K232" s="1">
        <v>36342</v>
      </c>
      <c r="L232" s="3">
        <f t="shared" si="29"/>
        <v>1.8591999053955077E-4</v>
      </c>
      <c r="M232" s="3">
        <f t="shared" si="30"/>
        <v>4.7609712729071493E-3</v>
      </c>
      <c r="N232" s="3">
        <f t="shared" si="31"/>
        <v>-7.6452599388379203E-3</v>
      </c>
      <c r="O232" s="3">
        <f t="shared" si="32"/>
        <v>4.5750512823675982E-3</v>
      </c>
      <c r="P232" s="3">
        <f t="shared" si="33"/>
        <v>-7.8311799293774714E-3</v>
      </c>
      <c r="AH232" s="1">
        <v>36312</v>
      </c>
      <c r="AI232" s="15">
        <v>-3.052403120791834E-3</v>
      </c>
      <c r="AJ232" s="15">
        <v>1.8633744483459419E-2</v>
      </c>
      <c r="BP232" s="1">
        <v>36312</v>
      </c>
      <c r="BQ232" s="8">
        <v>-7.6262079620021093E-3</v>
      </c>
      <c r="BR232" s="8">
        <v>2.3388029328026628E-2</v>
      </c>
    </row>
    <row r="233" spans="1:70" x14ac:dyDescent="0.2">
      <c r="A233" s="1">
        <v>36343</v>
      </c>
      <c r="B233" s="3">
        <v>4.5469999313354492</v>
      </c>
      <c r="C233" s="20">
        <v>12735.900390625</v>
      </c>
      <c r="D233" s="3">
        <v>40.625</v>
      </c>
      <c r="K233" s="1">
        <v>36343</v>
      </c>
      <c r="L233" s="3">
        <f t="shared" si="29"/>
        <v>1.8128000259399414E-4</v>
      </c>
      <c r="M233" s="3">
        <f t="shared" si="30"/>
        <v>7.3073558460159818E-3</v>
      </c>
      <c r="N233" s="3">
        <f t="shared" si="31"/>
        <v>1.5408320493066256E-3</v>
      </c>
      <c r="O233" s="3">
        <f t="shared" si="32"/>
        <v>7.1260758434219876E-3</v>
      </c>
      <c r="P233" s="3">
        <f t="shared" si="33"/>
        <v>1.3595520467126316E-3</v>
      </c>
      <c r="AH233" s="1">
        <v>36313</v>
      </c>
      <c r="AI233" s="15">
        <v>-4.0485452459042824E-4</v>
      </c>
      <c r="AJ233" s="15">
        <v>3.2982395216229247E-2</v>
      </c>
      <c r="BP233" s="1">
        <v>36313</v>
      </c>
      <c r="BQ233" s="8">
        <v>2.7238828238680471E-3</v>
      </c>
      <c r="BR233" s="8">
        <v>3.0034737865787128E-2</v>
      </c>
    </row>
    <row r="234" spans="1:70" x14ac:dyDescent="0.2">
      <c r="A234" s="1">
        <v>36347</v>
      </c>
      <c r="B234" s="3">
        <v>4.5469999313354492</v>
      </c>
      <c r="C234" s="20">
        <v>12725.150390625</v>
      </c>
      <c r="D234" s="3">
        <v>41.9375</v>
      </c>
      <c r="K234" s="1">
        <v>36347</v>
      </c>
      <c r="L234" s="3">
        <f t="shared" si="29"/>
        <v>1.8187999725341797E-4</v>
      </c>
      <c r="M234" s="3">
        <f t="shared" si="30"/>
        <v>-8.4407067190264478E-4</v>
      </c>
      <c r="N234" s="3">
        <f t="shared" si="31"/>
        <v>3.2307692307692308E-2</v>
      </c>
      <c r="O234" s="3">
        <f t="shared" si="32"/>
        <v>-1.0259506691560627E-3</v>
      </c>
      <c r="P234" s="3">
        <f t="shared" si="33"/>
        <v>3.2125812310438893E-2</v>
      </c>
      <c r="AH234" s="1">
        <v>36314</v>
      </c>
      <c r="AI234" s="15">
        <v>1.2273571322266369E-3</v>
      </c>
      <c r="AJ234" s="15">
        <v>1.9456116383291883E-2</v>
      </c>
      <c r="BP234" s="1">
        <v>36314</v>
      </c>
      <c r="BQ234" s="8">
        <v>-3.8529507853130945E-3</v>
      </c>
      <c r="BR234" s="8">
        <v>2.4721064307850656E-2</v>
      </c>
    </row>
    <row r="235" spans="1:70" x14ac:dyDescent="0.2">
      <c r="A235" s="1">
        <v>36348</v>
      </c>
      <c r="B235" s="3">
        <v>4.5069999694824219</v>
      </c>
      <c r="C235" s="20">
        <v>12758.169921875</v>
      </c>
      <c r="D235" s="3">
        <v>41.8125</v>
      </c>
      <c r="K235" s="1">
        <v>36348</v>
      </c>
      <c r="L235" s="3">
        <f t="shared" si="29"/>
        <v>1.8187999725341797E-4</v>
      </c>
      <c r="M235" s="3">
        <f t="shared" si="30"/>
        <v>2.5948244410790209E-3</v>
      </c>
      <c r="N235" s="3">
        <f t="shared" si="31"/>
        <v>-2.9806259314456036E-3</v>
      </c>
      <c r="O235" s="3">
        <f t="shared" si="32"/>
        <v>2.4129444438256028E-3</v>
      </c>
      <c r="P235" s="3">
        <f t="shared" si="33"/>
        <v>-3.1625059286990217E-3</v>
      </c>
      <c r="AH235" s="1">
        <v>36315</v>
      </c>
      <c r="AI235" s="15">
        <v>8.9455453209891529E-3</v>
      </c>
      <c r="AJ235" s="15">
        <v>2.3581234200647311E-2</v>
      </c>
      <c r="BP235" s="1">
        <v>36315</v>
      </c>
      <c r="BQ235" s="8">
        <v>1.005057489719832E-2</v>
      </c>
      <c r="BR235" s="8">
        <v>2.2655884628558012E-2</v>
      </c>
    </row>
    <row r="236" spans="1:70" x14ac:dyDescent="0.2">
      <c r="A236" s="1">
        <v>36349</v>
      </c>
      <c r="B236" s="3">
        <v>4.5310001373291016</v>
      </c>
      <c r="C236" s="20">
        <v>12749.98046875</v>
      </c>
      <c r="D236" s="3">
        <v>42.25</v>
      </c>
      <c r="K236" s="1">
        <v>36349</v>
      </c>
      <c r="L236" s="3">
        <f t="shared" si="29"/>
        <v>1.8027999877929688E-4</v>
      </c>
      <c r="M236" s="3">
        <f t="shared" si="30"/>
        <v>-6.4189873431286292E-4</v>
      </c>
      <c r="N236" s="3">
        <f t="shared" si="31"/>
        <v>1.0463378176382661E-2</v>
      </c>
      <c r="O236" s="3">
        <f t="shared" si="32"/>
        <v>-8.221787330921598E-4</v>
      </c>
      <c r="P236" s="3">
        <f t="shared" si="33"/>
        <v>1.0283098177603364E-2</v>
      </c>
      <c r="AH236" s="1">
        <v>36318</v>
      </c>
      <c r="AI236" s="15">
        <v>3.3504282093627298E-3</v>
      </c>
      <c r="AJ236" s="15">
        <v>-1.6195118417374938E-2</v>
      </c>
      <c r="BP236" s="1">
        <v>36318</v>
      </c>
      <c r="BQ236" s="8">
        <v>5.9647948625766506E-3</v>
      </c>
      <c r="BR236" s="8">
        <v>-1.863304506051806E-2</v>
      </c>
    </row>
    <row r="237" spans="1:70" x14ac:dyDescent="0.2">
      <c r="A237" s="1">
        <v>36350</v>
      </c>
      <c r="B237" s="3">
        <v>4.5520000457763672</v>
      </c>
      <c r="C237" s="20">
        <v>12838.4599609375</v>
      </c>
      <c r="D237" s="3">
        <v>43.1875</v>
      </c>
      <c r="K237" s="1">
        <v>36350</v>
      </c>
      <c r="L237" s="3">
        <f t="shared" si="29"/>
        <v>1.8124000549316408E-4</v>
      </c>
      <c r="M237" s="3">
        <f t="shared" si="30"/>
        <v>6.9395786451878754E-3</v>
      </c>
      <c r="N237" s="3">
        <f t="shared" si="31"/>
        <v>2.2189349112426034E-2</v>
      </c>
      <c r="O237" s="3">
        <f t="shared" si="32"/>
        <v>6.7583386396947113E-3</v>
      </c>
      <c r="P237" s="3">
        <f t="shared" si="33"/>
        <v>2.200810910693287E-2</v>
      </c>
      <c r="AH237" s="1">
        <v>36319</v>
      </c>
      <c r="AI237" s="15">
        <v>-5.5144819333410328E-3</v>
      </c>
      <c r="AJ237" s="15">
        <v>-2.6806042538549176E-3</v>
      </c>
      <c r="BP237" s="1">
        <v>36319</v>
      </c>
      <c r="BQ237" s="8">
        <v>-6.3411765402522314E-3</v>
      </c>
      <c r="BR237" s="8">
        <v>-1.6780696506058278E-3</v>
      </c>
    </row>
    <row r="238" spans="1:70" x14ac:dyDescent="0.2">
      <c r="A238" s="1">
        <v>36353</v>
      </c>
      <c r="B238" s="3">
        <v>4.5619997978210449</v>
      </c>
      <c r="C238" s="20">
        <v>12802.0703125</v>
      </c>
      <c r="D238" s="3">
        <v>42.5625</v>
      </c>
      <c r="K238" s="1">
        <v>36353</v>
      </c>
      <c r="L238" s="3">
        <f t="shared" si="29"/>
        <v>1.8208000183105469E-4</v>
      </c>
      <c r="M238" s="3">
        <f t="shared" si="30"/>
        <v>-2.8344247322669319E-3</v>
      </c>
      <c r="N238" s="3">
        <f t="shared" si="31"/>
        <v>-1.4471780028943559E-2</v>
      </c>
      <c r="O238" s="3">
        <f t="shared" si="32"/>
        <v>-3.0165047340979865E-3</v>
      </c>
      <c r="P238" s="3">
        <f t="shared" si="33"/>
        <v>-1.4653860030774615E-2</v>
      </c>
      <c r="AH238" s="1">
        <v>36320</v>
      </c>
      <c r="AI238" s="15">
        <v>7.1645198061387645E-4</v>
      </c>
      <c r="AJ238" s="15">
        <v>1.2038627014519495E-2</v>
      </c>
      <c r="BP238" s="1">
        <v>36320</v>
      </c>
      <c r="BQ238" s="8">
        <v>5.8308069850956813E-3</v>
      </c>
      <c r="BR238" s="8">
        <v>7.1037120124790958E-3</v>
      </c>
    </row>
    <row r="239" spans="1:70" x14ac:dyDescent="0.2">
      <c r="A239" s="1">
        <v>36354</v>
      </c>
      <c r="B239" s="3">
        <v>4.5770001411437988</v>
      </c>
      <c r="C239" s="20">
        <v>12758.9501953125</v>
      </c>
      <c r="D239" s="3">
        <v>42</v>
      </c>
      <c r="K239" s="1">
        <v>36354</v>
      </c>
      <c r="L239" s="3">
        <f t="shared" si="29"/>
        <v>1.8247999191284181E-4</v>
      </c>
      <c r="M239" s="3">
        <f t="shared" si="30"/>
        <v>-3.3682143696240536E-3</v>
      </c>
      <c r="N239" s="3">
        <f t="shared" si="31"/>
        <v>-1.3215859030837005E-2</v>
      </c>
      <c r="O239" s="3">
        <f t="shared" si="32"/>
        <v>-3.5506943615368955E-3</v>
      </c>
      <c r="P239" s="3">
        <f t="shared" si="33"/>
        <v>-1.3398339022749846E-2</v>
      </c>
      <c r="AH239" s="1">
        <v>36321</v>
      </c>
      <c r="AI239" s="15">
        <v>-5.5746029205109276E-3</v>
      </c>
      <c r="AJ239" s="15">
        <v>8.5880613034972283E-3</v>
      </c>
      <c r="BP239" s="1">
        <v>36321</v>
      </c>
      <c r="BQ239" s="8">
        <v>-4.4359496163380021E-3</v>
      </c>
      <c r="BR239" s="8">
        <v>7.628288004207116E-3</v>
      </c>
    </row>
    <row r="240" spans="1:70" x14ac:dyDescent="0.2">
      <c r="A240" s="1">
        <v>36355</v>
      </c>
      <c r="B240" s="3">
        <v>4.5819997787475586</v>
      </c>
      <c r="C240" s="20">
        <v>12813.1904296875</v>
      </c>
      <c r="D240" s="3">
        <v>41.28125</v>
      </c>
      <c r="K240" s="1">
        <v>36355</v>
      </c>
      <c r="L240" s="3">
        <f t="shared" si="29"/>
        <v>1.8308000564575195E-4</v>
      </c>
      <c r="M240" s="3">
        <f t="shared" si="30"/>
        <v>4.2511518224224495E-3</v>
      </c>
      <c r="N240" s="3">
        <f t="shared" si="31"/>
        <v>-1.711309523809524E-2</v>
      </c>
      <c r="O240" s="3">
        <f t="shared" si="32"/>
        <v>4.0680718167766979E-3</v>
      </c>
      <c r="P240" s="3">
        <f t="shared" si="33"/>
        <v>-1.7296175243740993E-2</v>
      </c>
      <c r="AH240" s="1">
        <v>36322</v>
      </c>
      <c r="AI240" s="15">
        <v>-3.9523672258524045E-3</v>
      </c>
      <c r="AJ240" s="15">
        <v>3.320565031531339E-2</v>
      </c>
      <c r="BP240" s="1">
        <v>36322</v>
      </c>
      <c r="BQ240" s="8">
        <v>-4.7701225108241407E-3</v>
      </c>
      <c r="BR240" s="8">
        <v>3.4205285597538541E-2</v>
      </c>
    </row>
    <row r="241" spans="1:70" x14ac:dyDescent="0.2">
      <c r="A241" s="1">
        <v>36356</v>
      </c>
      <c r="B241" s="3">
        <v>4.5869998931884766</v>
      </c>
      <c r="C241" s="20">
        <v>12920.9599609375</v>
      </c>
      <c r="D241" s="3">
        <v>40.96875</v>
      </c>
      <c r="K241" s="1">
        <v>36356</v>
      </c>
      <c r="L241" s="3">
        <f t="shared" si="29"/>
        <v>1.8327999114990234E-4</v>
      </c>
      <c r="M241" s="3">
        <f t="shared" si="30"/>
        <v>8.4108272519156178E-3</v>
      </c>
      <c r="N241" s="3">
        <f t="shared" si="31"/>
        <v>-7.5700227100681302E-3</v>
      </c>
      <c r="O241" s="3">
        <f t="shared" si="32"/>
        <v>8.2275472607657163E-3</v>
      </c>
      <c r="P241" s="3">
        <f t="shared" si="33"/>
        <v>-7.7533027012180325E-3</v>
      </c>
      <c r="AH241" s="1">
        <v>36325</v>
      </c>
      <c r="AI241" s="15">
        <v>-2.3394726003281487E-3</v>
      </c>
      <c r="AJ241" s="15">
        <v>1.8383980670470562E-2</v>
      </c>
      <c r="BP241" s="1">
        <v>36325</v>
      </c>
      <c r="BQ241" s="8">
        <v>-6.5127873172548915E-3</v>
      </c>
      <c r="BR241" s="8">
        <v>2.2741535385261073E-2</v>
      </c>
    </row>
    <row r="242" spans="1:70" x14ac:dyDescent="0.2">
      <c r="A242" s="1">
        <v>36357</v>
      </c>
      <c r="B242" s="3">
        <v>4.5469999313354492</v>
      </c>
      <c r="C242" s="20">
        <v>12976.990234375</v>
      </c>
      <c r="D242" s="3">
        <v>42</v>
      </c>
      <c r="K242" s="1">
        <v>36357</v>
      </c>
      <c r="L242" s="3">
        <f t="shared" si="29"/>
        <v>1.8347999572753906E-4</v>
      </c>
      <c r="M242" s="3">
        <f t="shared" si="30"/>
        <v>4.3363862752372959E-3</v>
      </c>
      <c r="N242" s="3">
        <f t="shared" si="31"/>
        <v>2.5171624713958809E-2</v>
      </c>
      <c r="O242" s="3">
        <f t="shared" si="32"/>
        <v>4.152906279509757E-3</v>
      </c>
      <c r="P242" s="3">
        <f t="shared" si="33"/>
        <v>2.498814471823127E-2</v>
      </c>
      <c r="AH242" s="1">
        <v>36326</v>
      </c>
      <c r="AI242" s="15">
        <v>2.0730788777575814E-3</v>
      </c>
      <c r="AJ242" s="15">
        <v>-3.5716234929030706E-2</v>
      </c>
      <c r="BP242" s="1">
        <v>36326</v>
      </c>
      <c r="BQ242" s="8">
        <v>2.1888854038647643E-3</v>
      </c>
      <c r="BR242" s="8">
        <v>-3.5648961449492138E-2</v>
      </c>
    </row>
    <row r="243" spans="1:70" x14ac:dyDescent="0.2">
      <c r="A243" s="1">
        <v>36360</v>
      </c>
      <c r="B243" s="3">
        <v>4.4970002174377441</v>
      </c>
      <c r="C243" s="20">
        <v>12877.1796875</v>
      </c>
      <c r="D243" s="3">
        <v>42.65625</v>
      </c>
      <c r="K243" s="1">
        <v>36360</v>
      </c>
      <c r="L243" s="3">
        <f t="shared" si="29"/>
        <v>1.8187999725341797E-4</v>
      </c>
      <c r="M243" s="3">
        <f t="shared" si="30"/>
        <v>-7.6913479221560879E-3</v>
      </c>
      <c r="N243" s="3">
        <f t="shared" si="31"/>
        <v>1.5625E-2</v>
      </c>
      <c r="O243" s="3">
        <f t="shared" si="32"/>
        <v>-7.8732279194095051E-3</v>
      </c>
      <c r="P243" s="3">
        <f t="shared" si="33"/>
        <v>1.5443120002746582E-2</v>
      </c>
      <c r="AH243" s="1">
        <v>36327</v>
      </c>
      <c r="AI243" s="15">
        <v>1.047195980403277E-2</v>
      </c>
      <c r="AJ243" s="15">
        <v>-2.4031534842270386E-2</v>
      </c>
      <c r="BP243" s="1">
        <v>36327</v>
      </c>
      <c r="BQ243" s="8">
        <v>1.3764863661240925E-2</v>
      </c>
      <c r="BR243" s="8">
        <v>-2.7140158704513938E-2</v>
      </c>
    </row>
    <row r="244" spans="1:70" x14ac:dyDescent="0.2">
      <c r="A244" s="1">
        <v>36361</v>
      </c>
      <c r="B244" s="3">
        <v>4.4920001029968262</v>
      </c>
      <c r="C244" s="20">
        <v>12606.48046875</v>
      </c>
      <c r="D244" s="3">
        <v>42.78125</v>
      </c>
      <c r="K244" s="1">
        <v>36361</v>
      </c>
      <c r="L244" s="3">
        <f t="shared" si="29"/>
        <v>1.7988000869750975E-4</v>
      </c>
      <c r="M244" s="3">
        <f t="shared" si="30"/>
        <v>-2.102162315967139E-2</v>
      </c>
      <c r="N244" s="3">
        <f t="shared" si="31"/>
        <v>2.9304029304029304E-3</v>
      </c>
      <c r="O244" s="3">
        <f t="shared" si="32"/>
        <v>-2.1201503168368899E-2</v>
      </c>
      <c r="P244" s="3">
        <f t="shared" si="33"/>
        <v>2.7505229217054208E-3</v>
      </c>
      <c r="AH244" s="1">
        <v>36328</v>
      </c>
      <c r="AI244" s="15">
        <v>3.6907920630121181E-3</v>
      </c>
      <c r="AJ244" s="15">
        <v>6.4947540906937287E-3</v>
      </c>
      <c r="BP244" s="1">
        <v>36328</v>
      </c>
      <c r="BQ244" s="8">
        <v>3.3641314211595302E-3</v>
      </c>
      <c r="BR244" s="8">
        <v>7.00269473514031E-3</v>
      </c>
    </row>
    <row r="245" spans="1:70" x14ac:dyDescent="0.2">
      <c r="A245" s="1">
        <v>36362</v>
      </c>
      <c r="B245" s="3">
        <v>4.4159998893737793</v>
      </c>
      <c r="C245" s="20">
        <v>12631.349609375</v>
      </c>
      <c r="D245" s="3">
        <v>42.625</v>
      </c>
      <c r="K245" s="1">
        <v>36362</v>
      </c>
      <c r="L245" s="3">
        <f t="shared" si="29"/>
        <v>1.7968000411987305E-4</v>
      </c>
      <c r="M245" s="3">
        <f t="shared" si="30"/>
        <v>1.9727267008938544E-3</v>
      </c>
      <c r="N245" s="3">
        <f t="shared" si="31"/>
        <v>-3.6523009495982471E-3</v>
      </c>
      <c r="O245" s="3">
        <f t="shared" si="32"/>
        <v>1.7930466967739814E-3</v>
      </c>
      <c r="P245" s="3">
        <f t="shared" si="33"/>
        <v>-3.8319809537181201E-3</v>
      </c>
      <c r="AH245" s="1">
        <v>36329</v>
      </c>
      <c r="AI245" s="15">
        <v>1.0031449664922587E-3</v>
      </c>
      <c r="AJ245" s="15">
        <v>-1.7758410609785943E-2</v>
      </c>
      <c r="BP245" s="1">
        <v>36329</v>
      </c>
      <c r="BQ245" s="8">
        <v>2.4431850123580456E-3</v>
      </c>
      <c r="BR245" s="8">
        <v>-1.9017770647717161E-2</v>
      </c>
    </row>
    <row r="246" spans="1:70" x14ac:dyDescent="0.2">
      <c r="A246" s="1">
        <v>36363</v>
      </c>
      <c r="B246" s="3">
        <v>4.4619998931884766</v>
      </c>
      <c r="C246" s="20">
        <v>12470.3603515625</v>
      </c>
      <c r="D246" s="3">
        <v>41.9375</v>
      </c>
      <c r="K246" s="1">
        <v>36363</v>
      </c>
      <c r="L246" s="3">
        <f t="shared" si="29"/>
        <v>1.7663999557495117E-4</v>
      </c>
      <c r="M246" s="3">
        <f t="shared" si="30"/>
        <v>-1.2745214311304758E-2</v>
      </c>
      <c r="N246" s="3">
        <f t="shared" si="31"/>
        <v>-1.6129032258064516E-2</v>
      </c>
      <c r="O246" s="3">
        <f t="shared" si="32"/>
        <v>-1.2921854306879709E-2</v>
      </c>
      <c r="P246" s="3">
        <f t="shared" si="33"/>
        <v>-1.6305672253639467E-2</v>
      </c>
      <c r="AH246" s="1">
        <v>36332</v>
      </c>
      <c r="AI246" s="15">
        <v>2.8774264075007686E-3</v>
      </c>
      <c r="AJ246" s="15">
        <v>-1.9110670770725292E-2</v>
      </c>
      <c r="BP246" s="1">
        <v>36332</v>
      </c>
      <c r="BQ246" s="8">
        <v>8.3926295280852166E-3</v>
      </c>
      <c r="BR246" s="8">
        <v>-2.4443993894056323E-2</v>
      </c>
    </row>
    <row r="247" spans="1:70" x14ac:dyDescent="0.2">
      <c r="A247" s="1">
        <v>36364</v>
      </c>
      <c r="B247" s="3">
        <v>4.5370001792907715</v>
      </c>
      <c r="C247" s="20">
        <v>12436.6298828125</v>
      </c>
      <c r="D247" s="3">
        <v>41.9375</v>
      </c>
      <c r="K247" s="1">
        <v>36364</v>
      </c>
      <c r="L247" s="3">
        <f t="shared" si="29"/>
        <v>1.7847999572753905E-4</v>
      </c>
      <c r="M247" s="3">
        <f t="shared" si="30"/>
        <v>-2.7048511670132828E-3</v>
      </c>
      <c r="N247" s="3">
        <f t="shared" si="31"/>
        <v>0</v>
      </c>
      <c r="O247" s="3">
        <f t="shared" si="32"/>
        <v>-2.8833311627408219E-3</v>
      </c>
      <c r="P247" s="3">
        <f t="shared" si="33"/>
        <v>-1.7847999572753905E-4</v>
      </c>
      <c r="AH247" s="1">
        <v>36333</v>
      </c>
      <c r="AI247" s="15">
        <v>-4.1806924726372164E-3</v>
      </c>
      <c r="AJ247" s="15">
        <v>8.8931765763954375E-3</v>
      </c>
      <c r="BP247" s="1">
        <v>36333</v>
      </c>
      <c r="BQ247" s="8">
        <v>-6.1223601727631609E-3</v>
      </c>
      <c r="BR247" s="8">
        <v>1.1016324283693014E-2</v>
      </c>
    </row>
    <row r="248" spans="1:70" x14ac:dyDescent="0.2">
      <c r="A248" s="1">
        <v>36367</v>
      </c>
      <c r="B248" s="3">
        <v>4.5370001792907715</v>
      </c>
      <c r="C248" s="20">
        <v>12314.3095703125</v>
      </c>
      <c r="D248" s="3">
        <v>41.96875</v>
      </c>
      <c r="K248" s="1">
        <v>36367</v>
      </c>
      <c r="L248" s="3">
        <f t="shared" si="29"/>
        <v>1.8148000717163086E-4</v>
      </c>
      <c r="M248" s="3">
        <f t="shared" si="30"/>
        <v>-9.8354870774957637E-3</v>
      </c>
      <c r="N248" s="3">
        <f t="shared" si="31"/>
        <v>7.4515648286140089E-4</v>
      </c>
      <c r="O248" s="3">
        <f t="shared" si="32"/>
        <v>-1.0016967084667395E-2</v>
      </c>
      <c r="P248" s="3">
        <f t="shared" si="33"/>
        <v>5.6367647568977006E-4</v>
      </c>
      <c r="AH248" s="1">
        <v>36334</v>
      </c>
      <c r="AI248" s="15">
        <v>-9.3277904218813082E-4</v>
      </c>
      <c r="AJ248" s="15">
        <v>4.8077406049021497E-3</v>
      </c>
      <c r="BP248" s="1">
        <v>36334</v>
      </c>
      <c r="BQ248" s="8">
        <v>2.2342967742719475E-3</v>
      </c>
      <c r="BR248" s="8">
        <v>1.8241447841696105E-3</v>
      </c>
    </row>
    <row r="249" spans="1:70" x14ac:dyDescent="0.2">
      <c r="A249" s="1">
        <v>36368</v>
      </c>
      <c r="B249" s="3">
        <v>4.5669999122619629</v>
      </c>
      <c r="C249" s="20">
        <v>12450.1904296875</v>
      </c>
      <c r="D249" s="3">
        <v>41.90625</v>
      </c>
      <c r="K249" s="1">
        <v>36368</v>
      </c>
      <c r="L249" s="3">
        <f t="shared" si="29"/>
        <v>1.8148000717163086E-4</v>
      </c>
      <c r="M249" s="3">
        <f t="shared" si="30"/>
        <v>1.1034387157407783E-2</v>
      </c>
      <c r="N249" s="3">
        <f t="shared" si="31"/>
        <v>-1.4892032762472078E-3</v>
      </c>
      <c r="O249" s="3">
        <f t="shared" si="32"/>
        <v>1.0852907150236152E-2</v>
      </c>
      <c r="P249" s="3">
        <f t="shared" si="33"/>
        <v>-1.6706832834188386E-3</v>
      </c>
      <c r="AH249" s="1">
        <v>36335</v>
      </c>
      <c r="AI249" s="15">
        <v>-5.7465100181396936E-3</v>
      </c>
      <c r="AJ249" s="15">
        <v>4.7540225713308213E-3</v>
      </c>
      <c r="BP249" s="1">
        <v>36335</v>
      </c>
      <c r="BQ249" s="8">
        <v>-5.4790586002368396E-3</v>
      </c>
      <c r="BR249" s="8">
        <v>4.6706511628884159E-3</v>
      </c>
    </row>
    <row r="250" spans="1:70" x14ac:dyDescent="0.2">
      <c r="A250" s="1">
        <v>36369</v>
      </c>
      <c r="B250" s="3">
        <v>4.5770001411437988</v>
      </c>
      <c r="C250" s="20">
        <v>12477.5703125</v>
      </c>
      <c r="D250" s="3">
        <v>42</v>
      </c>
      <c r="K250" s="1">
        <v>36369</v>
      </c>
      <c r="L250" s="3">
        <f t="shared" si="29"/>
        <v>1.826799964904785E-4</v>
      </c>
      <c r="M250" s="3">
        <f t="shared" si="30"/>
        <v>2.1991537372161494E-3</v>
      </c>
      <c r="N250" s="3">
        <f t="shared" si="31"/>
        <v>2.2371364653243847E-3</v>
      </c>
      <c r="O250" s="3">
        <f t="shared" si="32"/>
        <v>2.0164737407256709E-3</v>
      </c>
      <c r="P250" s="3">
        <f t="shared" si="33"/>
        <v>2.0544564688339062E-3</v>
      </c>
      <c r="AH250" s="1">
        <v>36336</v>
      </c>
      <c r="AI250" s="15">
        <v>-5.6965143366397323E-4</v>
      </c>
      <c r="AJ250" s="15">
        <v>-2.8508745159931833E-3</v>
      </c>
      <c r="BP250" s="1">
        <v>36336</v>
      </c>
      <c r="BQ250" s="8">
        <v>-1.6391242047632037E-4</v>
      </c>
      <c r="BR250" s="8">
        <v>-3.0723335342162364E-3</v>
      </c>
    </row>
    <row r="251" spans="1:70" x14ac:dyDescent="0.2">
      <c r="A251" s="1">
        <v>36370</v>
      </c>
      <c r="B251" s="3">
        <v>4.5809998512268066</v>
      </c>
      <c r="C251" s="20">
        <v>12265.150390625</v>
      </c>
      <c r="D251" s="3">
        <v>42.03125</v>
      </c>
      <c r="K251" s="1">
        <v>36370</v>
      </c>
      <c r="L251" s="3">
        <f t="shared" si="29"/>
        <v>1.8308000564575195E-4</v>
      </c>
      <c r="M251" s="3">
        <f t="shared" si="30"/>
        <v>-1.7024141443803223E-2</v>
      </c>
      <c r="N251" s="3">
        <f t="shared" si="31"/>
        <v>7.4404761904761901E-4</v>
      </c>
      <c r="O251" s="3">
        <f t="shared" si="32"/>
        <v>-1.7207221449448976E-2</v>
      </c>
      <c r="P251" s="3">
        <f t="shared" si="33"/>
        <v>5.6096761340186706E-4</v>
      </c>
      <c r="AH251" s="1">
        <v>36339</v>
      </c>
      <c r="AI251" s="15">
        <v>5.1338705591279406E-3</v>
      </c>
      <c r="AJ251" s="15">
        <v>2.6335053602361966E-2</v>
      </c>
      <c r="BP251" s="1">
        <v>36339</v>
      </c>
      <c r="BQ251" s="8">
        <v>6.2832232961239232E-3</v>
      </c>
      <c r="BR251" s="8">
        <v>2.5372620859720231E-2</v>
      </c>
    </row>
    <row r="252" spans="1:70" x14ac:dyDescent="0.2">
      <c r="A252" s="1">
        <v>36371</v>
      </c>
      <c r="B252" s="3">
        <v>4.6180000305175781</v>
      </c>
      <c r="C252" s="20">
        <v>12189.83984375</v>
      </c>
      <c r="D252" s="3">
        <v>42.59375</v>
      </c>
      <c r="K252" s="1">
        <v>36371</v>
      </c>
      <c r="L252" s="3">
        <f t="shared" si="29"/>
        <v>1.8323999404907228E-4</v>
      </c>
      <c r="M252" s="3">
        <f t="shared" si="30"/>
        <v>-6.1402057436298887E-3</v>
      </c>
      <c r="N252" s="3">
        <f t="shared" si="31"/>
        <v>1.3382899628252789E-2</v>
      </c>
      <c r="O252" s="3">
        <f t="shared" si="32"/>
        <v>-6.3234457376789609E-3</v>
      </c>
      <c r="P252" s="3">
        <f t="shared" si="33"/>
        <v>1.3199659634203716E-2</v>
      </c>
      <c r="AH252" s="1">
        <v>36340</v>
      </c>
      <c r="AI252" s="15">
        <v>7.1955301416331465E-3</v>
      </c>
      <c r="AJ252" s="15">
        <v>1.464828757868252E-2</v>
      </c>
      <c r="BP252" s="1">
        <v>36340</v>
      </c>
      <c r="BQ252" s="8">
        <v>4.9131072608607574E-3</v>
      </c>
      <c r="BR252" s="8">
        <v>1.7116790457471266E-2</v>
      </c>
    </row>
    <row r="253" spans="1:70" x14ac:dyDescent="0.2">
      <c r="A253" s="1">
        <v>36374</v>
      </c>
      <c r="B253" s="3">
        <v>4.6570000648498535</v>
      </c>
      <c r="C253" s="20">
        <v>12143.259765625</v>
      </c>
      <c r="D253" s="3">
        <v>42.03125</v>
      </c>
      <c r="K253" s="1">
        <v>36374</v>
      </c>
      <c r="L253" s="3">
        <f t="shared" si="29"/>
        <v>1.8472000122070312E-4</v>
      </c>
      <c r="M253" s="3">
        <f t="shared" si="30"/>
        <v>-3.8212215026666354E-3</v>
      </c>
      <c r="N253" s="3">
        <f t="shared" si="31"/>
        <v>-1.3206162876008804E-2</v>
      </c>
      <c r="O253" s="3">
        <f t="shared" si="32"/>
        <v>-4.0059415038873388E-3</v>
      </c>
      <c r="P253" s="3">
        <f t="shared" si="33"/>
        <v>-1.3390882877229508E-2</v>
      </c>
      <c r="AH253" s="1">
        <v>36341</v>
      </c>
      <c r="AI253" s="15">
        <v>7.863827083818142E-3</v>
      </c>
      <c r="AJ253" s="15">
        <v>-1.1237006084553417E-3</v>
      </c>
      <c r="BP253" s="1">
        <v>36341</v>
      </c>
      <c r="BQ253" s="8">
        <v>5.3634105947514242E-3</v>
      </c>
      <c r="BR253" s="8">
        <v>1.5649958717612782E-3</v>
      </c>
    </row>
    <row r="254" spans="1:70" x14ac:dyDescent="0.2">
      <c r="A254" s="1">
        <v>36375</v>
      </c>
      <c r="B254" s="3">
        <v>4.7010002136230469</v>
      </c>
      <c r="C254" s="20">
        <v>12061.3603515625</v>
      </c>
      <c r="D254" s="3">
        <v>42.125</v>
      </c>
      <c r="K254" s="1">
        <v>36375</v>
      </c>
      <c r="L254" s="3">
        <f t="shared" si="29"/>
        <v>1.8628000259399412E-4</v>
      </c>
      <c r="M254" s="3">
        <f t="shared" si="30"/>
        <v>-6.7444340023376523E-3</v>
      </c>
      <c r="N254" s="3">
        <f t="shared" si="31"/>
        <v>2.2304832713754648E-3</v>
      </c>
      <c r="O254" s="3">
        <f t="shared" si="32"/>
        <v>-6.9307140049316464E-3</v>
      </c>
      <c r="P254" s="3">
        <f t="shared" si="33"/>
        <v>2.0442032687814707E-3</v>
      </c>
      <c r="AH254" s="1">
        <v>36342</v>
      </c>
      <c r="AI254" s="15">
        <v>2.1902864413982145E-3</v>
      </c>
      <c r="AJ254" s="15">
        <v>-1.0021466370775686E-2</v>
      </c>
      <c r="BP254" s="1">
        <v>36342</v>
      </c>
      <c r="BQ254" s="8">
        <v>2.3979793517760507E-3</v>
      </c>
      <c r="BR254" s="8">
        <v>-1.0043239290613971E-2</v>
      </c>
    </row>
    <row r="255" spans="1:70" x14ac:dyDescent="0.2">
      <c r="A255" s="1">
        <v>36376</v>
      </c>
      <c r="B255" s="3">
        <v>4.6230001449584961</v>
      </c>
      <c r="C255" s="20">
        <v>11882.6103515625</v>
      </c>
      <c r="D255" s="3">
        <v>42.375</v>
      </c>
      <c r="K255" s="1">
        <v>36376</v>
      </c>
      <c r="L255" s="3">
        <f t="shared" si="29"/>
        <v>1.8804000854492187E-4</v>
      </c>
      <c r="M255" s="3">
        <f t="shared" si="30"/>
        <v>-1.4820053028002241E-2</v>
      </c>
      <c r="N255" s="3">
        <f t="shared" si="31"/>
        <v>5.9347181008902079E-3</v>
      </c>
      <c r="O255" s="3">
        <f t="shared" si="32"/>
        <v>-1.5008093036547163E-2</v>
      </c>
      <c r="P255" s="3">
        <f t="shared" si="33"/>
        <v>5.7466780923452858E-3</v>
      </c>
      <c r="AH255" s="1">
        <v>36343</v>
      </c>
      <c r="AI255" s="15">
        <v>3.4115786549490388E-3</v>
      </c>
      <c r="AJ255" s="15">
        <v>-2.0520266082364072E-3</v>
      </c>
      <c r="BP255" s="1">
        <v>36343</v>
      </c>
      <c r="BQ255" s="8">
        <v>4.1535361145241768E-3</v>
      </c>
      <c r="BR255" s="8">
        <v>-2.6127040652175514E-3</v>
      </c>
    </row>
    <row r="256" spans="1:70" x14ac:dyDescent="0.2">
      <c r="A256" s="1">
        <v>36377</v>
      </c>
      <c r="B256" s="3">
        <v>4.5869998931884766</v>
      </c>
      <c r="C256" s="20">
        <v>11950.91015625</v>
      </c>
      <c r="D256" s="3">
        <v>42.71875</v>
      </c>
      <c r="K256" s="1">
        <v>36377</v>
      </c>
      <c r="L256" s="3">
        <f t="shared" si="29"/>
        <v>1.8492000579833985E-4</v>
      </c>
      <c r="M256" s="3">
        <f t="shared" si="30"/>
        <v>5.7478788470513922E-3</v>
      </c>
      <c r="N256" s="3">
        <f t="shared" si="31"/>
        <v>8.1120943952802359E-3</v>
      </c>
      <c r="O256" s="3">
        <f t="shared" si="32"/>
        <v>5.5629588412530523E-3</v>
      </c>
      <c r="P256" s="3">
        <f t="shared" si="33"/>
        <v>7.9271743894818968E-3</v>
      </c>
      <c r="AH256" s="1">
        <v>36347</v>
      </c>
      <c r="AI256" s="15">
        <v>-4.9116954138993989E-4</v>
      </c>
      <c r="AJ256" s="15">
        <v>3.2616981851828833E-2</v>
      </c>
      <c r="BP256" s="1">
        <v>36347</v>
      </c>
      <c r="BQ256" s="8">
        <v>-5.0524495745276981E-4</v>
      </c>
      <c r="BR256" s="8">
        <v>3.281293726514508E-2</v>
      </c>
    </row>
    <row r="257" spans="1:70" x14ac:dyDescent="0.2">
      <c r="A257" s="1">
        <v>36378</v>
      </c>
      <c r="B257" s="3">
        <v>4.6680002212524414</v>
      </c>
      <c r="C257" s="20">
        <v>11842.7197265625</v>
      </c>
      <c r="D257" s="3">
        <v>43.40625</v>
      </c>
      <c r="K257" s="1">
        <v>36378</v>
      </c>
      <c r="L257" s="3">
        <f t="shared" si="29"/>
        <v>1.8347999572753906E-4</v>
      </c>
      <c r="M257" s="3">
        <f t="shared" si="30"/>
        <v>-9.0529029398584634E-3</v>
      </c>
      <c r="N257" s="3">
        <f t="shared" si="31"/>
        <v>1.6093635698610095E-2</v>
      </c>
      <c r="O257" s="3">
        <f t="shared" si="32"/>
        <v>-9.2363829355860023E-3</v>
      </c>
      <c r="P257" s="3">
        <f t="shared" si="33"/>
        <v>1.5910155702882556E-2</v>
      </c>
      <c r="AH257" s="1">
        <v>36348</v>
      </c>
      <c r="AI257" s="15">
        <v>1.1551869417348597E-3</v>
      </c>
      <c r="AJ257" s="15">
        <v>-4.3176928704338809E-3</v>
      </c>
      <c r="BP257" s="1">
        <v>36348</v>
      </c>
      <c r="BQ257" s="8">
        <v>7.4140304807896189E-4</v>
      </c>
      <c r="BR257" s="8">
        <v>-3.7220289795245652E-3</v>
      </c>
    </row>
    <row r="258" spans="1:70" x14ac:dyDescent="0.2">
      <c r="A258" s="1">
        <v>36381</v>
      </c>
      <c r="B258" s="3">
        <v>4.7519998550415039</v>
      </c>
      <c r="C258" s="20">
        <v>11800.419921875</v>
      </c>
      <c r="D258" s="3">
        <v>44.0625</v>
      </c>
      <c r="K258" s="1">
        <v>36381</v>
      </c>
      <c r="L258" s="3">
        <f t="shared" si="29"/>
        <v>1.8672000885009766E-4</v>
      </c>
      <c r="M258" s="3">
        <f t="shared" si="30"/>
        <v>-3.5717981734064105E-3</v>
      </c>
      <c r="N258" s="3">
        <f t="shared" si="31"/>
        <v>1.511879049676026E-2</v>
      </c>
      <c r="O258" s="3">
        <f t="shared" si="32"/>
        <v>-3.7585181822565083E-3</v>
      </c>
      <c r="P258" s="3">
        <f t="shared" si="33"/>
        <v>1.4932070487910162E-2</v>
      </c>
      <c r="AH258" s="1">
        <v>36349</v>
      </c>
      <c r="AI258" s="15">
        <v>-3.9361458929172878E-4</v>
      </c>
      <c r="AJ258" s="15">
        <v>1.0676712766895092E-2</v>
      </c>
      <c r="BP258" s="1">
        <v>36349</v>
      </c>
      <c r="BQ258" s="8">
        <v>3.3814662150319394E-3</v>
      </c>
      <c r="BR258" s="8">
        <v>7.081911961350721E-3</v>
      </c>
    </row>
    <row r="259" spans="1:70" x14ac:dyDescent="0.2">
      <c r="A259" s="1">
        <v>36382</v>
      </c>
      <c r="B259" s="3">
        <v>4.7969999313354492</v>
      </c>
      <c r="C259" s="20">
        <v>11663.98046875</v>
      </c>
      <c r="D259" s="3">
        <v>44.28125</v>
      </c>
      <c r="K259" s="1">
        <v>36382</v>
      </c>
      <c r="L259" s="3">
        <f t="shared" ref="L259:L322" si="34">B258/100/250</f>
        <v>1.9007999420166016E-4</v>
      </c>
      <c r="M259" s="3">
        <f t="shared" ref="M259:M322" si="35">(C259-C258)/C258</f>
        <v>-1.1562254057762443E-2</v>
      </c>
      <c r="N259" s="3">
        <f t="shared" ref="N259:N322" si="36">(D259-D258)/D258</f>
        <v>4.9645390070921988E-3</v>
      </c>
      <c r="O259" s="3">
        <f t="shared" ref="O259:O322" si="37">M259-L259</f>
        <v>-1.1752334051964103E-2</v>
      </c>
      <c r="P259" s="3">
        <f t="shared" ref="P259:P322" si="38">N259-L259</f>
        <v>4.7744590128905385E-3</v>
      </c>
      <c r="AH259" s="1">
        <v>36350</v>
      </c>
      <c r="AI259" s="15">
        <v>3.2355260248013119E-3</v>
      </c>
      <c r="AJ259" s="15">
        <v>1.8772583082131557E-2</v>
      </c>
      <c r="BP259" s="1">
        <v>36350</v>
      </c>
      <c r="BQ259" s="8">
        <v>2.4632619522870439E-3</v>
      </c>
      <c r="BR259" s="8">
        <v>1.9726087160138989E-2</v>
      </c>
    </row>
    <row r="260" spans="1:70" x14ac:dyDescent="0.2">
      <c r="A260" s="1">
        <v>36383</v>
      </c>
      <c r="B260" s="3">
        <v>4.7569999694824219</v>
      </c>
      <c r="C260" s="20">
        <v>11840.4501953125</v>
      </c>
      <c r="D260" s="3">
        <v>44.015621185302734</v>
      </c>
      <c r="K260" s="1">
        <v>36383</v>
      </c>
      <c r="L260" s="3">
        <f t="shared" si="34"/>
        <v>1.9187999725341797E-4</v>
      </c>
      <c r="M260" s="3">
        <f t="shared" si="35"/>
        <v>1.5129460053135002E-2</v>
      </c>
      <c r="N260" s="3">
        <f t="shared" si="36"/>
        <v>-5.998674714405434E-3</v>
      </c>
      <c r="O260" s="3">
        <f t="shared" si="37"/>
        <v>1.4937580055881585E-2</v>
      </c>
      <c r="P260" s="3">
        <f t="shared" si="38"/>
        <v>-6.1905547116588517E-3</v>
      </c>
      <c r="AH260" s="1">
        <v>36353</v>
      </c>
      <c r="AI260" s="15">
        <v>-1.4441388766442867E-3</v>
      </c>
      <c r="AJ260" s="15">
        <v>-1.3209721154130329E-2</v>
      </c>
      <c r="BP260" s="1">
        <v>36353</v>
      </c>
      <c r="BQ260" s="8">
        <v>-2.9981707320482937E-4</v>
      </c>
      <c r="BR260" s="8">
        <v>-1.4171962955738729E-2</v>
      </c>
    </row>
    <row r="261" spans="1:70" x14ac:dyDescent="0.2">
      <c r="A261" s="1">
        <v>36384</v>
      </c>
      <c r="B261" s="3">
        <v>4.6529998779296875</v>
      </c>
      <c r="C261" s="20">
        <v>11832.7802734375</v>
      </c>
      <c r="D261" s="3">
        <v>43</v>
      </c>
      <c r="K261" s="1">
        <v>36384</v>
      </c>
      <c r="L261" s="3">
        <f t="shared" si="34"/>
        <v>1.9027999877929688E-4</v>
      </c>
      <c r="M261" s="3">
        <f t="shared" si="35"/>
        <v>-6.4777282522892883E-4</v>
      </c>
      <c r="N261" s="3">
        <f t="shared" si="36"/>
        <v>-2.3074107736138477E-2</v>
      </c>
      <c r="O261" s="3">
        <f t="shared" si="37"/>
        <v>-8.3805282400822574E-4</v>
      </c>
      <c r="P261" s="3">
        <f t="shared" si="38"/>
        <v>-2.3264387734917773E-2</v>
      </c>
      <c r="AH261" s="1">
        <v>36354</v>
      </c>
      <c r="AI261" s="15">
        <v>-1.6998799002748489E-3</v>
      </c>
      <c r="AJ261" s="15">
        <v>-1.1698459122474997E-2</v>
      </c>
      <c r="BP261" s="1">
        <v>36354</v>
      </c>
      <c r="BQ261" s="8">
        <v>-1.4080863246099583E-3</v>
      </c>
      <c r="BR261" s="8">
        <v>-1.1807772706227047E-2</v>
      </c>
    </row>
    <row r="262" spans="1:70" x14ac:dyDescent="0.2">
      <c r="A262" s="1">
        <v>36385</v>
      </c>
      <c r="B262" s="3">
        <v>4.6329998970031738</v>
      </c>
      <c r="C262" s="20">
        <v>12075.2197265625</v>
      </c>
      <c r="D262" s="3">
        <v>43.84375</v>
      </c>
      <c r="K262" s="1">
        <v>36385</v>
      </c>
      <c r="L262" s="3">
        <f t="shared" si="34"/>
        <v>1.8611999511718749E-4</v>
      </c>
      <c r="M262" s="3">
        <f t="shared" si="35"/>
        <v>2.0488798703482539E-2</v>
      </c>
      <c r="N262" s="3">
        <f t="shared" si="36"/>
        <v>1.9622093023255814E-2</v>
      </c>
      <c r="O262" s="3">
        <f t="shared" si="37"/>
        <v>2.030267870836535E-2</v>
      </c>
      <c r="P262" s="3">
        <f t="shared" si="38"/>
        <v>1.9435973028138626E-2</v>
      </c>
      <c r="AH262" s="1">
        <v>36355</v>
      </c>
      <c r="AI262" s="15">
        <v>1.947572167608389E-3</v>
      </c>
      <c r="AJ262" s="15">
        <v>-1.9243747411349384E-2</v>
      </c>
      <c r="BP262" s="1">
        <v>36355</v>
      </c>
      <c r="BQ262" s="8">
        <v>4.6253928737351058E-3</v>
      </c>
      <c r="BR262" s="8">
        <v>-2.1738488111830344E-2</v>
      </c>
    </row>
    <row r="263" spans="1:70" x14ac:dyDescent="0.2">
      <c r="A263" s="1">
        <v>36388</v>
      </c>
      <c r="B263" s="3">
        <v>4.5970001220703125</v>
      </c>
      <c r="C263" s="20">
        <v>12109.080078125</v>
      </c>
      <c r="D263" s="3">
        <v>43.875</v>
      </c>
      <c r="K263" s="1">
        <v>36388</v>
      </c>
      <c r="L263" s="3">
        <f t="shared" si="34"/>
        <v>1.8531999588012696E-4</v>
      </c>
      <c r="M263" s="3">
        <f t="shared" si="35"/>
        <v>2.8041188756189332E-3</v>
      </c>
      <c r="N263" s="3">
        <f t="shared" si="36"/>
        <v>7.1275837491090524E-4</v>
      </c>
      <c r="O263" s="3">
        <f t="shared" si="37"/>
        <v>2.6187988797388064E-3</v>
      </c>
      <c r="P263" s="3">
        <f t="shared" si="38"/>
        <v>5.2743837903077831E-4</v>
      </c>
      <c r="AH263" s="1">
        <v>36356</v>
      </c>
      <c r="AI263" s="15">
        <v>3.9389034349561272E-3</v>
      </c>
      <c r="AJ263" s="15">
        <v>-1.1692206136174159E-2</v>
      </c>
      <c r="BP263" s="1">
        <v>36356</v>
      </c>
      <c r="BQ263" s="8">
        <v>2.4227917259944417E-3</v>
      </c>
      <c r="BR263" s="8">
        <v>-9.9928144360625724E-3</v>
      </c>
    </row>
    <row r="264" spans="1:70" x14ac:dyDescent="0.2">
      <c r="A264" s="1">
        <v>36389</v>
      </c>
      <c r="B264" s="3">
        <v>4.6669998168945313</v>
      </c>
      <c r="C264" s="20">
        <v>12227.76953125</v>
      </c>
      <c r="D264" s="3">
        <v>44.3125</v>
      </c>
      <c r="K264" s="1">
        <v>36389</v>
      </c>
      <c r="L264" s="3">
        <f t="shared" si="34"/>
        <v>1.8388000488281251E-4</v>
      </c>
      <c r="M264" s="3">
        <f t="shared" si="35"/>
        <v>9.8016903314903318E-3</v>
      </c>
      <c r="N264" s="3">
        <f t="shared" si="36"/>
        <v>9.9715099715099714E-3</v>
      </c>
      <c r="O264" s="3">
        <f t="shared" si="37"/>
        <v>9.6178103266075197E-3</v>
      </c>
      <c r="P264" s="3">
        <f t="shared" si="38"/>
        <v>9.7876299666271593E-3</v>
      </c>
      <c r="AH264" s="1">
        <v>36357</v>
      </c>
      <c r="AI264" s="15">
        <v>1.9881863076517251E-3</v>
      </c>
      <c r="AJ264" s="15">
        <v>2.2999958410579543E-2</v>
      </c>
      <c r="BP264" s="1">
        <v>36357</v>
      </c>
      <c r="BQ264" s="8">
        <v>2.8470659883482858E-3</v>
      </c>
      <c r="BR264" s="8">
        <v>2.2324558725610524E-2</v>
      </c>
    </row>
    <row r="265" spans="1:70" x14ac:dyDescent="0.2">
      <c r="A265" s="1">
        <v>36390</v>
      </c>
      <c r="B265" s="3">
        <v>4.6030001640319824</v>
      </c>
      <c r="C265" s="20">
        <v>12145.0498046875</v>
      </c>
      <c r="D265" s="3">
        <v>43.6875</v>
      </c>
      <c r="K265" s="1">
        <v>36390</v>
      </c>
      <c r="L265" s="3">
        <f t="shared" si="34"/>
        <v>1.8667999267578126E-4</v>
      </c>
      <c r="M265" s="3">
        <f t="shared" si="35"/>
        <v>-6.7649072343976269E-3</v>
      </c>
      <c r="N265" s="3">
        <f t="shared" si="36"/>
        <v>-1.4104372355430184E-2</v>
      </c>
      <c r="O265" s="3">
        <f t="shared" si="37"/>
        <v>-6.9515872270734082E-3</v>
      </c>
      <c r="P265" s="3">
        <f t="shared" si="38"/>
        <v>-1.4291052348105964E-2</v>
      </c>
      <c r="AH265" s="1">
        <v>36360</v>
      </c>
      <c r="AI265" s="15">
        <v>-3.7692745496387937E-3</v>
      </c>
      <c r="AJ265" s="15">
        <v>1.9212394552385374E-2</v>
      </c>
      <c r="BP265" s="1">
        <v>36360</v>
      </c>
      <c r="BQ265" s="8">
        <v>-3.8452933062008703E-3</v>
      </c>
      <c r="BR265" s="8">
        <v>1.947029330620087E-2</v>
      </c>
    </row>
    <row r="266" spans="1:70" x14ac:dyDescent="0.2">
      <c r="A266" s="1">
        <v>36391</v>
      </c>
      <c r="B266" s="3">
        <v>4.6139998435974121</v>
      </c>
      <c r="C266" s="20">
        <v>12060.5</v>
      </c>
      <c r="D266" s="3">
        <v>43.75</v>
      </c>
      <c r="K266" s="1">
        <v>36391</v>
      </c>
      <c r="L266" s="3">
        <f t="shared" si="34"/>
        <v>1.8412000656127932E-4</v>
      </c>
      <c r="M266" s="3">
        <f t="shared" si="35"/>
        <v>-6.961668008546756E-3</v>
      </c>
      <c r="N266" s="3">
        <f t="shared" si="36"/>
        <v>1.4306151645207439E-3</v>
      </c>
      <c r="O266" s="3">
        <f t="shared" si="37"/>
        <v>-7.1457880151080356E-3</v>
      </c>
      <c r="P266" s="3">
        <f t="shared" si="38"/>
        <v>1.2464951579594645E-3</v>
      </c>
      <c r="AH266" s="1">
        <v>36361</v>
      </c>
      <c r="AI266" s="15">
        <v>-1.0150129924425296E-2</v>
      </c>
      <c r="AJ266" s="15">
        <v>1.2900652846130716E-2</v>
      </c>
      <c r="BP266" s="1">
        <v>36361</v>
      </c>
      <c r="BQ266" s="8">
        <v>-1.1163204377394402E-2</v>
      </c>
      <c r="BR266" s="8">
        <v>1.4093607307797332E-2</v>
      </c>
    </row>
    <row r="267" spans="1:70" x14ac:dyDescent="0.2">
      <c r="A267" s="1">
        <v>36392</v>
      </c>
      <c r="B267" s="3">
        <v>4.6909999847412109</v>
      </c>
      <c r="C267" s="20">
        <v>12170.16015625</v>
      </c>
      <c r="D267" s="3">
        <v>43.9375</v>
      </c>
      <c r="K267" s="1">
        <v>36392</v>
      </c>
      <c r="L267" s="3">
        <f t="shared" si="34"/>
        <v>1.8455999374389649E-4</v>
      </c>
      <c r="M267" s="3">
        <f t="shared" si="35"/>
        <v>9.0925049749181214E-3</v>
      </c>
      <c r="N267" s="3">
        <f t="shared" si="36"/>
        <v>4.2857142857142859E-3</v>
      </c>
      <c r="O267" s="3">
        <f t="shared" si="37"/>
        <v>8.9079449811742244E-3</v>
      </c>
      <c r="P267" s="3">
        <f t="shared" si="38"/>
        <v>4.1011542919703898E-3</v>
      </c>
      <c r="AH267" s="1">
        <v>36362</v>
      </c>
      <c r="AI267" s="15">
        <v>8.5841351852684129E-4</v>
      </c>
      <c r="AJ267" s="15">
        <v>-4.6903944722449615E-3</v>
      </c>
      <c r="BP267" s="1">
        <v>36362</v>
      </c>
      <c r="BQ267" s="8">
        <v>3.4892379808424039E-3</v>
      </c>
      <c r="BR267" s="8">
        <v>-7.141538930440651E-3</v>
      </c>
    </row>
    <row r="268" spans="1:70" x14ac:dyDescent="0.2">
      <c r="A268" s="1">
        <v>36395</v>
      </c>
      <c r="B268" s="3">
        <v>4.7740001678466797</v>
      </c>
      <c r="C268" s="20">
        <v>12367.2197265625</v>
      </c>
      <c r="D268" s="3">
        <v>44.25</v>
      </c>
      <c r="K268" s="1">
        <v>36395</v>
      </c>
      <c r="L268" s="3">
        <f t="shared" si="34"/>
        <v>1.8763999938964843E-4</v>
      </c>
      <c r="M268" s="3">
        <f t="shared" si="35"/>
        <v>1.6192027695814654E-2</v>
      </c>
      <c r="N268" s="3">
        <f t="shared" si="36"/>
        <v>7.1123755334281651E-3</v>
      </c>
      <c r="O268" s="3">
        <f t="shared" si="37"/>
        <v>1.6004387696425006E-2</v>
      </c>
      <c r="P268" s="3">
        <f t="shared" si="38"/>
        <v>6.924735534038517E-3</v>
      </c>
      <c r="AH268" s="1">
        <v>36363</v>
      </c>
      <c r="AI268" s="15">
        <v>-6.1862830685987672E-3</v>
      </c>
      <c r="AJ268" s="15">
        <v>-1.0119389185040701E-2</v>
      </c>
      <c r="BP268" s="1">
        <v>36363</v>
      </c>
      <c r="BQ268" s="8">
        <v>-9.0144848291369636E-3</v>
      </c>
      <c r="BR268" s="8">
        <v>-7.114547428927552E-3</v>
      </c>
    </row>
    <row r="269" spans="1:70" x14ac:dyDescent="0.2">
      <c r="A269" s="1">
        <v>36396</v>
      </c>
      <c r="B269" s="3">
        <v>4.8420000076293945</v>
      </c>
      <c r="C269" s="20">
        <v>12393.6201171875</v>
      </c>
      <c r="D269" s="3">
        <v>43.875</v>
      </c>
      <c r="K269" s="1">
        <v>36396</v>
      </c>
      <c r="L269" s="3">
        <f t="shared" si="34"/>
        <v>1.9096000671386718E-4</v>
      </c>
      <c r="M269" s="3">
        <f t="shared" si="35"/>
        <v>2.134707008422988E-3</v>
      </c>
      <c r="N269" s="3">
        <f t="shared" si="36"/>
        <v>-8.4745762711864406E-3</v>
      </c>
      <c r="O269" s="3">
        <f t="shared" si="37"/>
        <v>1.9437470017091209E-3</v>
      </c>
      <c r="P269" s="3">
        <f t="shared" si="38"/>
        <v>-8.6655362779003084E-3</v>
      </c>
      <c r="AH269" s="1">
        <v>36364</v>
      </c>
      <c r="AI269" s="15">
        <v>-1.3803825929015554E-3</v>
      </c>
      <c r="AJ269" s="15">
        <v>1.2019025971740163E-3</v>
      </c>
      <c r="BP269" s="1">
        <v>36364</v>
      </c>
      <c r="BQ269" s="8">
        <v>9.5979925574568776E-4</v>
      </c>
      <c r="BR269" s="8">
        <v>-9.5979925574568776E-4</v>
      </c>
    </row>
    <row r="270" spans="1:70" x14ac:dyDescent="0.2">
      <c r="A270" s="1">
        <v>36397</v>
      </c>
      <c r="B270" s="3">
        <v>4.7729997634887695</v>
      </c>
      <c r="C270" s="20">
        <v>12540.8203125</v>
      </c>
      <c r="D270" s="3">
        <v>43.125</v>
      </c>
      <c r="K270" s="1">
        <v>36397</v>
      </c>
      <c r="L270" s="3">
        <f t="shared" si="34"/>
        <v>1.9368000030517578E-4</v>
      </c>
      <c r="M270" s="3">
        <f t="shared" si="35"/>
        <v>1.1877094337300402E-2</v>
      </c>
      <c r="N270" s="3">
        <f t="shared" si="36"/>
        <v>-1.7094017094017096E-2</v>
      </c>
      <c r="O270" s="3">
        <f t="shared" si="37"/>
        <v>1.1683414336995226E-2</v>
      </c>
      <c r="P270" s="3">
        <f t="shared" si="38"/>
        <v>-1.728769709432227E-2</v>
      </c>
      <c r="AH270" s="1">
        <v>36367</v>
      </c>
      <c r="AI270" s="15">
        <v>-4.7955806034430254E-3</v>
      </c>
      <c r="AJ270" s="15">
        <v>5.359257079132795E-3</v>
      </c>
      <c r="BP270" s="1">
        <v>36367</v>
      </c>
      <c r="BQ270" s="8">
        <v>-8.7680069924372436E-3</v>
      </c>
      <c r="BR270" s="8">
        <v>9.513163475298644E-3</v>
      </c>
    </row>
    <row r="271" spans="1:70" x14ac:dyDescent="0.2">
      <c r="A271" s="1">
        <v>36398</v>
      </c>
      <c r="B271" s="3">
        <v>4.7829999923706055</v>
      </c>
      <c r="C271" s="20">
        <v>12394.9296875</v>
      </c>
      <c r="D271" s="3">
        <v>42.0625</v>
      </c>
      <c r="K271" s="1">
        <v>36398</v>
      </c>
      <c r="L271" s="3">
        <f t="shared" si="34"/>
        <v>1.9091999053955078E-4</v>
      </c>
      <c r="M271" s="3">
        <f t="shared" si="35"/>
        <v>-1.1633260134872059E-2</v>
      </c>
      <c r="N271" s="3">
        <f t="shared" si="36"/>
        <v>-2.4637681159420291E-2</v>
      </c>
      <c r="O271" s="3">
        <f t="shared" si="37"/>
        <v>-1.182418012541161E-2</v>
      </c>
      <c r="P271" s="3">
        <f t="shared" si="38"/>
        <v>-2.4828601149959842E-2</v>
      </c>
      <c r="AH271" s="1">
        <v>36368</v>
      </c>
      <c r="AI271" s="15">
        <v>5.1957833724247246E-3</v>
      </c>
      <c r="AJ271" s="15">
        <v>-6.8664666558435634E-3</v>
      </c>
      <c r="BP271" s="1">
        <v>36368</v>
      </c>
      <c r="BQ271" s="8">
        <v>7.4025556069403017E-3</v>
      </c>
      <c r="BR271" s="8">
        <v>-8.8917588831875088E-3</v>
      </c>
    </row>
    <row r="272" spans="1:70" x14ac:dyDescent="0.2">
      <c r="A272" s="1">
        <v>36399</v>
      </c>
      <c r="B272" s="3">
        <v>4.8179998397827148</v>
      </c>
      <c r="C272" s="20">
        <v>12277.080078125</v>
      </c>
      <c r="D272" s="3">
        <v>42.375</v>
      </c>
      <c r="K272" s="1">
        <v>36399</v>
      </c>
      <c r="L272" s="3">
        <f t="shared" si="34"/>
        <v>1.9131999969482423E-4</v>
      </c>
      <c r="M272" s="3">
        <f t="shared" si="35"/>
        <v>-9.507888495232741E-3</v>
      </c>
      <c r="N272" s="3">
        <f t="shared" si="36"/>
        <v>7.429420505200594E-3</v>
      </c>
      <c r="O272" s="3">
        <f t="shared" si="37"/>
        <v>-9.699208494927565E-3</v>
      </c>
      <c r="P272" s="3">
        <f t="shared" si="38"/>
        <v>7.23810050550577E-3</v>
      </c>
      <c r="AH272" s="1">
        <v>36369</v>
      </c>
      <c r="AI272" s="15">
        <v>9.653782703527091E-4</v>
      </c>
      <c r="AJ272" s="15">
        <v>1.089078198481197E-3</v>
      </c>
      <c r="BP272" s="1">
        <v>36369</v>
      </c>
      <c r="BQ272" s="8">
        <v>3.1853866685389622E-3</v>
      </c>
      <c r="BR272" s="8">
        <v>-9.4825020321457742E-4</v>
      </c>
    </row>
    <row r="273" spans="1:70" x14ac:dyDescent="0.2">
      <c r="A273" s="1">
        <v>36402</v>
      </c>
      <c r="B273" s="3">
        <v>4.8470001220703125</v>
      </c>
      <c r="C273" s="20">
        <v>12069.58984375</v>
      </c>
      <c r="D273" s="3">
        <v>41.25</v>
      </c>
      <c r="K273" s="1">
        <v>36402</v>
      </c>
      <c r="L273" s="3">
        <f t="shared" si="34"/>
        <v>1.9271999359130859E-4</v>
      </c>
      <c r="M273" s="3">
        <f t="shared" si="35"/>
        <v>-1.6900617496557753E-2</v>
      </c>
      <c r="N273" s="3">
        <f t="shared" si="36"/>
        <v>-2.6548672566371681E-2</v>
      </c>
      <c r="O273" s="3">
        <f t="shared" si="37"/>
        <v>-1.709333749014906E-2</v>
      </c>
      <c r="P273" s="3">
        <f t="shared" si="38"/>
        <v>-2.6741392559962988E-2</v>
      </c>
      <c r="AH273" s="1">
        <v>36370</v>
      </c>
      <c r="AI273" s="15">
        <v>-8.2378844539116557E-3</v>
      </c>
      <c r="AJ273" s="15">
        <v>8.7988520673135222E-3</v>
      </c>
      <c r="BP273" s="1">
        <v>36370</v>
      </c>
      <c r="BQ273" s="8">
        <v>-7.8319183611995948E-3</v>
      </c>
      <c r="BR273" s="8">
        <v>8.5759659802472146E-3</v>
      </c>
    </row>
    <row r="274" spans="1:70" x14ac:dyDescent="0.2">
      <c r="A274" s="1">
        <v>36403</v>
      </c>
      <c r="B274" s="3">
        <v>4.9499998092651367</v>
      </c>
      <c r="C274" s="20">
        <v>12042.23046875</v>
      </c>
      <c r="D274" s="3">
        <v>41.875</v>
      </c>
      <c r="K274" s="1">
        <v>36403</v>
      </c>
      <c r="L274" s="3">
        <f t="shared" si="34"/>
        <v>1.938800048828125E-4</v>
      </c>
      <c r="M274" s="3">
        <f t="shared" si="35"/>
        <v>-2.2668023813723474E-3</v>
      </c>
      <c r="N274" s="3">
        <f t="shared" si="36"/>
        <v>1.5151515151515152E-2</v>
      </c>
      <c r="O274" s="3">
        <f t="shared" si="37"/>
        <v>-2.4606823862551599E-3</v>
      </c>
      <c r="P274" s="3">
        <f t="shared" si="38"/>
        <v>1.4957635146632339E-2</v>
      </c>
      <c r="AH274" s="1">
        <v>36371</v>
      </c>
      <c r="AI274" s="15">
        <v>-3.0273228882776752E-3</v>
      </c>
      <c r="AJ274" s="15">
        <v>1.6226982522481392E-2</v>
      </c>
      <c r="BP274" s="1">
        <v>36371</v>
      </c>
      <c r="BQ274" s="8">
        <v>-1.9520017307269786E-4</v>
      </c>
      <c r="BR274" s="8">
        <v>1.3578099801325487E-2</v>
      </c>
    </row>
    <row r="275" spans="1:70" x14ac:dyDescent="0.2">
      <c r="A275" s="1">
        <v>36404</v>
      </c>
      <c r="B275" s="3">
        <v>4.9190001487731934</v>
      </c>
      <c r="C275" s="20">
        <v>12129.0302734375</v>
      </c>
      <c r="D275" s="3">
        <v>41.3125</v>
      </c>
      <c r="K275" s="1">
        <v>36404</v>
      </c>
      <c r="L275" s="3">
        <f t="shared" si="34"/>
        <v>1.9799999237060548E-4</v>
      </c>
      <c r="M275" s="3">
        <f t="shared" si="35"/>
        <v>7.2079507955563928E-3</v>
      </c>
      <c r="N275" s="3">
        <f t="shared" si="36"/>
        <v>-1.3432835820895522E-2</v>
      </c>
      <c r="O275" s="3">
        <f t="shared" si="37"/>
        <v>7.009950803185787E-3</v>
      </c>
      <c r="P275" s="3">
        <f t="shared" si="38"/>
        <v>-1.3630835813266127E-2</v>
      </c>
      <c r="AH275" s="1">
        <v>36374</v>
      </c>
      <c r="AI275" s="15">
        <v>-1.9178275432266119E-3</v>
      </c>
      <c r="AJ275" s="15">
        <v>-1.1473055334002896E-2</v>
      </c>
      <c r="BP275" s="1">
        <v>36374</v>
      </c>
      <c r="BQ275" s="8">
        <v>-1.8065625289885026E-3</v>
      </c>
      <c r="BR275" s="8">
        <v>-1.1399600347020301E-2</v>
      </c>
    </row>
    <row r="276" spans="1:70" x14ac:dyDescent="0.2">
      <c r="A276" s="1">
        <v>36405</v>
      </c>
      <c r="B276" s="3">
        <v>4.7880001068115234</v>
      </c>
      <c r="C276" s="20">
        <v>12019.23046875</v>
      </c>
      <c r="D276" s="3">
        <v>40.1875</v>
      </c>
      <c r="K276" s="1">
        <v>36405</v>
      </c>
      <c r="L276" s="3">
        <f t="shared" si="34"/>
        <v>1.9676000595092775E-4</v>
      </c>
      <c r="M276" s="3">
        <f t="shared" si="35"/>
        <v>-9.0526449528253623E-3</v>
      </c>
      <c r="N276" s="3">
        <f t="shared" si="36"/>
        <v>-2.7231467473524961E-2</v>
      </c>
      <c r="O276" s="3">
        <f t="shared" si="37"/>
        <v>-9.2494049587762903E-3</v>
      </c>
      <c r="P276" s="3">
        <f t="shared" si="38"/>
        <v>-2.7428227479475889E-2</v>
      </c>
      <c r="AH276" s="1">
        <v>36375</v>
      </c>
      <c r="AI276" s="15">
        <v>-3.3180500014755449E-3</v>
      </c>
      <c r="AJ276" s="15">
        <v>5.3622532702570155E-3</v>
      </c>
      <c r="BP276" s="1">
        <v>36375</v>
      </c>
      <c r="BQ276" s="8">
        <v>-4.3823856204087495E-3</v>
      </c>
      <c r="BR276" s="8">
        <v>6.6128688917842142E-3</v>
      </c>
    </row>
    <row r="277" spans="1:70" x14ac:dyDescent="0.2">
      <c r="A277" s="1">
        <v>36406</v>
      </c>
      <c r="B277" s="3">
        <v>4.7740001678466797</v>
      </c>
      <c r="C277" s="20">
        <v>12350.5595703125</v>
      </c>
      <c r="D277" s="3">
        <v>41.5</v>
      </c>
      <c r="K277" s="1">
        <v>36406</v>
      </c>
      <c r="L277" s="3">
        <f t="shared" si="34"/>
        <v>1.9152000427246095E-4</v>
      </c>
      <c r="M277" s="3">
        <f t="shared" si="35"/>
        <v>2.7566581939164548E-2</v>
      </c>
      <c r="N277" s="3">
        <f t="shared" si="36"/>
        <v>3.2659409020217731E-2</v>
      </c>
      <c r="O277" s="3">
        <f t="shared" si="37"/>
        <v>2.7375061934892087E-2</v>
      </c>
      <c r="P277" s="3">
        <f t="shared" si="38"/>
        <v>3.2467889015945273E-2</v>
      </c>
      <c r="AH277" s="1">
        <v>36376</v>
      </c>
      <c r="AI277" s="15">
        <v>-7.1850610321860416E-3</v>
      </c>
      <c r="AJ277" s="15">
        <v>1.2931739124531327E-2</v>
      </c>
      <c r="BP277" s="1">
        <v>36376</v>
      </c>
      <c r="BQ277" s="8">
        <v>-5.9610777999181963E-3</v>
      </c>
      <c r="BR277" s="8">
        <v>1.1895795900808404E-2</v>
      </c>
    </row>
    <row r="278" spans="1:70" x14ac:dyDescent="0.2">
      <c r="A278" s="1">
        <v>36410</v>
      </c>
      <c r="B278" s="3">
        <v>4.6729998588562012</v>
      </c>
      <c r="C278" s="20">
        <v>12322.6904296875</v>
      </c>
      <c r="D278" s="3">
        <v>41.375</v>
      </c>
      <c r="K278" s="1">
        <v>36410</v>
      </c>
      <c r="L278" s="3">
        <f t="shared" si="34"/>
        <v>1.9096000671386718E-4</v>
      </c>
      <c r="M278" s="3">
        <f t="shared" si="35"/>
        <v>-2.256508336026336E-3</v>
      </c>
      <c r="N278" s="3">
        <f t="shared" si="36"/>
        <v>-3.0120481927710845E-3</v>
      </c>
      <c r="O278" s="3">
        <f t="shared" si="37"/>
        <v>-2.4474683427402034E-3</v>
      </c>
      <c r="P278" s="3">
        <f t="shared" si="38"/>
        <v>-3.2030081994849518E-3</v>
      </c>
      <c r="AH278" s="1">
        <v>36377</v>
      </c>
      <c r="AI278" s="15">
        <v>2.6632430047313902E-3</v>
      </c>
      <c r="AJ278" s="15">
        <v>5.263931384750507E-3</v>
      </c>
      <c r="BP278" s="1">
        <v>36377</v>
      </c>
      <c r="BQ278" s="8">
        <v>3.2713306858996498E-3</v>
      </c>
      <c r="BR278" s="8">
        <v>4.8407637093805861E-3</v>
      </c>
    </row>
    <row r="279" spans="1:70" x14ac:dyDescent="0.2">
      <c r="A279" s="1">
        <v>36411</v>
      </c>
      <c r="B279" s="3">
        <v>4.6669998168945313</v>
      </c>
      <c r="C279" s="20">
        <v>12265.1103515625</v>
      </c>
      <c r="D279" s="3">
        <v>40.4375</v>
      </c>
      <c r="K279" s="1">
        <v>36411</v>
      </c>
      <c r="L279" s="3">
        <f t="shared" si="34"/>
        <v>1.8691999435424805E-4</v>
      </c>
      <c r="M279" s="3">
        <f t="shared" si="35"/>
        <v>-4.6726872230985856E-3</v>
      </c>
      <c r="N279" s="3">
        <f t="shared" si="36"/>
        <v>-2.2658610271903322E-2</v>
      </c>
      <c r="O279" s="3">
        <f t="shared" si="37"/>
        <v>-4.8596072174528337E-3</v>
      </c>
      <c r="P279" s="3">
        <f t="shared" si="38"/>
        <v>-2.2845530266257571E-2</v>
      </c>
      <c r="AH279" s="1">
        <v>36378</v>
      </c>
      <c r="AI279" s="15">
        <v>-4.4218792452325531E-3</v>
      </c>
      <c r="AJ279" s="15">
        <v>2.033203494811511E-2</v>
      </c>
      <c r="BP279" s="1">
        <v>36378</v>
      </c>
      <c r="BQ279" s="8">
        <v>-2.2468361985233292E-3</v>
      </c>
      <c r="BR279" s="8">
        <v>1.8340471897133424E-2</v>
      </c>
    </row>
    <row r="280" spans="1:70" x14ac:dyDescent="0.2">
      <c r="A280" s="1">
        <v>36412</v>
      </c>
      <c r="B280" s="3">
        <v>4.6579999923706055</v>
      </c>
      <c r="C280" s="20">
        <v>12303.5703125</v>
      </c>
      <c r="D280" s="3">
        <v>42.25</v>
      </c>
      <c r="K280" s="1">
        <v>36412</v>
      </c>
      <c r="L280" s="3">
        <f t="shared" si="34"/>
        <v>1.8667999267578126E-4</v>
      </c>
      <c r="M280" s="3">
        <f t="shared" si="35"/>
        <v>3.1357207424228708E-3</v>
      </c>
      <c r="N280" s="3">
        <f t="shared" si="36"/>
        <v>4.482225656877898E-2</v>
      </c>
      <c r="O280" s="3">
        <f t="shared" si="37"/>
        <v>2.9490407497470895E-3</v>
      </c>
      <c r="P280" s="3">
        <f t="shared" si="38"/>
        <v>4.4635576576103196E-2</v>
      </c>
      <c r="AH280" s="1">
        <v>36381</v>
      </c>
      <c r="AI280" s="15">
        <v>-1.7993746750058061E-3</v>
      </c>
      <c r="AJ280" s="15">
        <v>1.673144516291597E-2</v>
      </c>
      <c r="BP280" s="1">
        <v>36381</v>
      </c>
      <c r="BQ280" s="8">
        <v>-3.6656692122537474E-3</v>
      </c>
      <c r="BR280" s="8">
        <v>1.8784459709014007E-2</v>
      </c>
    </row>
    <row r="281" spans="1:70" x14ac:dyDescent="0.2">
      <c r="A281" s="1">
        <v>36413</v>
      </c>
      <c r="B281" s="3">
        <v>4.6129999160766602</v>
      </c>
      <c r="C281" s="20">
        <v>12347.259765625</v>
      </c>
      <c r="D281" s="3">
        <v>42.8125</v>
      </c>
      <c r="K281" s="1">
        <v>36413</v>
      </c>
      <c r="L281" s="3">
        <f t="shared" si="34"/>
        <v>1.8631999969482421E-4</v>
      </c>
      <c r="M281" s="3">
        <f t="shared" si="35"/>
        <v>3.5509573250142711E-3</v>
      </c>
      <c r="N281" s="3">
        <f t="shared" si="36"/>
        <v>1.3313609467455622E-2</v>
      </c>
      <c r="O281" s="3">
        <f t="shared" si="37"/>
        <v>3.3646373253194469E-3</v>
      </c>
      <c r="P281" s="3">
        <f t="shared" si="38"/>
        <v>1.3127289467760797E-2</v>
      </c>
      <c r="AH281" s="1">
        <v>36382</v>
      </c>
      <c r="AI281" s="15">
        <v>-5.6263801955632959E-3</v>
      </c>
      <c r="AJ281" s="15">
        <v>1.0400839208453834E-2</v>
      </c>
      <c r="BP281" s="1">
        <v>36382</v>
      </c>
      <c r="BQ281" s="8">
        <v>-3.6822754215517397E-3</v>
      </c>
      <c r="BR281" s="8">
        <v>8.646814428643939E-3</v>
      </c>
    </row>
    <row r="282" spans="1:70" x14ac:dyDescent="0.2">
      <c r="A282" s="1">
        <v>36416</v>
      </c>
      <c r="B282" s="3">
        <v>4.6380000114440918</v>
      </c>
      <c r="C282" s="20">
        <v>12278.759765625</v>
      </c>
      <c r="D282" s="3">
        <v>41.9375</v>
      </c>
      <c r="K282" s="1">
        <v>36416</v>
      </c>
      <c r="L282" s="3">
        <f t="shared" si="34"/>
        <v>1.845199966430664E-4</v>
      </c>
      <c r="M282" s="3">
        <f t="shared" si="35"/>
        <v>-5.5477896553780513E-3</v>
      </c>
      <c r="N282" s="3">
        <f t="shared" si="36"/>
        <v>-2.0437956204379562E-2</v>
      </c>
      <c r="O282" s="3">
        <f t="shared" si="37"/>
        <v>-5.7323096520211173E-3</v>
      </c>
      <c r="P282" s="3">
        <f t="shared" si="38"/>
        <v>-2.062247620102263E-2</v>
      </c>
      <c r="AH282" s="1">
        <v>36383</v>
      </c>
      <c r="AI282" s="15">
        <v>7.1513032410789514E-3</v>
      </c>
      <c r="AJ282" s="15">
        <v>-1.3341857952737804E-2</v>
      </c>
      <c r="BP282" s="1">
        <v>36383</v>
      </c>
      <c r="BQ282" s="8">
        <v>9.6743388491431874E-3</v>
      </c>
      <c r="BR282" s="8">
        <v>-1.567301356354862E-2</v>
      </c>
    </row>
    <row r="283" spans="1:70" x14ac:dyDescent="0.2">
      <c r="A283" s="1">
        <v>36417</v>
      </c>
      <c r="B283" s="3">
        <v>4.6770000457763672</v>
      </c>
      <c r="C283" s="20">
        <v>12211.9501953125</v>
      </c>
      <c r="D283" s="3">
        <v>41.9375</v>
      </c>
      <c r="K283" s="1">
        <v>36417</v>
      </c>
      <c r="L283" s="3">
        <f t="shared" si="34"/>
        <v>1.8552000045776368E-4</v>
      </c>
      <c r="M283" s="3">
        <f t="shared" si="35"/>
        <v>-5.441068282770441E-3</v>
      </c>
      <c r="N283" s="3">
        <f t="shared" si="36"/>
        <v>0</v>
      </c>
      <c r="O283" s="3">
        <f t="shared" si="37"/>
        <v>-5.6265882832282049E-3</v>
      </c>
      <c r="P283" s="3">
        <f t="shared" si="38"/>
        <v>-1.8552000045776368E-4</v>
      </c>
      <c r="AH283" s="1">
        <v>36384</v>
      </c>
      <c r="AI283" s="15">
        <v>-4.012142431441308E-4</v>
      </c>
      <c r="AJ283" s="15">
        <v>-2.2863173491773643E-2</v>
      </c>
      <c r="BP283" s="1">
        <v>36384</v>
      </c>
      <c r="BQ283" s="8">
        <v>-1.9462512895534623E-3</v>
      </c>
      <c r="BR283" s="8">
        <v>-2.1127856446585012E-2</v>
      </c>
    </row>
    <row r="284" spans="1:70" x14ac:dyDescent="0.2">
      <c r="A284" s="1">
        <v>36418</v>
      </c>
      <c r="B284" s="3">
        <v>4.6069998741149902</v>
      </c>
      <c r="C284" s="20">
        <v>12055.849609375</v>
      </c>
      <c r="D284" s="3">
        <v>41.625</v>
      </c>
      <c r="K284" s="1">
        <v>36418</v>
      </c>
      <c r="L284" s="3">
        <f t="shared" si="34"/>
        <v>1.8708000183105468E-4</v>
      </c>
      <c r="M284" s="3">
        <f t="shared" si="35"/>
        <v>-1.2782609119829074E-2</v>
      </c>
      <c r="N284" s="3">
        <f t="shared" si="36"/>
        <v>-7.4515648286140089E-3</v>
      </c>
      <c r="O284" s="3">
        <f t="shared" si="37"/>
        <v>-1.2969689121660129E-2</v>
      </c>
      <c r="P284" s="3">
        <f t="shared" si="38"/>
        <v>-7.6386448304450634E-3</v>
      </c>
      <c r="AH284" s="1">
        <v>36385</v>
      </c>
      <c r="AI284" s="15">
        <v>9.7198215177129576E-3</v>
      </c>
      <c r="AJ284" s="15">
        <v>9.716151510425668E-3</v>
      </c>
      <c r="BP284" s="1">
        <v>36385</v>
      </c>
      <c r="BQ284" s="8">
        <v>1.1167415011831815E-2</v>
      </c>
      <c r="BR284" s="8">
        <v>8.4546780114239991E-3</v>
      </c>
    </row>
    <row r="285" spans="1:70" x14ac:dyDescent="0.2">
      <c r="A285" s="1">
        <v>36419</v>
      </c>
      <c r="B285" s="3">
        <v>4.5570001602172852</v>
      </c>
      <c r="C285" s="20">
        <v>12032.5400390625</v>
      </c>
      <c r="D285" s="3">
        <v>41.6875</v>
      </c>
      <c r="K285" s="1">
        <v>36419</v>
      </c>
      <c r="L285" s="3">
        <f t="shared" si="34"/>
        <v>1.8427999496459959E-4</v>
      </c>
      <c r="M285" s="3">
        <f t="shared" si="35"/>
        <v>-1.9334655845718049E-3</v>
      </c>
      <c r="N285" s="3">
        <f t="shared" si="36"/>
        <v>1.5015015015015015E-3</v>
      </c>
      <c r="O285" s="3">
        <f t="shared" si="37"/>
        <v>-2.1177455795364044E-3</v>
      </c>
      <c r="P285" s="3">
        <f t="shared" si="38"/>
        <v>1.317221506536902E-3</v>
      </c>
      <c r="AH285" s="1">
        <v>36388</v>
      </c>
      <c r="AI285" s="15">
        <v>1.2537388818235041E-3</v>
      </c>
      <c r="AJ285" s="15">
        <v>-7.2630050279272578E-4</v>
      </c>
      <c r="BP285" s="1">
        <v>36388</v>
      </c>
      <c r="BQ285" s="8">
        <v>9.0348667674388175E-4</v>
      </c>
      <c r="BR285" s="8">
        <v>-1.9072830183297651E-4</v>
      </c>
    </row>
    <row r="286" spans="1:70" x14ac:dyDescent="0.2">
      <c r="A286" s="1">
        <v>36420</v>
      </c>
      <c r="B286" s="3">
        <v>4.5419998168945313</v>
      </c>
      <c r="C286" s="20">
        <v>12182.599609375</v>
      </c>
      <c r="D286" s="3">
        <v>42.25</v>
      </c>
      <c r="K286" s="1">
        <v>36420</v>
      </c>
      <c r="L286" s="3">
        <f t="shared" si="34"/>
        <v>1.8228000640869142E-4</v>
      </c>
      <c r="M286" s="3">
        <f t="shared" si="35"/>
        <v>1.2471146559691124E-2</v>
      </c>
      <c r="N286" s="3">
        <f t="shared" si="36"/>
        <v>1.3493253373313344E-2</v>
      </c>
      <c r="O286" s="3">
        <f t="shared" si="37"/>
        <v>1.2288866553282433E-2</v>
      </c>
      <c r="P286" s="3">
        <f t="shared" si="38"/>
        <v>1.3310973366904653E-2</v>
      </c>
      <c r="AH286" s="1">
        <v>36389</v>
      </c>
      <c r="AI286" s="15">
        <v>4.6044859946152584E-3</v>
      </c>
      <c r="AJ286" s="15">
        <v>5.183143972011901E-3</v>
      </c>
      <c r="BP286" s="1">
        <v>36389</v>
      </c>
      <c r="BQ286" s="8">
        <v>3.1655740574804787E-3</v>
      </c>
      <c r="BR286" s="8">
        <v>6.8059359140294927E-3</v>
      </c>
    </row>
    <row r="287" spans="1:70" x14ac:dyDescent="0.2">
      <c r="A287" s="1">
        <v>36423</v>
      </c>
      <c r="B287" s="3">
        <v>4.555999755859375</v>
      </c>
      <c r="C287" s="20">
        <v>12176.7001953125</v>
      </c>
      <c r="D287" s="3">
        <v>41.25</v>
      </c>
      <c r="K287" s="1">
        <v>36423</v>
      </c>
      <c r="L287" s="3">
        <f t="shared" si="34"/>
        <v>1.8167999267578125E-4</v>
      </c>
      <c r="M287" s="3">
        <f t="shared" si="35"/>
        <v>-4.8424919571026236E-4</v>
      </c>
      <c r="N287" s="3">
        <f t="shared" si="36"/>
        <v>-2.3668639053254437E-2</v>
      </c>
      <c r="O287" s="3">
        <f t="shared" si="37"/>
        <v>-6.6592918838604364E-4</v>
      </c>
      <c r="P287" s="3">
        <f t="shared" si="38"/>
        <v>-2.385031904593022E-2</v>
      </c>
      <c r="AH287" s="1">
        <v>36390</v>
      </c>
      <c r="AI287" s="15">
        <v>-3.3280429682476542E-3</v>
      </c>
      <c r="AJ287" s="15">
        <v>-1.0963009379858311E-2</v>
      </c>
      <c r="BP287" s="1">
        <v>36390</v>
      </c>
      <c r="BQ287" s="8">
        <v>-1.6276649314501226E-3</v>
      </c>
      <c r="BR287" s="8">
        <v>-1.2476707423980061E-2</v>
      </c>
    </row>
    <row r="288" spans="1:70" x14ac:dyDescent="0.2">
      <c r="A288" s="1">
        <v>36424</v>
      </c>
      <c r="B288" s="3">
        <v>4.6510000228881836</v>
      </c>
      <c r="C288" s="20">
        <v>11942.7998046875</v>
      </c>
      <c r="D288" s="3">
        <v>39.5</v>
      </c>
      <c r="K288" s="1">
        <v>36424</v>
      </c>
      <c r="L288" s="3">
        <f t="shared" si="34"/>
        <v>1.8223999023437502E-4</v>
      </c>
      <c r="M288" s="3">
        <f t="shared" si="35"/>
        <v>-1.9208848610319032E-2</v>
      </c>
      <c r="N288" s="3">
        <f t="shared" si="36"/>
        <v>-4.2424242424242427E-2</v>
      </c>
      <c r="O288" s="3">
        <f t="shared" si="37"/>
        <v>-1.9391088600553406E-2</v>
      </c>
      <c r="P288" s="3">
        <f t="shared" si="38"/>
        <v>-4.2606482414476801E-2</v>
      </c>
      <c r="AH288" s="1">
        <v>36391</v>
      </c>
      <c r="AI288" s="15">
        <v>-3.4210157737286388E-3</v>
      </c>
      <c r="AJ288" s="15">
        <v>4.6675109316881031E-3</v>
      </c>
      <c r="BP288" s="1">
        <v>36391</v>
      </c>
      <c r="BQ288" s="8">
        <v>-4.3988474081870883E-3</v>
      </c>
      <c r="BR288" s="8">
        <v>5.8294625727078322E-3</v>
      </c>
    </row>
    <row r="289" spans="1:70" x14ac:dyDescent="0.2">
      <c r="A289" s="1">
        <v>36425</v>
      </c>
      <c r="B289" s="3">
        <v>4.6779999732971191</v>
      </c>
      <c r="C289" s="20">
        <v>11974.900390625</v>
      </c>
      <c r="D289" s="3">
        <v>39.5</v>
      </c>
      <c r="K289" s="1">
        <v>36425</v>
      </c>
      <c r="L289" s="3">
        <f t="shared" si="34"/>
        <v>1.8604000091552734E-4</v>
      </c>
      <c r="M289" s="3">
        <f t="shared" si="35"/>
        <v>2.6878610093506424E-3</v>
      </c>
      <c r="N289" s="3">
        <f t="shared" si="36"/>
        <v>0</v>
      </c>
      <c r="O289" s="3">
        <f t="shared" si="37"/>
        <v>2.501821008435115E-3</v>
      </c>
      <c r="P289" s="3">
        <f t="shared" si="38"/>
        <v>-1.8604000091552734E-4</v>
      </c>
      <c r="AH289" s="1">
        <v>36392</v>
      </c>
      <c r="AI289" s="15">
        <v>4.2646409643937854E-3</v>
      </c>
      <c r="AJ289" s="15">
        <v>-1.6348667242339562E-4</v>
      </c>
      <c r="BP289" s="1">
        <v>36392</v>
      </c>
      <c r="BQ289" s="8">
        <v>3.3049051680655744E-3</v>
      </c>
      <c r="BR289" s="8">
        <v>9.8080911764871154E-4</v>
      </c>
    </row>
    <row r="290" spans="1:70" x14ac:dyDescent="0.2">
      <c r="A290" s="1">
        <v>36426</v>
      </c>
      <c r="B290" s="3">
        <v>4.6729998588562012</v>
      </c>
      <c r="C290" s="20">
        <v>11704.099609375</v>
      </c>
      <c r="D290" s="3">
        <v>39</v>
      </c>
      <c r="K290" s="1">
        <v>36426</v>
      </c>
      <c r="L290" s="3">
        <f t="shared" si="34"/>
        <v>1.8711999893188477E-4</v>
      </c>
      <c r="M290" s="3">
        <f t="shared" si="35"/>
        <v>-2.2614032051741034E-2</v>
      </c>
      <c r="N290" s="3">
        <f t="shared" si="36"/>
        <v>-1.2658227848101266E-2</v>
      </c>
      <c r="O290" s="3">
        <f t="shared" si="37"/>
        <v>-2.2801152050672919E-2</v>
      </c>
      <c r="P290" s="3">
        <f t="shared" si="38"/>
        <v>-1.284534784703315E-2</v>
      </c>
      <c r="AH290" s="1">
        <v>36395</v>
      </c>
      <c r="AI290" s="15">
        <v>7.6620328846280124E-3</v>
      </c>
      <c r="AJ290" s="15">
        <v>-7.3729735058949541E-4</v>
      </c>
      <c r="BP290" s="1">
        <v>36395</v>
      </c>
      <c r="BQ290" s="8">
        <v>8.6586491727894833E-3</v>
      </c>
      <c r="BR290" s="8">
        <v>-1.5462736393613181E-3</v>
      </c>
    </row>
    <row r="291" spans="1:70" x14ac:dyDescent="0.2">
      <c r="A291" s="1">
        <v>36427</v>
      </c>
      <c r="B291" s="3">
        <v>4.6529998779296875</v>
      </c>
      <c r="C291" s="20">
        <v>11675.900390625</v>
      </c>
      <c r="D291" s="3">
        <v>39.8125</v>
      </c>
      <c r="K291" s="1">
        <v>36427</v>
      </c>
      <c r="L291" s="3">
        <f t="shared" si="34"/>
        <v>1.8691999435424805E-4</v>
      </c>
      <c r="M291" s="3">
        <f t="shared" si="35"/>
        <v>-2.4093454166617301E-3</v>
      </c>
      <c r="N291" s="3">
        <f t="shared" si="36"/>
        <v>2.0833333333333332E-2</v>
      </c>
      <c r="O291" s="3">
        <f t="shared" si="37"/>
        <v>-2.5962654110159781E-3</v>
      </c>
      <c r="P291" s="3">
        <f t="shared" si="38"/>
        <v>2.0646413338979083E-2</v>
      </c>
      <c r="AH291" s="1">
        <v>36396</v>
      </c>
      <c r="AI291" s="15">
        <v>9.3056065180295111E-4</v>
      </c>
      <c r="AJ291" s="15">
        <v>-9.596096929703259E-3</v>
      </c>
      <c r="BP291" s="1">
        <v>36396</v>
      </c>
      <c r="BQ291" s="8">
        <v>3.8843921095897309E-3</v>
      </c>
      <c r="BR291" s="8">
        <v>-1.2358968380776172E-2</v>
      </c>
    </row>
    <row r="292" spans="1:70" x14ac:dyDescent="0.2">
      <c r="A292" s="1">
        <v>36430</v>
      </c>
      <c r="B292" s="3">
        <v>4.6779999732971191</v>
      </c>
      <c r="C292" s="20">
        <v>11722</v>
      </c>
      <c r="D292" s="3">
        <v>38.875</v>
      </c>
      <c r="K292" s="1">
        <v>36430</v>
      </c>
      <c r="L292" s="3">
        <f t="shared" si="34"/>
        <v>1.8611999511718749E-4</v>
      </c>
      <c r="M292" s="3">
        <f t="shared" si="35"/>
        <v>3.9482701832584174E-3</v>
      </c>
      <c r="N292" s="3">
        <f t="shared" si="36"/>
        <v>-2.3547880690737835E-2</v>
      </c>
      <c r="O292" s="3">
        <f t="shared" si="37"/>
        <v>3.7621501881412297E-3</v>
      </c>
      <c r="P292" s="3">
        <f t="shared" si="38"/>
        <v>-2.3734000685855024E-2</v>
      </c>
      <c r="AH292" s="1">
        <v>36397</v>
      </c>
      <c r="AI292" s="15">
        <v>5.5933851736663523E-3</v>
      </c>
      <c r="AJ292" s="15">
        <v>-2.2881082267988621E-2</v>
      </c>
      <c r="BP292" s="1">
        <v>36397</v>
      </c>
      <c r="BQ292" s="8">
        <v>6.2369098291431028E-3</v>
      </c>
      <c r="BR292" s="8">
        <v>-2.3330926923160199E-2</v>
      </c>
    </row>
    <row r="293" spans="1:70" x14ac:dyDescent="0.2">
      <c r="A293" s="1">
        <v>36431</v>
      </c>
      <c r="B293" s="3">
        <v>4.7170000076293945</v>
      </c>
      <c r="C293" s="20">
        <v>11697.48046875</v>
      </c>
      <c r="D293" s="3">
        <v>39.25</v>
      </c>
      <c r="K293" s="1">
        <v>36431</v>
      </c>
      <c r="L293" s="3">
        <f t="shared" si="34"/>
        <v>1.8711999893188477E-4</v>
      </c>
      <c r="M293" s="3">
        <f t="shared" si="35"/>
        <v>-2.0917532204401978E-3</v>
      </c>
      <c r="N293" s="3">
        <f t="shared" si="36"/>
        <v>9.6463022508038593E-3</v>
      </c>
      <c r="O293" s="3">
        <f t="shared" si="37"/>
        <v>-2.2788732193720824E-3</v>
      </c>
      <c r="P293" s="3">
        <f t="shared" si="38"/>
        <v>9.4591822518719747E-3</v>
      </c>
      <c r="AH293" s="1">
        <v>36398</v>
      </c>
      <c r="AI293" s="15">
        <v>-5.6607761991985467E-3</v>
      </c>
      <c r="AJ293" s="15">
        <v>-1.9167824950761296E-2</v>
      </c>
      <c r="BP293" s="1">
        <v>36398</v>
      </c>
      <c r="BQ293" s="8">
        <v>-3.5585540125139389E-3</v>
      </c>
      <c r="BR293" s="8">
        <v>-2.1079127146906351E-2</v>
      </c>
    </row>
    <row r="294" spans="1:70" x14ac:dyDescent="0.2">
      <c r="A294" s="1">
        <v>36432</v>
      </c>
      <c r="B294" s="3">
        <v>4.6919999122619629</v>
      </c>
      <c r="C294" s="20">
        <v>11607.900390625</v>
      </c>
      <c r="D294" s="3">
        <v>39.5</v>
      </c>
      <c r="K294" s="1">
        <v>36432</v>
      </c>
      <c r="L294" s="3">
        <f t="shared" si="34"/>
        <v>1.886800003051758E-4</v>
      </c>
      <c r="M294" s="3">
        <f t="shared" si="35"/>
        <v>-7.6580660565593222E-3</v>
      </c>
      <c r="N294" s="3">
        <f t="shared" si="36"/>
        <v>6.369426751592357E-3</v>
      </c>
      <c r="O294" s="3">
        <f t="shared" si="37"/>
        <v>-7.8467460568644974E-3</v>
      </c>
      <c r="P294" s="3">
        <f t="shared" si="38"/>
        <v>6.1807467512871809E-3</v>
      </c>
      <c r="AH294" s="1">
        <v>36399</v>
      </c>
      <c r="AI294" s="15">
        <v>-4.6434550232495736E-3</v>
      </c>
      <c r="AJ294" s="15">
        <v>1.1881555528755344E-2</v>
      </c>
      <c r="BP294" s="1">
        <v>36399</v>
      </c>
      <c r="BQ294" s="8">
        <v>-1.8223940721978839E-3</v>
      </c>
      <c r="BR294" s="8">
        <v>9.2518145773984786E-3</v>
      </c>
    </row>
    <row r="295" spans="1:70" x14ac:dyDescent="0.2">
      <c r="A295" s="1">
        <v>36433</v>
      </c>
      <c r="B295" s="3">
        <v>4.7230000495910645</v>
      </c>
      <c r="C295" s="20">
        <v>11713.7998046875</v>
      </c>
      <c r="D295" s="3">
        <v>41.0625</v>
      </c>
      <c r="K295" s="1">
        <v>36433</v>
      </c>
      <c r="L295" s="3">
        <f t="shared" si="34"/>
        <v>1.8767999649047852E-4</v>
      </c>
      <c r="M295" s="3">
        <f t="shared" si="35"/>
        <v>9.1230464165619959E-3</v>
      </c>
      <c r="N295" s="3">
        <f t="shared" si="36"/>
        <v>3.9556962025316458E-2</v>
      </c>
      <c r="O295" s="3">
        <f t="shared" si="37"/>
        <v>8.9353664200715176E-3</v>
      </c>
      <c r="P295" s="3">
        <f t="shared" si="38"/>
        <v>3.9369282028825982E-2</v>
      </c>
      <c r="AH295" s="1">
        <v>36402</v>
      </c>
      <c r="AI295" s="15">
        <v>-8.1833629903143631E-3</v>
      </c>
      <c r="AJ295" s="15">
        <v>-1.8558029569648624E-2</v>
      </c>
      <c r="BP295" s="1">
        <v>36402</v>
      </c>
      <c r="BQ295" s="8">
        <v>-5.4048152260588855E-3</v>
      </c>
      <c r="BR295" s="8">
        <v>-2.1143857340312794E-2</v>
      </c>
    </row>
    <row r="296" spans="1:70" x14ac:dyDescent="0.2">
      <c r="A296" s="1">
        <v>36434</v>
      </c>
      <c r="B296" s="3">
        <v>4.7379999160766602</v>
      </c>
      <c r="C296" s="20">
        <v>11703.2998046875</v>
      </c>
      <c r="D296" s="3">
        <v>40.9375</v>
      </c>
      <c r="K296" s="1">
        <v>36434</v>
      </c>
      <c r="L296" s="3">
        <f t="shared" si="34"/>
        <v>1.8892000198364258E-4</v>
      </c>
      <c r="M296" s="3">
        <f t="shared" si="35"/>
        <v>-8.9637864527941007E-4</v>
      </c>
      <c r="N296" s="3">
        <f t="shared" si="36"/>
        <v>-3.0441400304414001E-3</v>
      </c>
      <c r="O296" s="3">
        <f t="shared" si="37"/>
        <v>-1.0852986472630526E-3</v>
      </c>
      <c r="P296" s="3">
        <f t="shared" si="38"/>
        <v>-3.2330600324250425E-3</v>
      </c>
      <c r="AH296" s="1">
        <v>36403</v>
      </c>
      <c r="AI296" s="15">
        <v>-1.1780412796625424E-3</v>
      </c>
      <c r="AJ296" s="15">
        <v>1.6135676426294879E-2</v>
      </c>
      <c r="BP296" s="1">
        <v>36403</v>
      </c>
      <c r="BQ296" s="8">
        <v>3.1700223944089081E-3</v>
      </c>
      <c r="BR296" s="8">
        <v>1.1981492757106244E-2</v>
      </c>
    </row>
    <row r="297" spans="1:70" x14ac:dyDescent="0.2">
      <c r="A297" s="1">
        <v>36437</v>
      </c>
      <c r="B297" s="3">
        <v>4.7200002670288086</v>
      </c>
      <c r="C297" s="20">
        <v>11892.900390625</v>
      </c>
      <c r="D297" s="3">
        <v>40.1875</v>
      </c>
      <c r="K297" s="1">
        <v>36437</v>
      </c>
      <c r="L297" s="3">
        <f t="shared" si="34"/>
        <v>1.8951999664306641E-4</v>
      </c>
      <c r="M297" s="3">
        <f t="shared" si="35"/>
        <v>1.6200609153117624E-2</v>
      </c>
      <c r="N297" s="3">
        <f t="shared" si="36"/>
        <v>-1.8320610687022901E-2</v>
      </c>
      <c r="O297" s="3">
        <f t="shared" si="37"/>
        <v>1.6011089156474558E-2</v>
      </c>
      <c r="P297" s="3">
        <f t="shared" si="38"/>
        <v>-1.8510130683665967E-2</v>
      </c>
      <c r="AH297" s="1">
        <v>36404</v>
      </c>
      <c r="AI297" s="15">
        <v>3.3559842833369795E-3</v>
      </c>
      <c r="AJ297" s="15">
        <v>-1.6986820096603107E-2</v>
      </c>
      <c r="BP297" s="1">
        <v>36404</v>
      </c>
      <c r="BQ297" s="8">
        <v>1.3520597095231879E-3</v>
      </c>
      <c r="BR297" s="8">
        <v>-1.478489553041871E-2</v>
      </c>
    </row>
    <row r="298" spans="1:70" x14ac:dyDescent="0.2">
      <c r="A298" s="1">
        <v>36438</v>
      </c>
      <c r="B298" s="3">
        <v>4.7270002365112305</v>
      </c>
      <c r="C298" s="20">
        <v>11879.099609375</v>
      </c>
      <c r="D298" s="3">
        <v>40</v>
      </c>
      <c r="K298" s="1">
        <v>36438</v>
      </c>
      <c r="L298" s="3">
        <f t="shared" si="34"/>
        <v>1.8880001068115234E-4</v>
      </c>
      <c r="M298" s="3">
        <f t="shared" si="35"/>
        <v>-1.1604218312363025E-3</v>
      </c>
      <c r="N298" s="3">
        <f t="shared" si="36"/>
        <v>-4.6656298600311046E-3</v>
      </c>
      <c r="O298" s="3">
        <f t="shared" si="37"/>
        <v>-1.3492218419174549E-3</v>
      </c>
      <c r="P298" s="3">
        <f t="shared" si="38"/>
        <v>-4.854429870712257E-3</v>
      </c>
      <c r="AH298" s="1">
        <v>36405</v>
      </c>
      <c r="AI298" s="15">
        <v>-4.4281134837302035E-3</v>
      </c>
      <c r="AJ298" s="15">
        <v>-2.3000113995745686E-2</v>
      </c>
      <c r="BP298" s="1">
        <v>36405</v>
      </c>
      <c r="BQ298" s="8">
        <v>-1.9435210812312499E-3</v>
      </c>
      <c r="BR298" s="8">
        <v>-2.528794639229371E-2</v>
      </c>
    </row>
    <row r="299" spans="1:70" x14ac:dyDescent="0.2">
      <c r="A299" s="1">
        <v>36439</v>
      </c>
      <c r="B299" s="3">
        <v>4.6779999732971191</v>
      </c>
      <c r="C299" s="20">
        <v>12092.599609375</v>
      </c>
      <c r="D299" s="3">
        <v>38.375</v>
      </c>
      <c r="K299" s="1">
        <v>36439</v>
      </c>
      <c r="L299" s="3">
        <f t="shared" si="34"/>
        <v>1.8908000946044921E-4</v>
      </c>
      <c r="M299" s="3">
        <f t="shared" si="35"/>
        <v>1.7972742633751933E-2</v>
      </c>
      <c r="N299" s="3">
        <f t="shared" si="36"/>
        <v>-4.0625000000000001E-2</v>
      </c>
      <c r="O299" s="3">
        <f t="shared" si="37"/>
        <v>1.7783662624291485E-2</v>
      </c>
      <c r="P299" s="3">
        <f t="shared" si="38"/>
        <v>-4.0814080009460449E-2</v>
      </c>
      <c r="AH299" s="1">
        <v>36406</v>
      </c>
      <c r="AI299" s="15">
        <v>1.3105695059531986E-2</v>
      </c>
      <c r="AJ299" s="15">
        <v>1.9362193956413289E-2</v>
      </c>
      <c r="BP299" s="1">
        <v>36406</v>
      </c>
      <c r="BQ299" s="8">
        <v>1.2827317040519313E-2</v>
      </c>
      <c r="BR299" s="8">
        <v>1.9832091979698416E-2</v>
      </c>
    </row>
    <row r="300" spans="1:70" x14ac:dyDescent="0.2">
      <c r="A300" s="1">
        <v>36440</v>
      </c>
      <c r="B300" s="3">
        <v>4.6729998588562012</v>
      </c>
      <c r="C300" s="20">
        <v>12035.7998046875</v>
      </c>
      <c r="D300" s="3">
        <v>37</v>
      </c>
      <c r="K300" s="1">
        <v>36440</v>
      </c>
      <c r="L300" s="3">
        <f t="shared" si="34"/>
        <v>1.8711999893188477E-4</v>
      </c>
      <c r="M300" s="3">
        <f t="shared" si="35"/>
        <v>-4.6970714753066791E-3</v>
      </c>
      <c r="N300" s="3">
        <f t="shared" si="36"/>
        <v>-3.5830618892508145E-2</v>
      </c>
      <c r="O300" s="3">
        <f t="shared" si="37"/>
        <v>-4.8841914742385638E-3</v>
      </c>
      <c r="P300" s="3">
        <f t="shared" si="38"/>
        <v>-3.6017738891440033E-2</v>
      </c>
      <c r="AH300" s="1">
        <v>36410</v>
      </c>
      <c r="AI300" s="15">
        <v>-1.1717151122470205E-3</v>
      </c>
      <c r="AJ300" s="15">
        <v>-2.0312930872379313E-3</v>
      </c>
      <c r="BP300" s="1">
        <v>36410</v>
      </c>
      <c r="BQ300" s="8">
        <v>-6.6835665999112224E-4</v>
      </c>
      <c r="BR300" s="8">
        <v>-2.3436915327799623E-3</v>
      </c>
    </row>
    <row r="301" spans="1:70" x14ac:dyDescent="0.2">
      <c r="A301" s="1">
        <v>36441</v>
      </c>
      <c r="B301" s="3">
        <v>4.6630001068115234</v>
      </c>
      <c r="C301" s="20">
        <v>12170.400390625</v>
      </c>
      <c r="D301" s="3">
        <v>38.9375</v>
      </c>
      <c r="K301" s="1">
        <v>36441</v>
      </c>
      <c r="L301" s="3">
        <f t="shared" si="34"/>
        <v>1.8691999435424805E-4</v>
      </c>
      <c r="M301" s="3">
        <f t="shared" si="35"/>
        <v>1.1183352009982588E-2</v>
      </c>
      <c r="N301" s="3">
        <f t="shared" si="36"/>
        <v>5.2364864864864864E-2</v>
      </c>
      <c r="O301" s="3">
        <f t="shared" si="37"/>
        <v>1.0996432015628339E-2</v>
      </c>
      <c r="P301" s="3">
        <f t="shared" si="38"/>
        <v>5.2177944870510619E-2</v>
      </c>
      <c r="AH301" s="1">
        <v>36411</v>
      </c>
      <c r="AI301" s="15">
        <v>-2.3265163911779345E-3</v>
      </c>
      <c r="AJ301" s="15">
        <v>-2.0519013875079636E-2</v>
      </c>
      <c r="BP301" s="1">
        <v>36411</v>
      </c>
      <c r="BQ301" s="8">
        <v>-3.2351360748684829E-3</v>
      </c>
      <c r="BR301" s="8">
        <v>-1.9423474197034839E-2</v>
      </c>
    </row>
    <row r="302" spans="1:70" x14ac:dyDescent="0.2">
      <c r="A302" s="1">
        <v>36445</v>
      </c>
      <c r="B302" s="3">
        <v>4.7129998207092285</v>
      </c>
      <c r="C302" s="20">
        <v>12197.099609375</v>
      </c>
      <c r="D302" s="3">
        <v>38.875</v>
      </c>
      <c r="K302" s="1">
        <v>36445</v>
      </c>
      <c r="L302" s="3">
        <f t="shared" si="34"/>
        <v>1.8652000427246093E-4</v>
      </c>
      <c r="M302" s="3">
        <f t="shared" si="35"/>
        <v>2.1937831043395018E-3</v>
      </c>
      <c r="N302" s="3">
        <f t="shared" si="36"/>
        <v>-1.6051364365971107E-3</v>
      </c>
      <c r="O302" s="3">
        <f t="shared" si="37"/>
        <v>2.007263100067041E-3</v>
      </c>
      <c r="P302" s="3">
        <f t="shared" si="38"/>
        <v>-1.7916564408695717E-3</v>
      </c>
      <c r="AH302" s="1">
        <v>36412</v>
      </c>
      <c r="AI302" s="15">
        <v>1.4118407796205519E-3</v>
      </c>
      <c r="AJ302" s="15">
        <v>4.3223735796482643E-2</v>
      </c>
      <c r="BP302" s="1">
        <v>36412</v>
      </c>
      <c r="BQ302" s="8">
        <v>4.965016265257219E-3</v>
      </c>
      <c r="BR302" s="8">
        <v>3.9857240303521758E-2</v>
      </c>
    </row>
    <row r="303" spans="1:70" x14ac:dyDescent="0.2">
      <c r="A303" s="1">
        <v>36446</v>
      </c>
      <c r="B303" s="3">
        <v>4.8480000495910645</v>
      </c>
      <c r="C303" s="20">
        <v>12017.58984375</v>
      </c>
      <c r="D303" s="3">
        <v>38.8125</v>
      </c>
      <c r="K303" s="1">
        <v>36446</v>
      </c>
      <c r="L303" s="3">
        <f t="shared" si="34"/>
        <v>1.8851999282836916E-4</v>
      </c>
      <c r="M303" s="3">
        <f t="shared" si="35"/>
        <v>-1.4717414088102079E-2</v>
      </c>
      <c r="N303" s="3">
        <f t="shared" si="36"/>
        <v>-1.6077170418006431E-3</v>
      </c>
      <c r="O303" s="3">
        <f t="shared" si="37"/>
        <v>-1.4905934080930449E-2</v>
      </c>
      <c r="P303" s="3">
        <f t="shared" si="38"/>
        <v>-1.7962370346290123E-3</v>
      </c>
      <c r="AH303" s="1">
        <v>36413</v>
      </c>
      <c r="AI303" s="15">
        <v>1.6108058815147964E-3</v>
      </c>
      <c r="AJ303" s="15">
        <v>1.1516483586246001E-2</v>
      </c>
      <c r="BP303" s="1">
        <v>36413</v>
      </c>
      <c r="BQ303" s="8">
        <v>3.9523569422232853E-3</v>
      </c>
      <c r="BR303" s="8">
        <v>9.3612525252323373E-3</v>
      </c>
    </row>
    <row r="304" spans="1:70" x14ac:dyDescent="0.2">
      <c r="A304" s="1">
        <v>36447</v>
      </c>
      <c r="B304" s="3">
        <v>4.8730001449584961</v>
      </c>
      <c r="C304" s="20">
        <v>11754.7001953125</v>
      </c>
      <c r="D304" s="3">
        <v>40.0625</v>
      </c>
      <c r="K304" s="1">
        <v>36447</v>
      </c>
      <c r="L304" s="3">
        <f t="shared" si="34"/>
        <v>1.9392000198364257E-4</v>
      </c>
      <c r="M304" s="3">
        <f t="shared" si="35"/>
        <v>-2.1875405289707179E-2</v>
      </c>
      <c r="N304" s="3">
        <f t="shared" si="36"/>
        <v>3.2206119162640899E-2</v>
      </c>
      <c r="O304" s="3">
        <f t="shared" si="37"/>
        <v>-2.2069325291690822E-2</v>
      </c>
      <c r="P304" s="3">
        <f t="shared" si="38"/>
        <v>3.2012199160657256E-2</v>
      </c>
      <c r="AH304" s="1">
        <v>36416</v>
      </c>
      <c r="AI304" s="15">
        <v>-2.7443189887525208E-3</v>
      </c>
      <c r="AJ304" s="15">
        <v>-1.787815721227011E-2</v>
      </c>
      <c r="BP304" s="1">
        <v>36416</v>
      </c>
      <c r="BQ304" s="8">
        <v>-4.7188016325758059E-3</v>
      </c>
      <c r="BR304" s="8">
        <v>-1.5719154571803756E-2</v>
      </c>
    </row>
    <row r="305" spans="1:70" x14ac:dyDescent="0.2">
      <c r="A305" s="1">
        <v>36448</v>
      </c>
      <c r="B305" s="3">
        <v>4.8930001258850098</v>
      </c>
      <c r="C305" s="20">
        <v>11751.2001953125</v>
      </c>
      <c r="D305" s="3">
        <v>39.0625</v>
      </c>
      <c r="K305" s="1">
        <v>36448</v>
      </c>
      <c r="L305" s="3">
        <f t="shared" si="34"/>
        <v>1.9492000579833985E-4</v>
      </c>
      <c r="M305" s="3">
        <f t="shared" si="35"/>
        <v>-2.977532341825033E-4</v>
      </c>
      <c r="N305" s="3">
        <f t="shared" si="36"/>
        <v>-2.4960998439937598E-2</v>
      </c>
      <c r="O305" s="3">
        <f t="shared" si="37"/>
        <v>-4.9267323998084314E-4</v>
      </c>
      <c r="P305" s="3">
        <f t="shared" si="38"/>
        <v>-2.5155918445735937E-2</v>
      </c>
      <c r="AH305" s="1">
        <v>36417</v>
      </c>
      <c r="AI305" s="15">
        <v>-2.6937053308191952E-3</v>
      </c>
      <c r="AJ305" s="15">
        <v>2.5081853303614314E-3</v>
      </c>
      <c r="BP305" s="1">
        <v>36417</v>
      </c>
      <c r="BQ305" s="8">
        <v>2.6605353467199894E-3</v>
      </c>
      <c r="BR305" s="8">
        <v>-2.6605353467199894E-3</v>
      </c>
    </row>
    <row r="306" spans="1:70" x14ac:dyDescent="0.2">
      <c r="A306" s="1">
        <v>36451</v>
      </c>
      <c r="B306" s="3">
        <v>4.9969997406005859</v>
      </c>
      <c r="C306" s="20">
        <v>11446.599609375</v>
      </c>
      <c r="D306" s="3">
        <v>38.25</v>
      </c>
      <c r="K306" s="1">
        <v>36451</v>
      </c>
      <c r="L306" s="3">
        <f t="shared" si="34"/>
        <v>1.9572000503540038E-4</v>
      </c>
      <c r="M306" s="3">
        <f t="shared" si="35"/>
        <v>-2.5920806460177897E-2</v>
      </c>
      <c r="N306" s="3">
        <f t="shared" si="36"/>
        <v>-2.0799999999999999E-2</v>
      </c>
      <c r="O306" s="3">
        <f t="shared" si="37"/>
        <v>-2.6116526465213296E-2</v>
      </c>
      <c r="P306" s="3">
        <f t="shared" si="38"/>
        <v>-2.0995720005035398E-2</v>
      </c>
      <c r="AH306" s="1">
        <v>36418</v>
      </c>
      <c r="AI306" s="15">
        <v>-6.2091837837544954E-3</v>
      </c>
      <c r="AJ306" s="15">
        <v>-1.429461046690568E-3</v>
      </c>
      <c r="BP306" s="1">
        <v>36418</v>
      </c>
      <c r="BQ306" s="8">
        <v>-6.0746925333923169E-3</v>
      </c>
      <c r="BR306" s="8">
        <v>-1.376872295221692E-3</v>
      </c>
    </row>
    <row r="307" spans="1:70" x14ac:dyDescent="0.2">
      <c r="A307" s="1">
        <v>36452</v>
      </c>
      <c r="B307" s="3">
        <v>4.9879999160766602</v>
      </c>
      <c r="C307" s="20">
        <v>11456</v>
      </c>
      <c r="D307" s="3">
        <v>38.1875</v>
      </c>
      <c r="K307" s="1">
        <v>36452</v>
      </c>
      <c r="L307" s="3">
        <f t="shared" si="34"/>
        <v>1.9987998962402344E-4</v>
      </c>
      <c r="M307" s="3">
        <f t="shared" si="35"/>
        <v>8.2123870370209222E-4</v>
      </c>
      <c r="N307" s="3">
        <f t="shared" si="36"/>
        <v>-1.6339869281045752E-3</v>
      </c>
      <c r="O307" s="3">
        <f t="shared" si="37"/>
        <v>6.2135871407806883E-4</v>
      </c>
      <c r="P307" s="3">
        <f t="shared" si="38"/>
        <v>-1.8338669177285986E-3</v>
      </c>
      <c r="AH307" s="1">
        <v>36419</v>
      </c>
      <c r="AI307" s="15">
        <v>-1.0138617346359391E-3</v>
      </c>
      <c r="AJ307" s="15">
        <v>2.3310832411728411E-3</v>
      </c>
      <c r="BP307" s="1">
        <v>36419</v>
      </c>
      <c r="BQ307" s="8">
        <v>-8.4691224384614609E-4</v>
      </c>
      <c r="BR307" s="8">
        <v>2.3484137453476475E-3</v>
      </c>
    </row>
    <row r="308" spans="1:70" x14ac:dyDescent="0.2">
      <c r="A308" s="1">
        <v>36453</v>
      </c>
      <c r="B308" s="3">
        <v>4.9829998016357422</v>
      </c>
      <c r="C308" s="20">
        <v>11534.400390625</v>
      </c>
      <c r="D308" s="3">
        <v>39.25</v>
      </c>
      <c r="K308" s="1">
        <v>36453</v>
      </c>
      <c r="L308" s="3">
        <f t="shared" si="34"/>
        <v>1.9951999664306641E-4</v>
      </c>
      <c r="M308" s="3">
        <f t="shared" si="35"/>
        <v>6.8436095168470674E-3</v>
      </c>
      <c r="N308" s="3">
        <f t="shared" si="36"/>
        <v>2.7823240589198037E-2</v>
      </c>
      <c r="O308" s="3">
        <f t="shared" si="37"/>
        <v>6.6440895202040011E-3</v>
      </c>
      <c r="P308" s="3">
        <f t="shared" si="38"/>
        <v>2.7623720592554971E-2</v>
      </c>
      <c r="AH308" s="1">
        <v>36420</v>
      </c>
      <c r="AI308" s="15">
        <v>5.8832428601493982E-3</v>
      </c>
      <c r="AJ308" s="15">
        <v>7.4277305067552545E-3</v>
      </c>
      <c r="BP308" s="1">
        <v>36420</v>
      </c>
      <c r="BQ308" s="8">
        <v>7.2176082463443567E-3</v>
      </c>
      <c r="BR308" s="8">
        <v>6.2756451269689872E-3</v>
      </c>
    </row>
    <row r="309" spans="1:70" x14ac:dyDescent="0.2">
      <c r="A309" s="1">
        <v>36454</v>
      </c>
      <c r="B309" s="3">
        <v>4.9780001640319824</v>
      </c>
      <c r="C309" s="20">
        <v>11765.7998046875</v>
      </c>
      <c r="D309" s="3">
        <v>39.25</v>
      </c>
      <c r="K309" s="1">
        <v>36454</v>
      </c>
      <c r="L309" s="3">
        <f t="shared" si="34"/>
        <v>1.9931999206542969E-4</v>
      </c>
      <c r="M309" s="3">
        <f t="shared" si="35"/>
        <v>2.0061676916519926E-2</v>
      </c>
      <c r="N309" s="3">
        <f t="shared" si="36"/>
        <v>0</v>
      </c>
      <c r="O309" s="3">
        <f t="shared" si="37"/>
        <v>1.9862356924454497E-2</v>
      </c>
      <c r="P309" s="3">
        <f t="shared" si="38"/>
        <v>-1.9931999206542969E-4</v>
      </c>
      <c r="AH309" s="1">
        <v>36423</v>
      </c>
      <c r="AI309" s="15">
        <v>-3.1881078095772795E-4</v>
      </c>
      <c r="AJ309" s="15">
        <v>-2.3531508264972491E-2</v>
      </c>
      <c r="BP309" s="1">
        <v>36423</v>
      </c>
      <c r="BQ309" s="8">
        <v>1.8518261047598434E-3</v>
      </c>
      <c r="BR309" s="8">
        <v>-2.5520465158014281E-2</v>
      </c>
    </row>
    <row r="310" spans="1:70" x14ac:dyDescent="0.2">
      <c r="A310" s="1">
        <v>36455</v>
      </c>
      <c r="B310" s="3">
        <v>4.9140000343322754</v>
      </c>
      <c r="C310" s="20">
        <v>11719.599609375</v>
      </c>
      <c r="D310" s="3">
        <v>38.3125</v>
      </c>
      <c r="K310" s="1">
        <v>36455</v>
      </c>
      <c r="L310" s="3">
        <f t="shared" si="34"/>
        <v>1.991200065612793E-4</v>
      </c>
      <c r="M310" s="3">
        <f t="shared" si="35"/>
        <v>-3.9266514881626507E-3</v>
      </c>
      <c r="N310" s="3">
        <f t="shared" si="36"/>
        <v>-2.3885350318471339E-2</v>
      </c>
      <c r="O310" s="3">
        <f t="shared" si="37"/>
        <v>-4.1257714947239297E-3</v>
      </c>
      <c r="P310" s="3">
        <f t="shared" si="38"/>
        <v>-2.4084470325032619E-2</v>
      </c>
      <c r="AH310" s="1">
        <v>36424</v>
      </c>
      <c r="AI310" s="15">
        <v>-9.2834016111321572E-3</v>
      </c>
      <c r="AJ310" s="15">
        <v>-3.3323080803344646E-2</v>
      </c>
      <c r="BP310" s="1">
        <v>36424</v>
      </c>
      <c r="BQ310" s="8">
        <v>-7.2533661852878448E-3</v>
      </c>
      <c r="BR310" s="8">
        <v>-3.5170876238954582E-2</v>
      </c>
    </row>
    <row r="311" spans="1:70" x14ac:dyDescent="0.2">
      <c r="A311" s="1">
        <v>36458</v>
      </c>
      <c r="B311" s="3">
        <v>4.9429998397827148</v>
      </c>
      <c r="C311" s="20">
        <v>11875.2001953125</v>
      </c>
      <c r="D311" s="3">
        <v>39.0625</v>
      </c>
      <c r="K311" s="1">
        <v>36458</v>
      </c>
      <c r="L311" s="3">
        <f t="shared" si="34"/>
        <v>1.9656000137329102E-4</v>
      </c>
      <c r="M311" s="3">
        <f t="shared" si="35"/>
        <v>1.3276954087495324E-2</v>
      </c>
      <c r="N311" s="3">
        <f t="shared" si="36"/>
        <v>1.9575856443719411E-2</v>
      </c>
      <c r="O311" s="3">
        <f t="shared" si="37"/>
        <v>1.3080394086122034E-2</v>
      </c>
      <c r="P311" s="3">
        <f t="shared" si="38"/>
        <v>1.9379296442346119E-2</v>
      </c>
      <c r="AH311" s="1">
        <v>36425</v>
      </c>
      <c r="AI311" s="15">
        <v>1.1977362209467698E-3</v>
      </c>
      <c r="AJ311" s="15">
        <v>-1.3837762218622972E-3</v>
      </c>
      <c r="BP311" s="1">
        <v>36425</v>
      </c>
      <c r="BQ311" s="8">
        <v>4.2239703817028938E-3</v>
      </c>
      <c r="BR311" s="8">
        <v>-4.2239703817028938E-3</v>
      </c>
    </row>
    <row r="312" spans="1:70" x14ac:dyDescent="0.2">
      <c r="A312" s="1">
        <v>36459</v>
      </c>
      <c r="B312" s="3">
        <v>5.0079998970031738</v>
      </c>
      <c r="C312" s="20">
        <v>11825.2001953125</v>
      </c>
      <c r="D312" s="3">
        <v>37.25</v>
      </c>
      <c r="K312" s="1">
        <v>36459</v>
      </c>
      <c r="L312" s="3">
        <f t="shared" si="34"/>
        <v>1.977199935913086E-4</v>
      </c>
      <c r="M312" s="3">
        <f t="shared" si="35"/>
        <v>-4.2104553336066294E-3</v>
      </c>
      <c r="N312" s="3">
        <f t="shared" si="36"/>
        <v>-4.6399999999999997E-2</v>
      </c>
      <c r="O312" s="3">
        <f t="shared" si="37"/>
        <v>-4.4081753271979383E-3</v>
      </c>
      <c r="P312" s="3">
        <f t="shared" si="38"/>
        <v>-4.6597719993591302E-2</v>
      </c>
      <c r="AH312" s="1">
        <v>36426</v>
      </c>
      <c r="AI312" s="15">
        <v>-1.0915955057667331E-2</v>
      </c>
      <c r="AJ312" s="15">
        <v>-1.9293927893658195E-3</v>
      </c>
      <c r="BP312" s="1">
        <v>36426</v>
      </c>
      <c r="BQ312" s="8">
        <v>-1.2203624997631663E-2</v>
      </c>
      <c r="BR312" s="8">
        <v>-4.5460285046960286E-4</v>
      </c>
    </row>
    <row r="313" spans="1:70" x14ac:dyDescent="0.2">
      <c r="A313" s="1">
        <v>36460</v>
      </c>
      <c r="B313" s="3">
        <v>4.9939999580383301</v>
      </c>
      <c r="C313" s="20">
        <v>11736.7998046875</v>
      </c>
      <c r="D313" s="3">
        <v>37.6875</v>
      </c>
      <c r="K313" s="1">
        <v>36460</v>
      </c>
      <c r="L313" s="3">
        <f t="shared" si="34"/>
        <v>2.0031999588012694E-4</v>
      </c>
      <c r="M313" s="3">
        <f t="shared" si="35"/>
        <v>-7.4755935768463224E-3</v>
      </c>
      <c r="N313" s="3">
        <f t="shared" si="36"/>
        <v>1.1744966442953021E-2</v>
      </c>
      <c r="O313" s="3">
        <f t="shared" si="37"/>
        <v>-7.6759135727264491E-3</v>
      </c>
      <c r="P313" s="3">
        <f t="shared" si="38"/>
        <v>1.1544646447072893E-2</v>
      </c>
      <c r="AH313" s="1">
        <v>36427</v>
      </c>
      <c r="AI313" s="15">
        <v>-1.2429510790262991E-3</v>
      </c>
      <c r="AJ313" s="15">
        <v>2.1889364418005382E-2</v>
      </c>
      <c r="BP313" s="1">
        <v>36427</v>
      </c>
      <c r="BQ313" s="8">
        <v>-1.1009589902735771E-3</v>
      </c>
      <c r="BR313" s="8">
        <v>2.193429232360691E-2</v>
      </c>
    </row>
    <row r="314" spans="1:70" x14ac:dyDescent="0.2">
      <c r="A314" s="1">
        <v>36461</v>
      </c>
      <c r="B314" s="3">
        <v>4.9629998207092285</v>
      </c>
      <c r="C314" s="20">
        <v>11846.400390625</v>
      </c>
      <c r="D314" s="3">
        <v>39.3125</v>
      </c>
      <c r="K314" s="1">
        <v>36461</v>
      </c>
      <c r="L314" s="3">
        <f t="shared" si="34"/>
        <v>1.997599983215332E-4</v>
      </c>
      <c r="M314" s="3">
        <f t="shared" si="35"/>
        <v>9.3382001705206892E-3</v>
      </c>
      <c r="N314" s="3">
        <f t="shared" si="36"/>
        <v>4.3117744610281922E-2</v>
      </c>
      <c r="O314" s="3">
        <f t="shared" si="37"/>
        <v>9.1384401721991554E-3</v>
      </c>
      <c r="P314" s="3">
        <f t="shared" si="38"/>
        <v>4.2917984611960391E-2</v>
      </c>
      <c r="AH314" s="1">
        <v>36430</v>
      </c>
      <c r="AI314" s="15">
        <v>1.8011134824537233E-3</v>
      </c>
      <c r="AJ314" s="15">
        <v>-2.5535114168308747E-2</v>
      </c>
      <c r="BP314" s="1">
        <v>36430</v>
      </c>
      <c r="BQ314" s="8">
        <v>2.5032503861377575E-3</v>
      </c>
      <c r="BR314" s="8">
        <v>-2.6051131076875594E-2</v>
      </c>
    </row>
    <row r="315" spans="1:70" x14ac:dyDescent="0.2">
      <c r="A315" s="1">
        <v>36462</v>
      </c>
      <c r="B315" s="3">
        <v>4.9479999542236328</v>
      </c>
      <c r="C315" s="20">
        <v>12229.2001953125</v>
      </c>
      <c r="D315" s="3">
        <v>40.3125</v>
      </c>
      <c r="K315" s="1">
        <v>36462</v>
      </c>
      <c r="L315" s="3">
        <f t="shared" si="34"/>
        <v>1.9851999282836913E-4</v>
      </c>
      <c r="M315" s="3">
        <f t="shared" si="35"/>
        <v>3.2313596709971068E-2</v>
      </c>
      <c r="N315" s="3">
        <f t="shared" si="36"/>
        <v>2.5437201907790145E-2</v>
      </c>
      <c r="O315" s="3">
        <f t="shared" si="37"/>
        <v>3.2115076717142699E-2</v>
      </c>
      <c r="P315" s="3">
        <f t="shared" si="38"/>
        <v>2.5238681914961775E-2</v>
      </c>
      <c r="AH315" s="1">
        <v>36431</v>
      </c>
      <c r="AI315" s="15">
        <v>-1.0910009103708056E-3</v>
      </c>
      <c r="AJ315" s="15">
        <v>1.0550183162242779E-2</v>
      </c>
      <c r="BP315" s="1">
        <v>36431</v>
      </c>
      <c r="BQ315" s="8">
        <v>-6.4139243521686023E-4</v>
      </c>
      <c r="BR315" s="8">
        <v>1.0287694686020719E-2</v>
      </c>
    </row>
    <row r="316" spans="1:70" x14ac:dyDescent="0.2">
      <c r="A316" s="1">
        <v>36465</v>
      </c>
      <c r="B316" s="3">
        <v>4.9780001640319824</v>
      </c>
      <c r="C316" s="20">
        <v>12449.400390625</v>
      </c>
      <c r="D316" s="3">
        <v>39.9375</v>
      </c>
      <c r="K316" s="1">
        <v>36465</v>
      </c>
      <c r="L316" s="3">
        <f t="shared" si="34"/>
        <v>1.9791999816894533E-4</v>
      </c>
      <c r="M316" s="3">
        <f t="shared" si="35"/>
        <v>1.8006099482851184E-2</v>
      </c>
      <c r="N316" s="3">
        <f t="shared" si="36"/>
        <v>-9.3023255813953487E-3</v>
      </c>
      <c r="O316" s="3">
        <f t="shared" si="37"/>
        <v>1.7808179484682239E-2</v>
      </c>
      <c r="P316" s="3">
        <f t="shared" si="38"/>
        <v>-9.5002455795642933E-3</v>
      </c>
      <c r="AH316" s="1">
        <v>36432</v>
      </c>
      <c r="AI316" s="15">
        <v>-3.7565964700074575E-3</v>
      </c>
      <c r="AJ316" s="15">
        <v>9.9373432212946384E-3</v>
      </c>
      <c r="BP316" s="1">
        <v>36432</v>
      </c>
      <c r="BQ316" s="8">
        <v>-3.0380873995437298E-3</v>
      </c>
      <c r="BR316" s="8">
        <v>9.4075141511360868E-3</v>
      </c>
    </row>
    <row r="317" spans="1:70" x14ac:dyDescent="0.2">
      <c r="A317" s="1">
        <v>36466</v>
      </c>
      <c r="B317" s="3">
        <v>4.9749999046325684</v>
      </c>
      <c r="C317" s="20">
        <v>12403.2001953125</v>
      </c>
      <c r="D317" s="3">
        <v>37.6875</v>
      </c>
      <c r="K317" s="1">
        <v>36466</v>
      </c>
      <c r="L317" s="3">
        <f t="shared" si="34"/>
        <v>1.991200065612793E-4</v>
      </c>
      <c r="M317" s="3">
        <f t="shared" si="35"/>
        <v>-3.7110377900040053E-3</v>
      </c>
      <c r="N317" s="3">
        <f t="shared" si="36"/>
        <v>-5.6338028169014086E-2</v>
      </c>
      <c r="O317" s="3">
        <f t="shared" si="37"/>
        <v>-3.9101577965652843E-3</v>
      </c>
      <c r="P317" s="3">
        <f t="shared" si="38"/>
        <v>-5.6537148175575362E-2</v>
      </c>
      <c r="AH317" s="1">
        <v>36433</v>
      </c>
      <c r="AI317" s="15">
        <v>4.2777688622278156E-3</v>
      </c>
      <c r="AJ317" s="15">
        <v>3.5091513166598164E-2</v>
      </c>
      <c r="BP317" s="1">
        <v>36433</v>
      </c>
      <c r="BQ317" s="8">
        <v>1.875617633273942E-3</v>
      </c>
      <c r="BR317" s="8">
        <v>3.7681344392042515E-2</v>
      </c>
    </row>
    <row r="318" spans="1:70" x14ac:dyDescent="0.2">
      <c r="A318" s="1">
        <v>36467</v>
      </c>
      <c r="B318" s="3">
        <v>4.9600000381469727</v>
      </c>
      <c r="C318" s="20">
        <v>12369.400390625</v>
      </c>
      <c r="D318" s="3">
        <v>38.25</v>
      </c>
      <c r="K318" s="1">
        <v>36467</v>
      </c>
      <c r="L318" s="3">
        <f t="shared" si="34"/>
        <v>1.9899999618530273E-4</v>
      </c>
      <c r="M318" s="3">
        <f t="shared" si="35"/>
        <v>-2.72508740931827E-3</v>
      </c>
      <c r="N318" s="3">
        <f t="shared" si="36"/>
        <v>1.4925373134328358E-2</v>
      </c>
      <c r="O318" s="3">
        <f t="shared" si="37"/>
        <v>-2.9240874055035727E-3</v>
      </c>
      <c r="P318" s="3">
        <f t="shared" si="38"/>
        <v>1.4726373138143055E-2</v>
      </c>
      <c r="AH318" s="1">
        <v>36434</v>
      </c>
      <c r="AI318" s="15">
        <v>-5.1958213476853659E-4</v>
      </c>
      <c r="AJ318" s="15">
        <v>-2.7134778976565061E-3</v>
      </c>
      <c r="BP318" s="1">
        <v>36434</v>
      </c>
      <c r="BQ318" s="8">
        <v>-1.090702984090131E-3</v>
      </c>
      <c r="BR318" s="8">
        <v>-1.9534370463512689E-3</v>
      </c>
    </row>
    <row r="319" spans="1:70" x14ac:dyDescent="0.2">
      <c r="A319" s="1">
        <v>36468</v>
      </c>
      <c r="B319" s="3">
        <v>4.934999942779541</v>
      </c>
      <c r="C319" s="20">
        <v>12451.7001953125</v>
      </c>
      <c r="D319" s="3">
        <v>40</v>
      </c>
      <c r="K319" s="1">
        <v>36468</v>
      </c>
      <c r="L319" s="3">
        <f t="shared" si="34"/>
        <v>1.9840000152587892E-4</v>
      </c>
      <c r="M319" s="3">
        <f t="shared" si="35"/>
        <v>6.6534999343926616E-3</v>
      </c>
      <c r="N319" s="3">
        <f t="shared" si="36"/>
        <v>4.5751633986928102E-2</v>
      </c>
      <c r="O319" s="3">
        <f t="shared" si="37"/>
        <v>6.4550999328667827E-3</v>
      </c>
      <c r="P319" s="3">
        <f t="shared" si="38"/>
        <v>4.5553233985402224E-2</v>
      </c>
      <c r="AH319" s="1">
        <v>36437</v>
      </c>
      <c r="AI319" s="15">
        <v>7.6652411802684735E-3</v>
      </c>
      <c r="AJ319" s="15">
        <v>-2.6175371863934441E-2</v>
      </c>
      <c r="BP319" s="1">
        <v>36437</v>
      </c>
      <c r="BQ319" s="8">
        <v>6.9547411688171794E-3</v>
      </c>
      <c r="BR319" s="8">
        <v>-2.5275351855840081E-2</v>
      </c>
    </row>
    <row r="320" spans="1:70" x14ac:dyDescent="0.2">
      <c r="A320" s="1">
        <v>36469</v>
      </c>
      <c r="B320" s="3">
        <v>4.9910001754760742</v>
      </c>
      <c r="C320" s="20">
        <v>12534.7998046875</v>
      </c>
      <c r="D320" s="3">
        <v>38.5625</v>
      </c>
      <c r="K320" s="1">
        <v>36469</v>
      </c>
      <c r="L320" s="3">
        <f t="shared" si="34"/>
        <v>1.9739999771118164E-4</v>
      </c>
      <c r="M320" s="3">
        <f t="shared" si="35"/>
        <v>6.6737560390574798E-3</v>
      </c>
      <c r="N320" s="3">
        <f t="shared" si="36"/>
        <v>-3.5937499999999997E-2</v>
      </c>
      <c r="O320" s="3">
        <f t="shared" si="37"/>
        <v>6.4763560413462979E-3</v>
      </c>
      <c r="P320" s="3">
        <f t="shared" si="38"/>
        <v>-3.6134899997711176E-2</v>
      </c>
      <c r="AH320" s="1">
        <v>36438</v>
      </c>
      <c r="AI320" s="15">
        <v>-6.4593424737761928E-4</v>
      </c>
      <c r="AJ320" s="15">
        <v>-4.2084956233346378E-3</v>
      </c>
      <c r="BP320" s="1">
        <v>36438</v>
      </c>
      <c r="BQ320" s="8">
        <v>4.2622671401771532E-4</v>
      </c>
      <c r="BR320" s="8">
        <v>-5.0918565740488203E-3</v>
      </c>
    </row>
    <row r="321" spans="1:70" x14ac:dyDescent="0.2">
      <c r="A321" s="1">
        <v>36472</v>
      </c>
      <c r="B321" s="3">
        <v>5.0289998054504395</v>
      </c>
      <c r="C321" s="20">
        <v>12619.099609375</v>
      </c>
      <c r="D321" s="3">
        <v>37.9375</v>
      </c>
      <c r="K321" s="1">
        <v>36472</v>
      </c>
      <c r="L321" s="3">
        <f t="shared" si="34"/>
        <v>1.9964000701904296E-4</v>
      </c>
      <c r="M321" s="3">
        <f t="shared" si="35"/>
        <v>6.7252613524769128E-3</v>
      </c>
      <c r="N321" s="3">
        <f t="shared" si="36"/>
        <v>-1.6207455429497569E-2</v>
      </c>
      <c r="O321" s="3">
        <f t="shared" si="37"/>
        <v>6.5256213454578695E-3</v>
      </c>
      <c r="P321" s="3">
        <f t="shared" si="38"/>
        <v>-1.6407095436516611E-2</v>
      </c>
      <c r="AH321" s="1">
        <v>36439</v>
      </c>
      <c r="AI321" s="15">
        <v>8.5138532270677518E-3</v>
      </c>
      <c r="AJ321" s="15">
        <v>-4.9327933236528204E-2</v>
      </c>
      <c r="BP321" s="1">
        <v>36439</v>
      </c>
      <c r="BQ321" s="8">
        <v>6.6261767325669759E-3</v>
      </c>
      <c r="BR321" s="8">
        <v>-4.7251176732566978E-2</v>
      </c>
    </row>
    <row r="322" spans="1:70" x14ac:dyDescent="0.2">
      <c r="A322" s="1">
        <v>36473</v>
      </c>
      <c r="B322" s="3">
        <v>5.0419998168945313</v>
      </c>
      <c r="C322" s="20">
        <v>12688.900390625</v>
      </c>
      <c r="D322" s="3">
        <v>38.375</v>
      </c>
      <c r="K322" s="1">
        <v>36473</v>
      </c>
      <c r="L322" s="3">
        <f t="shared" si="34"/>
        <v>2.0115999221801759E-4</v>
      </c>
      <c r="M322" s="3">
        <f t="shared" si="35"/>
        <v>5.5313598759568787E-3</v>
      </c>
      <c r="N322" s="3">
        <f t="shared" si="36"/>
        <v>1.1532125205930808E-2</v>
      </c>
      <c r="O322" s="3">
        <f t="shared" si="37"/>
        <v>5.3301998837388615E-3</v>
      </c>
      <c r="P322" s="3">
        <f t="shared" si="38"/>
        <v>1.1330965213712791E-2</v>
      </c>
      <c r="AH322" s="1">
        <v>36440</v>
      </c>
      <c r="AI322" s="15">
        <v>-2.3382860000820279E-3</v>
      </c>
      <c r="AJ322" s="15">
        <v>-3.3679452891358007E-2</v>
      </c>
      <c r="BP322" s="1">
        <v>36440</v>
      </c>
      <c r="BQ322" s="8">
        <v>3.9451638638722406E-4</v>
      </c>
      <c r="BR322" s="8">
        <v>-3.6225135278895371E-2</v>
      </c>
    </row>
    <row r="323" spans="1:70" x14ac:dyDescent="0.2">
      <c r="A323" s="1">
        <v>36474</v>
      </c>
      <c r="B323" s="3">
        <v>5.0489997863769531</v>
      </c>
      <c r="C323" s="20">
        <v>12583.7001953125</v>
      </c>
      <c r="D323" s="3">
        <v>39.25</v>
      </c>
      <c r="K323" s="1">
        <v>36474</v>
      </c>
      <c r="L323" s="3">
        <f t="shared" ref="L323:L386" si="39">B322/100/250</f>
        <v>2.0167999267578125E-4</v>
      </c>
      <c r="M323" s="3">
        <f t="shared" ref="M323:M386" si="40">(C323-C322)/C322</f>
        <v>-8.2907259158741253E-3</v>
      </c>
      <c r="N323" s="3">
        <f t="shared" ref="N323:N386" si="41">(D323-D322)/D322</f>
        <v>2.2801302931596091E-2</v>
      </c>
      <c r="O323" s="3">
        <f t="shared" ref="O323:O386" si="42">M323-L323</f>
        <v>-8.4924059085499069E-3</v>
      </c>
      <c r="P323" s="3">
        <f t="shared" ref="P323:P386" si="43">N323-L323</f>
        <v>2.2599622938920309E-2</v>
      </c>
      <c r="AH323" s="1">
        <v>36441</v>
      </c>
      <c r="AI323" s="15">
        <v>5.2644952943836252E-3</v>
      </c>
      <c r="AJ323" s="15">
        <v>4.6913449576126996E-2</v>
      </c>
      <c r="BP323" s="1">
        <v>36441</v>
      </c>
      <c r="BQ323" s="8">
        <v>2.9045968063799513E-3</v>
      </c>
      <c r="BR323" s="8">
        <v>4.9460268058484913E-2</v>
      </c>
    </row>
    <row r="324" spans="1:70" x14ac:dyDescent="0.2">
      <c r="A324" s="1">
        <v>36475</v>
      </c>
      <c r="B324" s="3">
        <v>5.0619997978210449</v>
      </c>
      <c r="C324" s="20">
        <v>12653.599609375</v>
      </c>
      <c r="D324" s="3">
        <v>40.8125</v>
      </c>
      <c r="K324" s="1">
        <v>36475</v>
      </c>
      <c r="L324" s="3">
        <f t="shared" si="39"/>
        <v>2.0195999145507812E-4</v>
      </c>
      <c r="M324" s="3">
        <f t="shared" si="40"/>
        <v>5.5547583761203978E-3</v>
      </c>
      <c r="N324" s="3">
        <f t="shared" si="41"/>
        <v>3.9808917197452227E-2</v>
      </c>
      <c r="O324" s="3">
        <f t="shared" si="42"/>
        <v>5.3527983846653193E-3</v>
      </c>
      <c r="P324" s="3">
        <f t="shared" si="43"/>
        <v>3.9606957205997148E-2</v>
      </c>
      <c r="AH324" s="1">
        <v>36445</v>
      </c>
      <c r="AI324" s="15">
        <v>9.609687151136369E-4</v>
      </c>
      <c r="AJ324" s="15">
        <v>-2.7526251559832089E-3</v>
      </c>
      <c r="BP324" s="1">
        <v>36445</v>
      </c>
      <c r="BQ324" s="8">
        <v>3.2802879016498262E-3</v>
      </c>
      <c r="BR324" s="8">
        <v>-4.8854243382469367E-3</v>
      </c>
    </row>
    <row r="325" spans="1:70" x14ac:dyDescent="0.2">
      <c r="A325" s="1">
        <v>36476</v>
      </c>
      <c r="B325" s="3">
        <v>5.0850000381469727</v>
      </c>
      <c r="C325" s="20">
        <v>12697.8701171875</v>
      </c>
      <c r="D325" s="3">
        <v>41.875</v>
      </c>
      <c r="K325" s="1">
        <v>36476</v>
      </c>
      <c r="L325" s="3">
        <f t="shared" si="39"/>
        <v>2.024799919128418E-4</v>
      </c>
      <c r="M325" s="3">
        <f t="shared" si="40"/>
        <v>3.4986493313491729E-3</v>
      </c>
      <c r="N325" s="3">
        <f t="shared" si="41"/>
        <v>2.6033690658499236E-2</v>
      </c>
      <c r="O325" s="3">
        <f t="shared" si="42"/>
        <v>3.2961693394363309E-3</v>
      </c>
      <c r="P325" s="3">
        <f t="shared" si="43"/>
        <v>2.5831210666586394E-2</v>
      </c>
      <c r="AH325" s="1">
        <v>36446</v>
      </c>
      <c r="AI325" s="15">
        <v>-7.1361528644859201E-3</v>
      </c>
      <c r="AJ325" s="15">
        <v>5.3399158298569078E-3</v>
      </c>
      <c r="BP325" s="1">
        <v>36446</v>
      </c>
      <c r="BQ325" s="8">
        <v>-4.8045673072069509E-3</v>
      </c>
      <c r="BR325" s="8">
        <v>3.1968502654063078E-3</v>
      </c>
    </row>
    <row r="326" spans="1:70" x14ac:dyDescent="0.2">
      <c r="A326" s="1">
        <v>36479</v>
      </c>
      <c r="B326" s="3">
        <v>5.0980000495910645</v>
      </c>
      <c r="C326" s="20">
        <v>12842.3896484375</v>
      </c>
      <c r="D326" s="3">
        <v>42.625</v>
      </c>
      <c r="K326" s="1">
        <v>36479</v>
      </c>
      <c r="L326" s="3">
        <f t="shared" si="39"/>
        <v>2.0340000152587888E-4</v>
      </c>
      <c r="M326" s="3">
        <f t="shared" si="40"/>
        <v>1.1381399393460655E-2</v>
      </c>
      <c r="N326" s="3">
        <f t="shared" si="41"/>
        <v>1.7910447761194031E-2</v>
      </c>
      <c r="O326" s="3">
        <f t="shared" si="42"/>
        <v>1.1177999391934776E-2</v>
      </c>
      <c r="P326" s="3">
        <f t="shared" si="43"/>
        <v>1.7707047759668151E-2</v>
      </c>
      <c r="AH326" s="1">
        <v>36447</v>
      </c>
      <c r="AI326" s="15">
        <v>-1.0565596093642477E-2</v>
      </c>
      <c r="AJ326" s="15">
        <v>4.2577795254299736E-2</v>
      </c>
      <c r="BP326" s="1">
        <v>36447</v>
      </c>
      <c r="BQ326" s="8">
        <v>-7.9831157939998405E-3</v>
      </c>
      <c r="BR326" s="8">
        <v>4.0189234956640743E-2</v>
      </c>
    </row>
    <row r="327" spans="1:70" x14ac:dyDescent="0.2">
      <c r="A327" s="1">
        <v>36480</v>
      </c>
      <c r="B327" s="3">
        <v>5.1420001983642578</v>
      </c>
      <c r="C327" s="20">
        <v>12844.5498046875</v>
      </c>
      <c r="D327" s="3">
        <v>42.3125</v>
      </c>
      <c r="K327" s="1">
        <v>36480</v>
      </c>
      <c r="L327" s="3">
        <f t="shared" si="39"/>
        <v>2.0392000198364257E-4</v>
      </c>
      <c r="M327" s="3">
        <f t="shared" si="40"/>
        <v>1.6820516345747387E-4</v>
      </c>
      <c r="N327" s="3">
        <f t="shared" si="41"/>
        <v>-7.331378299120235E-3</v>
      </c>
      <c r="O327" s="3">
        <f t="shared" si="42"/>
        <v>-3.5714838526168698E-5</v>
      </c>
      <c r="P327" s="3">
        <f t="shared" si="43"/>
        <v>-7.5352983011038772E-3</v>
      </c>
      <c r="AH327" s="1">
        <v>36448</v>
      </c>
      <c r="AI327" s="15">
        <v>-2.3586522881801128E-4</v>
      </c>
      <c r="AJ327" s="15">
        <v>-2.4920053216917926E-2</v>
      </c>
      <c r="BP327" s="1">
        <v>36448</v>
      </c>
      <c r="BQ327" s="8">
        <v>6.4385656238286992E-4</v>
      </c>
      <c r="BR327" s="8">
        <v>-2.5604855002320469E-2</v>
      </c>
    </row>
    <row r="328" spans="1:70" x14ac:dyDescent="0.2">
      <c r="A328" s="1">
        <v>36481</v>
      </c>
      <c r="B328" s="3">
        <v>5.0679998397827148</v>
      </c>
      <c r="C328" s="20">
        <v>13077.98046875</v>
      </c>
      <c r="D328" s="3">
        <v>41.0625</v>
      </c>
      <c r="K328" s="1">
        <v>36481</v>
      </c>
      <c r="L328" s="3">
        <f t="shared" si="39"/>
        <v>2.0568000793457031E-4</v>
      </c>
      <c r="M328" s="3">
        <f t="shared" si="40"/>
        <v>1.8173518543819388E-2</v>
      </c>
      <c r="N328" s="3">
        <f t="shared" si="41"/>
        <v>-2.9542097488921712E-2</v>
      </c>
      <c r="O328" s="3">
        <f t="shared" si="42"/>
        <v>1.7967838535884819E-2</v>
      </c>
      <c r="P328" s="3">
        <f t="shared" si="43"/>
        <v>-2.9747777496856281E-2</v>
      </c>
      <c r="AH328" s="1">
        <v>36451</v>
      </c>
      <c r="AI328" s="15">
        <v>-1.2503176529110253E-2</v>
      </c>
      <c r="AJ328" s="15">
        <v>-8.4925434759251447E-3</v>
      </c>
      <c r="BP328" s="1">
        <v>36451</v>
      </c>
      <c r="BQ328" s="8">
        <v>-8.6057242129777937E-3</v>
      </c>
      <c r="BR328" s="8">
        <v>-1.2194275787022205E-2</v>
      </c>
    </row>
    <row r="329" spans="1:70" x14ac:dyDescent="0.2">
      <c r="A329" s="1">
        <v>36482</v>
      </c>
      <c r="B329" s="3">
        <v>5.0840001106262207</v>
      </c>
      <c r="C329" s="20">
        <v>13002.759765625</v>
      </c>
      <c r="D329" s="3">
        <v>40.4375</v>
      </c>
      <c r="K329" s="1">
        <v>36482</v>
      </c>
      <c r="L329" s="3">
        <f t="shared" si="39"/>
        <v>2.0271999359130859E-4</v>
      </c>
      <c r="M329" s="3">
        <f t="shared" si="40"/>
        <v>-5.7517063360616591E-3</v>
      </c>
      <c r="N329" s="3">
        <f t="shared" si="41"/>
        <v>-1.5220700152207001E-2</v>
      </c>
      <c r="O329" s="3">
        <f t="shared" si="42"/>
        <v>-5.9544263296529678E-3</v>
      </c>
      <c r="P329" s="3">
        <f t="shared" si="43"/>
        <v>-1.5423420145798309E-2</v>
      </c>
      <c r="AH329" s="1">
        <v>36452</v>
      </c>
      <c r="AI329" s="15">
        <v>2.9747285498962273E-4</v>
      </c>
      <c r="AJ329" s="15">
        <v>-2.1313397727182213E-3</v>
      </c>
      <c r="BP329" s="1">
        <v>36452</v>
      </c>
      <c r="BQ329" s="8">
        <v>-5.0340335557618934E-3</v>
      </c>
      <c r="BR329" s="8">
        <v>3.4000466276573179E-3</v>
      </c>
    </row>
    <row r="330" spans="1:70" x14ac:dyDescent="0.2">
      <c r="A330" s="1">
        <v>36483</v>
      </c>
      <c r="B330" s="3">
        <v>5.0789999961853027</v>
      </c>
      <c r="C330" s="20">
        <v>13148.2998046875</v>
      </c>
      <c r="D330" s="3">
        <v>40.25</v>
      </c>
      <c r="K330" s="1">
        <v>36483</v>
      </c>
      <c r="L330" s="3">
        <f t="shared" si="39"/>
        <v>2.0336000442504885E-4</v>
      </c>
      <c r="M330" s="3">
        <f t="shared" si="40"/>
        <v>1.1193011459556437E-2</v>
      </c>
      <c r="N330" s="3">
        <f t="shared" si="41"/>
        <v>-4.6367851622874804E-3</v>
      </c>
      <c r="O330" s="3">
        <f t="shared" si="42"/>
        <v>1.0989651455131389E-2</v>
      </c>
      <c r="P330" s="3">
        <f t="shared" si="43"/>
        <v>-4.8401451667125289E-3</v>
      </c>
      <c r="AH330" s="1">
        <v>36453</v>
      </c>
      <c r="AI330" s="15">
        <v>3.1808297423079083E-3</v>
      </c>
      <c r="AJ330" s="15">
        <v>2.4442890850247062E-2</v>
      </c>
      <c r="BP330" s="1">
        <v>36453</v>
      </c>
      <c r="BQ330" s="8">
        <v>-1.1976520652015362E-4</v>
      </c>
      <c r="BR330" s="8">
        <v>2.7943005795718189E-2</v>
      </c>
    </row>
    <row r="331" spans="1:70" x14ac:dyDescent="0.2">
      <c r="A331" s="1">
        <v>36486</v>
      </c>
      <c r="B331" s="3">
        <v>5.0590000152587891</v>
      </c>
      <c r="C331" s="20">
        <v>13126.150390625</v>
      </c>
      <c r="D331" s="3">
        <v>39</v>
      </c>
      <c r="K331" s="1">
        <v>36486</v>
      </c>
      <c r="L331" s="3">
        <f t="shared" si="39"/>
        <v>2.0315999984741212E-4</v>
      </c>
      <c r="M331" s="3">
        <f t="shared" si="40"/>
        <v>-1.6845838923298291E-3</v>
      </c>
      <c r="N331" s="3">
        <f t="shared" si="41"/>
        <v>-3.1055900621118012E-2</v>
      </c>
      <c r="O331" s="3">
        <f t="shared" si="42"/>
        <v>-1.8877438921772413E-3</v>
      </c>
      <c r="P331" s="3">
        <f t="shared" si="43"/>
        <v>-3.1259060620965423E-2</v>
      </c>
      <c r="AH331" s="1">
        <v>36454</v>
      </c>
      <c r="AI331" s="15">
        <v>9.5090193269551909E-3</v>
      </c>
      <c r="AJ331" s="15">
        <v>-9.7083393190206205E-3</v>
      </c>
      <c r="BP331" s="1">
        <v>36454</v>
      </c>
      <c r="BQ331" s="8">
        <v>1.198097603694037E-2</v>
      </c>
      <c r="BR331" s="8">
        <v>-1.198097603694037E-2</v>
      </c>
    </row>
    <row r="332" spans="1:70" x14ac:dyDescent="0.2">
      <c r="A332" s="1">
        <v>36487</v>
      </c>
      <c r="B332" s="3">
        <v>5.120999813079834</v>
      </c>
      <c r="C332" s="20">
        <v>13127.900390625</v>
      </c>
      <c r="D332" s="3">
        <v>37</v>
      </c>
      <c r="K332" s="1">
        <v>36487</v>
      </c>
      <c r="L332" s="3">
        <f t="shared" si="39"/>
        <v>2.0236000061035157E-4</v>
      </c>
      <c r="M332" s="3">
        <f t="shared" si="40"/>
        <v>1.3332164784961555E-4</v>
      </c>
      <c r="N332" s="3">
        <f t="shared" si="41"/>
        <v>-5.128205128205128E-2</v>
      </c>
      <c r="O332" s="3">
        <f t="shared" si="42"/>
        <v>-6.9038352760736012E-5</v>
      </c>
      <c r="P332" s="3">
        <f t="shared" si="43"/>
        <v>-5.1484411282661631E-2</v>
      </c>
      <c r="AH332" s="1">
        <v>36455</v>
      </c>
      <c r="AI332" s="15">
        <v>-1.975195644260538E-3</v>
      </c>
      <c r="AJ332" s="15">
        <v>-2.2109274680772083E-2</v>
      </c>
      <c r="BP332" s="1">
        <v>36455</v>
      </c>
      <c r="BQ332" s="8">
        <v>1.5940510081571442E-3</v>
      </c>
      <c r="BR332" s="8">
        <v>-2.5479401326628483E-2</v>
      </c>
    </row>
    <row r="333" spans="1:70" x14ac:dyDescent="0.2">
      <c r="A333" s="1">
        <v>36488</v>
      </c>
      <c r="B333" s="3">
        <v>5.1329998970031738</v>
      </c>
      <c r="C333" s="20">
        <v>12961.5498046875</v>
      </c>
      <c r="D333" s="3">
        <v>35.433589935302734</v>
      </c>
      <c r="K333" s="1">
        <v>36488</v>
      </c>
      <c r="L333" s="3">
        <f t="shared" si="39"/>
        <v>2.0483999252319336E-4</v>
      </c>
      <c r="M333" s="3">
        <f t="shared" si="40"/>
        <v>-1.2671530175251451E-2</v>
      </c>
      <c r="N333" s="3">
        <f t="shared" si="41"/>
        <v>-4.2335407153980154E-2</v>
      </c>
      <c r="O333" s="3">
        <f t="shared" si="42"/>
        <v>-1.2876370167774645E-2</v>
      </c>
      <c r="P333" s="3">
        <f t="shared" si="43"/>
        <v>-4.2540247146503347E-2</v>
      </c>
      <c r="AH333" s="1">
        <v>36458</v>
      </c>
      <c r="AI333" s="15">
        <v>6.2621833170254972E-3</v>
      </c>
      <c r="AJ333" s="15">
        <v>1.3117113125320622E-2</v>
      </c>
      <c r="BP333" s="1">
        <v>36458</v>
      </c>
      <c r="BQ333" s="8">
        <v>1.6781886548187627E-3</v>
      </c>
      <c r="BR333" s="8">
        <v>1.7897667788900649E-2</v>
      </c>
    </row>
    <row r="334" spans="1:70" x14ac:dyDescent="0.2">
      <c r="A334" s="1">
        <v>36489</v>
      </c>
      <c r="B334" s="3">
        <v>5.1500000953674316</v>
      </c>
      <c r="C334" s="20">
        <v>13078.830078125</v>
      </c>
      <c r="D334" s="3">
        <v>38.6875</v>
      </c>
      <c r="K334" s="1">
        <v>36489</v>
      </c>
      <c r="L334" s="3">
        <f t="shared" si="39"/>
        <v>2.0531999588012696E-4</v>
      </c>
      <c r="M334" s="3">
        <f t="shared" si="40"/>
        <v>9.0483217828693594E-3</v>
      </c>
      <c r="N334" s="3">
        <f t="shared" si="41"/>
        <v>9.1831227675166271E-2</v>
      </c>
      <c r="O334" s="3">
        <f t="shared" si="42"/>
        <v>8.8430017869892321E-3</v>
      </c>
      <c r="P334" s="3">
        <f t="shared" si="43"/>
        <v>9.1625907679286148E-2</v>
      </c>
      <c r="AH334" s="1">
        <v>36459</v>
      </c>
      <c r="AI334" s="15">
        <v>-2.1103952840220873E-3</v>
      </c>
      <c r="AJ334" s="15">
        <v>-4.4487324709569218E-2</v>
      </c>
      <c r="BP334" s="1">
        <v>36459</v>
      </c>
      <c r="BQ334" s="8">
        <v>-6.8619857398457789E-5</v>
      </c>
      <c r="BR334" s="8">
        <v>-4.633138014260154E-2</v>
      </c>
    </row>
    <row r="335" spans="1:70" x14ac:dyDescent="0.2">
      <c r="A335" s="1">
        <v>36490</v>
      </c>
      <c r="B335" s="3">
        <v>5.1389999389648438</v>
      </c>
      <c r="C335" s="20">
        <v>13250</v>
      </c>
      <c r="D335" s="3">
        <v>37.75</v>
      </c>
      <c r="K335" s="1">
        <v>36490</v>
      </c>
      <c r="L335" s="3">
        <f t="shared" si="39"/>
        <v>2.0600000381469728E-4</v>
      </c>
      <c r="M335" s="3">
        <f t="shared" si="40"/>
        <v>1.3087556062165705E-2</v>
      </c>
      <c r="N335" s="3">
        <f t="shared" si="41"/>
        <v>-2.4232633279483037E-2</v>
      </c>
      <c r="O335" s="3">
        <f t="shared" si="42"/>
        <v>1.2881556058351007E-2</v>
      </c>
      <c r="P335" s="3">
        <f t="shared" si="43"/>
        <v>-2.4438633283297734E-2</v>
      </c>
      <c r="AH335" s="1">
        <v>36460</v>
      </c>
      <c r="AI335" s="15">
        <v>-3.6748111411303774E-3</v>
      </c>
      <c r="AJ335" s="15">
        <v>1.521945758820327E-2</v>
      </c>
      <c r="BP335" s="1">
        <v>36460</v>
      </c>
      <c r="BQ335" s="8">
        <v>-5.1467483885523702E-4</v>
      </c>
      <c r="BR335" s="8">
        <v>1.2259641281808257E-2</v>
      </c>
    </row>
    <row r="336" spans="1:70" x14ac:dyDescent="0.2">
      <c r="A336" s="1">
        <v>36493</v>
      </c>
      <c r="B336" s="3">
        <v>5.1830000877380371</v>
      </c>
      <c r="C336" s="20">
        <v>13018.259765625</v>
      </c>
      <c r="D336" s="3">
        <v>37.75</v>
      </c>
      <c r="K336" s="1">
        <v>36493</v>
      </c>
      <c r="L336" s="3">
        <f t="shared" si="39"/>
        <v>2.0555999755859374E-4</v>
      </c>
      <c r="M336" s="3">
        <f t="shared" si="40"/>
        <v>-1.7489829009433962E-2</v>
      </c>
      <c r="N336" s="3">
        <f t="shared" si="41"/>
        <v>0</v>
      </c>
      <c r="O336" s="3">
        <f t="shared" si="42"/>
        <v>-1.7695389006992555E-2</v>
      </c>
      <c r="P336" s="3">
        <f t="shared" si="43"/>
        <v>-2.0555999755859374E-4</v>
      </c>
      <c r="AH336" s="1">
        <v>36461</v>
      </c>
      <c r="AI336" s="15">
        <v>4.3749895617210127E-3</v>
      </c>
      <c r="AJ336" s="15">
        <v>3.8542995050239379E-2</v>
      </c>
      <c r="BP336" s="1">
        <v>36461</v>
      </c>
      <c r="BQ336" s="8">
        <v>-1.0195305692601026E-3</v>
      </c>
      <c r="BR336" s="8">
        <v>4.4137275179542024E-2</v>
      </c>
    </row>
    <row r="337" spans="1:70" x14ac:dyDescent="0.2">
      <c r="A337" s="1">
        <v>36494</v>
      </c>
      <c r="B337" s="3">
        <v>5.1469998359680176</v>
      </c>
      <c r="C337" s="20">
        <v>12851.9296875</v>
      </c>
      <c r="D337" s="3">
        <v>38.0625</v>
      </c>
      <c r="K337" s="1">
        <v>36494</v>
      </c>
      <c r="L337" s="3">
        <f t="shared" si="39"/>
        <v>2.0732000350952149E-4</v>
      </c>
      <c r="M337" s="3">
        <f t="shared" si="40"/>
        <v>-1.2776675309874997E-2</v>
      </c>
      <c r="N337" s="3">
        <f t="shared" si="41"/>
        <v>8.2781456953642391E-3</v>
      </c>
      <c r="O337" s="3">
        <f t="shared" si="42"/>
        <v>-1.2983995313384518E-2</v>
      </c>
      <c r="P337" s="3">
        <f t="shared" si="43"/>
        <v>8.0708256918547178E-3</v>
      </c>
      <c r="AH337" s="1">
        <v>36462</v>
      </c>
      <c r="AI337" s="15">
        <v>1.5374957078430696E-2</v>
      </c>
      <c r="AJ337" s="15">
        <v>9.8637248365310796E-3</v>
      </c>
      <c r="BP337" s="1">
        <v>36462</v>
      </c>
      <c r="BQ337" s="8">
        <v>8.3546090882810845E-3</v>
      </c>
      <c r="BR337" s="8">
        <v>1.7082592819509058E-2</v>
      </c>
    </row>
    <row r="338" spans="1:70" x14ac:dyDescent="0.2">
      <c r="A338" s="1">
        <v>36495</v>
      </c>
      <c r="B338" s="3">
        <v>5.1180000305175781</v>
      </c>
      <c r="C338" s="20">
        <v>12923.4501953125</v>
      </c>
      <c r="D338" s="3">
        <v>37.734378814697266</v>
      </c>
      <c r="K338" s="1">
        <v>36495</v>
      </c>
      <c r="L338" s="3">
        <f t="shared" si="39"/>
        <v>2.058799934387207E-4</v>
      </c>
      <c r="M338" s="3">
        <f t="shared" si="40"/>
        <v>5.5649625816162089E-3</v>
      </c>
      <c r="N338" s="3">
        <f t="shared" si="41"/>
        <v>-8.6205894332409688E-3</v>
      </c>
      <c r="O338" s="3">
        <f t="shared" si="42"/>
        <v>5.3590825881774879E-3</v>
      </c>
      <c r="P338" s="3">
        <f t="shared" si="43"/>
        <v>-8.8264694266796898E-3</v>
      </c>
      <c r="AH338" s="1">
        <v>36465</v>
      </c>
      <c r="AI338" s="15">
        <v>8.5255905702329472E-3</v>
      </c>
      <c r="AJ338" s="15">
        <v>-1.8025836149797241E-2</v>
      </c>
      <c r="BP338" s="1">
        <v>36465</v>
      </c>
      <c r="BQ338" s="8">
        <v>1.0215607295797253E-2</v>
      </c>
      <c r="BR338" s="8">
        <v>-1.9517932877192602E-2</v>
      </c>
    </row>
    <row r="339" spans="1:70" x14ac:dyDescent="0.2">
      <c r="A339" s="1">
        <v>36496</v>
      </c>
      <c r="B339" s="3">
        <v>5.0980000495910645</v>
      </c>
      <c r="C339" s="20">
        <v>13067.2197265625</v>
      </c>
      <c r="D339" s="3">
        <v>37.808589935302734</v>
      </c>
      <c r="K339" s="1">
        <v>36496</v>
      </c>
      <c r="L339" s="3">
        <f t="shared" si="39"/>
        <v>2.0472000122070312E-4</v>
      </c>
      <c r="M339" s="3">
        <f t="shared" si="40"/>
        <v>1.1124701923805691E-2</v>
      </c>
      <c r="N339" s="3">
        <f t="shared" si="41"/>
        <v>1.9666713203335962E-3</v>
      </c>
      <c r="O339" s="3">
        <f t="shared" si="42"/>
        <v>1.0919981922584988E-2</v>
      </c>
      <c r="P339" s="3">
        <f t="shared" si="43"/>
        <v>1.7619513191128931E-3</v>
      </c>
      <c r="AH339" s="1">
        <v>36466</v>
      </c>
      <c r="AI339" s="15">
        <v>-1.8719714986697119E-3</v>
      </c>
      <c r="AJ339" s="15">
        <v>-5.4665176676905652E-2</v>
      </c>
      <c r="BP339" s="1">
        <v>36466</v>
      </c>
      <c r="BQ339" s="8">
        <v>1.3030463506289602E-4</v>
      </c>
      <c r="BR339" s="8">
        <v>-5.6468332804076982E-2</v>
      </c>
    </row>
    <row r="340" spans="1:70" x14ac:dyDescent="0.2">
      <c r="A340" s="1">
        <v>36497</v>
      </c>
      <c r="B340" s="3">
        <v>5.0929999351501465</v>
      </c>
      <c r="C340" s="20">
        <v>13281.0595703125</v>
      </c>
      <c r="D340" s="3">
        <v>37.875</v>
      </c>
      <c r="K340" s="1">
        <v>36497</v>
      </c>
      <c r="L340" s="3">
        <f t="shared" si="39"/>
        <v>2.0392000198364257E-4</v>
      </c>
      <c r="M340" s="3">
        <f t="shared" si="40"/>
        <v>1.6364601516213526E-2</v>
      </c>
      <c r="N340" s="3">
        <f t="shared" si="41"/>
        <v>1.7564808634996738E-3</v>
      </c>
      <c r="O340" s="3">
        <f t="shared" si="42"/>
        <v>1.6160681514229884E-2</v>
      </c>
      <c r="P340" s="3">
        <f t="shared" si="43"/>
        <v>1.5525608615160312E-3</v>
      </c>
      <c r="AH340" s="1">
        <v>36467</v>
      </c>
      <c r="AI340" s="15">
        <v>-1.3998944716578938E-3</v>
      </c>
      <c r="AJ340" s="15">
        <v>1.6126267609800949E-2</v>
      </c>
      <c r="BP340" s="1">
        <v>36467</v>
      </c>
      <c r="BQ340" s="8">
        <v>1.5193586235724013E-3</v>
      </c>
      <c r="BR340" s="8">
        <v>1.3406014510755956E-2</v>
      </c>
    </row>
    <row r="341" spans="1:70" x14ac:dyDescent="0.2">
      <c r="A341" s="1">
        <v>36500</v>
      </c>
      <c r="B341" s="3">
        <v>5.0960001945495605</v>
      </c>
      <c r="C341" s="20">
        <v>13219.8701171875</v>
      </c>
      <c r="D341" s="3">
        <v>37.632808685302734</v>
      </c>
      <c r="K341" s="1">
        <v>36500</v>
      </c>
      <c r="L341" s="3">
        <f t="shared" si="39"/>
        <v>2.0371999740600584E-4</v>
      </c>
      <c r="M341" s="3">
        <f t="shared" si="40"/>
        <v>-4.6072719425021167E-3</v>
      </c>
      <c r="N341" s="3">
        <f t="shared" si="41"/>
        <v>-6.3944901570235149E-3</v>
      </c>
      <c r="O341" s="3">
        <f t="shared" si="42"/>
        <v>-4.8109919399081224E-3</v>
      </c>
      <c r="P341" s="3">
        <f t="shared" si="43"/>
        <v>-6.5982101544295206E-3</v>
      </c>
      <c r="AH341" s="1">
        <v>36468</v>
      </c>
      <c r="AI341" s="15">
        <v>3.0903517771088082E-3</v>
      </c>
      <c r="AJ341" s="15">
        <v>4.2462882208293418E-2</v>
      </c>
      <c r="BP341" s="1">
        <v>36468</v>
      </c>
      <c r="BQ341" s="8">
        <v>5.0659416196008082E-3</v>
      </c>
      <c r="BR341" s="8">
        <v>4.0685692367327296E-2</v>
      </c>
    </row>
    <row r="342" spans="1:70" x14ac:dyDescent="0.2">
      <c r="A342" s="1">
        <v>36501</v>
      </c>
      <c r="B342" s="3">
        <v>5.0630002021789551</v>
      </c>
      <c r="C342" s="20">
        <v>13162.1904296875</v>
      </c>
      <c r="D342" s="3">
        <v>36.1875</v>
      </c>
      <c r="K342" s="1">
        <v>36501</v>
      </c>
      <c r="L342" s="3">
        <f t="shared" si="39"/>
        <v>2.0384000778198242E-4</v>
      </c>
      <c r="M342" s="3">
        <f t="shared" si="40"/>
        <v>-4.3631054608478433E-3</v>
      </c>
      <c r="N342" s="3">
        <f t="shared" si="41"/>
        <v>-3.8405549194822412E-2</v>
      </c>
      <c r="O342" s="3">
        <f t="shared" si="42"/>
        <v>-4.5669454686298261E-3</v>
      </c>
      <c r="P342" s="3">
        <f t="shared" si="43"/>
        <v>-3.8609389202604392E-2</v>
      </c>
      <c r="AH342" s="1">
        <v>36469</v>
      </c>
      <c r="AI342" s="15">
        <v>3.100528049094874E-3</v>
      </c>
      <c r="AJ342" s="15">
        <v>-3.9235428046806048E-2</v>
      </c>
      <c r="BP342" s="1">
        <v>36469</v>
      </c>
      <c r="BQ342" s="8">
        <v>2.9137955327765866E-3</v>
      </c>
      <c r="BR342" s="8">
        <v>-3.8851295532776581E-2</v>
      </c>
    </row>
    <row r="343" spans="1:70" x14ac:dyDescent="0.2">
      <c r="A343" s="1">
        <v>36502</v>
      </c>
      <c r="B343" s="3">
        <v>5.064000129699707</v>
      </c>
      <c r="C343" s="20">
        <v>13142.8701171875</v>
      </c>
      <c r="D343" s="3">
        <v>36.4375</v>
      </c>
      <c r="K343" s="1">
        <v>36502</v>
      </c>
      <c r="L343" s="3">
        <f t="shared" si="39"/>
        <v>2.025200080871582E-4</v>
      </c>
      <c r="M343" s="3">
        <f t="shared" si="40"/>
        <v>-1.467864532367103E-3</v>
      </c>
      <c r="N343" s="3">
        <f t="shared" si="41"/>
        <v>6.9084628670120895E-3</v>
      </c>
      <c r="O343" s="3">
        <f t="shared" si="42"/>
        <v>-1.6703845404542612E-3</v>
      </c>
      <c r="P343" s="3">
        <f t="shared" si="43"/>
        <v>6.7059428589249315E-3</v>
      </c>
      <c r="AH343" s="1">
        <v>36472</v>
      </c>
      <c r="AI343" s="15">
        <v>3.1241136049645546E-3</v>
      </c>
      <c r="AJ343" s="15">
        <v>-1.9531209041481166E-2</v>
      </c>
      <c r="BP343" s="1">
        <v>36472</v>
      </c>
      <c r="BQ343" s="8">
        <v>4.8795521136037754E-3</v>
      </c>
      <c r="BR343" s="8">
        <v>-2.1087007543101343E-2</v>
      </c>
    </row>
    <row r="344" spans="1:70" x14ac:dyDescent="0.2">
      <c r="A344" s="1">
        <v>36503</v>
      </c>
      <c r="B344" s="3">
        <v>5.1090002059936523</v>
      </c>
      <c r="C344" s="20">
        <v>13183.7802734375</v>
      </c>
      <c r="D344" s="3">
        <v>38.9375</v>
      </c>
      <c r="K344" s="1">
        <v>36503</v>
      </c>
      <c r="L344" s="3">
        <f t="shared" si="39"/>
        <v>2.0256000518798829E-4</v>
      </c>
      <c r="M344" s="3">
        <f t="shared" si="40"/>
        <v>3.1127262070786213E-3</v>
      </c>
      <c r="N344" s="3">
        <f t="shared" si="41"/>
        <v>6.86106346483705E-2</v>
      </c>
      <c r="O344" s="3">
        <f t="shared" si="42"/>
        <v>2.9101662018906332E-3</v>
      </c>
      <c r="P344" s="3">
        <f t="shared" si="43"/>
        <v>6.8408074643182507E-2</v>
      </c>
      <c r="AH344" s="1">
        <v>36473</v>
      </c>
      <c r="AI344" s="15">
        <v>2.5518106387769071E-3</v>
      </c>
      <c r="AJ344" s="15">
        <v>8.7791545749358844E-3</v>
      </c>
      <c r="BP344" s="1">
        <v>36473</v>
      </c>
      <c r="BQ344" s="8">
        <v>4.329157596630856E-3</v>
      </c>
      <c r="BR344" s="8">
        <v>7.2029676092999519E-3</v>
      </c>
    </row>
    <row r="345" spans="1:70" x14ac:dyDescent="0.2">
      <c r="A345" s="1">
        <v>36504</v>
      </c>
      <c r="B345" s="3">
        <v>5.1139998435974121</v>
      </c>
      <c r="C345" s="20">
        <v>13254.8896484375</v>
      </c>
      <c r="D345" s="3">
        <v>37.4375</v>
      </c>
      <c r="K345" s="1">
        <v>36504</v>
      </c>
      <c r="L345" s="3">
        <f t="shared" si="39"/>
        <v>2.043600082397461E-4</v>
      </c>
      <c r="M345" s="3">
        <f t="shared" si="40"/>
        <v>5.393701466890357E-3</v>
      </c>
      <c r="N345" s="3">
        <f t="shared" si="41"/>
        <v>-3.8523274478330656E-2</v>
      </c>
      <c r="O345" s="3">
        <f t="shared" si="42"/>
        <v>5.1893414586506106E-3</v>
      </c>
      <c r="P345" s="3">
        <f t="shared" si="43"/>
        <v>-3.8727634486570399E-2</v>
      </c>
      <c r="AH345" s="1">
        <v>36474</v>
      </c>
      <c r="AI345" s="15">
        <v>-4.0657033917925823E-3</v>
      </c>
      <c r="AJ345" s="15">
        <v>2.6665326330712891E-2</v>
      </c>
      <c r="BP345" s="1">
        <v>36474</v>
      </c>
      <c r="BQ345" s="8">
        <v>-1.9361031258686827E-3</v>
      </c>
      <c r="BR345" s="8">
        <v>2.4737406057464773E-2</v>
      </c>
    </row>
    <row r="346" spans="1:70" x14ac:dyDescent="0.2">
      <c r="A346" s="1">
        <v>36507</v>
      </c>
      <c r="B346" s="3">
        <v>5.2170000076293945</v>
      </c>
      <c r="C346" s="20">
        <v>13247.08984375</v>
      </c>
      <c r="D346" s="3">
        <v>37.445308685302734</v>
      </c>
      <c r="K346" s="1">
        <v>36507</v>
      </c>
      <c r="L346" s="3">
        <f t="shared" si="39"/>
        <v>2.0455999374389649E-4</v>
      </c>
      <c r="M346" s="3">
        <f t="shared" si="40"/>
        <v>-5.8844734994979372E-4</v>
      </c>
      <c r="N346" s="3">
        <f t="shared" si="41"/>
        <v>2.0857924013981637E-4</v>
      </c>
      <c r="O346" s="3">
        <f t="shared" si="42"/>
        <v>-7.9300734369369024E-4</v>
      </c>
      <c r="P346" s="3">
        <f t="shared" si="43"/>
        <v>4.0192463959198789E-6</v>
      </c>
      <c r="AH346" s="1">
        <v>36475</v>
      </c>
      <c r="AI346" s="15">
        <v>2.5626295754664057E-3</v>
      </c>
      <c r="AJ346" s="15">
        <v>3.7044327630530741E-2</v>
      </c>
      <c r="BP346" s="1">
        <v>36475</v>
      </c>
      <c r="BQ346" s="8">
        <v>3.1845254306995113E-3</v>
      </c>
      <c r="BR346" s="8">
        <v>3.6624391766752716E-2</v>
      </c>
    </row>
    <row r="347" spans="1:70" x14ac:dyDescent="0.2">
      <c r="A347" s="1">
        <v>36508</v>
      </c>
      <c r="B347" s="3">
        <v>5.2220001220703125</v>
      </c>
      <c r="C347" s="20">
        <v>13088.7197265625</v>
      </c>
      <c r="D347" s="3">
        <v>36.625</v>
      </c>
      <c r="K347" s="1">
        <v>36508</v>
      </c>
      <c r="L347" s="3">
        <f t="shared" si="39"/>
        <v>2.0868000030517577E-4</v>
      </c>
      <c r="M347" s="3">
        <f t="shared" si="40"/>
        <v>-1.1955087423387507E-2</v>
      </c>
      <c r="N347" s="3">
        <f t="shared" si="41"/>
        <v>-2.1906847989871296E-2</v>
      </c>
      <c r="O347" s="3">
        <f t="shared" si="42"/>
        <v>-1.2163767423692682E-2</v>
      </c>
      <c r="P347" s="3">
        <f t="shared" si="43"/>
        <v>-2.2115527990176471E-2</v>
      </c>
      <c r="AH347" s="1">
        <v>36476</v>
      </c>
      <c r="AI347" s="15">
        <v>1.5780271230060989E-3</v>
      </c>
      <c r="AJ347" s="15">
        <v>2.4253183543580296E-2</v>
      </c>
      <c r="BP347" s="1">
        <v>36476</v>
      </c>
      <c r="BQ347" s="8">
        <v>4.2146836389896332E-3</v>
      </c>
      <c r="BR347" s="8">
        <v>2.1819007019509604E-2</v>
      </c>
    </row>
    <row r="348" spans="1:70" x14ac:dyDescent="0.2">
      <c r="A348" s="1">
        <v>36509</v>
      </c>
      <c r="B348" s="3">
        <v>5.1779999732971191</v>
      </c>
      <c r="C348" s="20">
        <v>13153.23046875</v>
      </c>
      <c r="D348" s="3">
        <v>37.375</v>
      </c>
      <c r="K348" s="1">
        <v>36509</v>
      </c>
      <c r="L348" s="3">
        <f t="shared" si="39"/>
        <v>2.0888000488281249E-4</v>
      </c>
      <c r="M348" s="3">
        <f t="shared" si="40"/>
        <v>4.928728212934429E-3</v>
      </c>
      <c r="N348" s="3">
        <f t="shared" si="41"/>
        <v>2.0477815699658702E-2</v>
      </c>
      <c r="O348" s="3">
        <f t="shared" si="42"/>
        <v>4.7198482080516163E-3</v>
      </c>
      <c r="P348" s="3">
        <f t="shared" si="43"/>
        <v>2.0268935694775891E-2</v>
      </c>
      <c r="AH348" s="1">
        <v>36479</v>
      </c>
      <c r="AI348" s="15">
        <v>5.3514199074599688E-3</v>
      </c>
      <c r="AJ348" s="15">
        <v>1.2355627852208183E-2</v>
      </c>
      <c r="BP348" s="1">
        <v>36479</v>
      </c>
      <c r="BQ348" s="8">
        <v>2.4075116716906148E-3</v>
      </c>
      <c r="BR348" s="8">
        <v>1.5502936089503417E-2</v>
      </c>
    </row>
    <row r="349" spans="1:70" x14ac:dyDescent="0.2">
      <c r="A349" s="1">
        <v>36510</v>
      </c>
      <c r="B349" s="3">
        <v>5.2729997634887695</v>
      </c>
      <c r="C349" s="20">
        <v>13224.400390625</v>
      </c>
      <c r="D349" s="3">
        <v>37</v>
      </c>
      <c r="K349" s="1">
        <v>36510</v>
      </c>
      <c r="L349" s="3">
        <f t="shared" si="39"/>
        <v>2.0711999893188477E-4</v>
      </c>
      <c r="M349" s="3">
        <f t="shared" si="40"/>
        <v>5.4108321179415584E-3</v>
      </c>
      <c r="N349" s="3">
        <f t="shared" si="41"/>
        <v>-1.0033444816053512E-2</v>
      </c>
      <c r="O349" s="3">
        <f t="shared" si="42"/>
        <v>5.2037121190096737E-3</v>
      </c>
      <c r="P349" s="3">
        <f t="shared" si="43"/>
        <v>-1.0240564814985397E-2</v>
      </c>
      <c r="AH349" s="1">
        <v>36480</v>
      </c>
      <c r="AI349" s="15">
        <v>-1.709832781155448E-5</v>
      </c>
      <c r="AJ349" s="15">
        <v>-7.5181999732923232E-3</v>
      </c>
      <c r="BP349" s="1">
        <v>36480</v>
      </c>
      <c r="BQ349" s="8">
        <v>-1.5998523525763382E-4</v>
      </c>
      <c r="BR349" s="8">
        <v>-7.1713930638626008E-3</v>
      </c>
    </row>
    <row r="350" spans="1:70" x14ac:dyDescent="0.2">
      <c r="A350" s="1">
        <v>36511</v>
      </c>
      <c r="B350" s="3">
        <v>5.2779998779296875</v>
      </c>
      <c r="C350" s="20">
        <v>13251.0400390625</v>
      </c>
      <c r="D350" s="3">
        <v>41</v>
      </c>
      <c r="K350" s="1">
        <v>36511</v>
      </c>
      <c r="L350" s="3">
        <f t="shared" si="39"/>
        <v>2.109199905395508E-4</v>
      </c>
      <c r="M350" s="3">
        <f t="shared" si="40"/>
        <v>2.0144314789792128E-3</v>
      </c>
      <c r="N350" s="3">
        <f t="shared" si="41"/>
        <v>0.10810810810810811</v>
      </c>
      <c r="O350" s="3">
        <f t="shared" si="42"/>
        <v>1.803511488439662E-3</v>
      </c>
      <c r="P350" s="3">
        <f t="shared" si="43"/>
        <v>0.10789718811756856</v>
      </c>
      <c r="AH350" s="1">
        <v>36481</v>
      </c>
      <c r="AI350" s="15">
        <v>8.6020266653742787E-3</v>
      </c>
      <c r="AJ350" s="15">
        <v>-3.8349804162230564E-2</v>
      </c>
      <c r="BP350" s="1">
        <v>36481</v>
      </c>
      <c r="BQ350" s="8">
        <v>7.6046141551651654E-3</v>
      </c>
      <c r="BR350" s="8">
        <v>-3.714671164408688E-2</v>
      </c>
    </row>
    <row r="351" spans="1:70" x14ac:dyDescent="0.2">
      <c r="A351" s="1">
        <v>36514</v>
      </c>
      <c r="B351" s="3">
        <v>5.3619999885559082</v>
      </c>
      <c r="C351" s="20">
        <v>13248.6103515625</v>
      </c>
      <c r="D351" s="3">
        <v>40.746089935302734</v>
      </c>
      <c r="K351" s="1">
        <v>36514</v>
      </c>
      <c r="L351" s="3">
        <f t="shared" si="39"/>
        <v>2.1111999511718747E-4</v>
      </c>
      <c r="M351" s="3">
        <f t="shared" si="40"/>
        <v>-1.8335824907611542E-4</v>
      </c>
      <c r="N351" s="3">
        <f t="shared" si="41"/>
        <v>-6.1929284072503813E-3</v>
      </c>
      <c r="O351" s="3">
        <f t="shared" si="42"/>
        <v>-3.9447824419330292E-4</v>
      </c>
      <c r="P351" s="3">
        <f t="shared" si="43"/>
        <v>-6.4040484023675688E-3</v>
      </c>
      <c r="AH351" s="1">
        <v>36482</v>
      </c>
      <c r="AI351" s="15">
        <v>-2.8506564082477828E-3</v>
      </c>
      <c r="AJ351" s="15">
        <v>-1.2572763737550527E-2</v>
      </c>
      <c r="BP351" s="1">
        <v>36482</v>
      </c>
      <c r="BQ351" s="8">
        <v>-2.562393854427344E-3</v>
      </c>
      <c r="BR351" s="8">
        <v>-1.2658306297779656E-2</v>
      </c>
    </row>
    <row r="352" spans="1:70" x14ac:dyDescent="0.2">
      <c r="A352" s="1">
        <v>36515</v>
      </c>
      <c r="B352" s="3">
        <v>5.4180002212524414</v>
      </c>
      <c r="C352" s="20">
        <v>13431.2001953125</v>
      </c>
      <c r="D352" s="3">
        <v>40.5</v>
      </c>
      <c r="K352" s="1">
        <v>36515</v>
      </c>
      <c r="L352" s="3">
        <f t="shared" si="39"/>
        <v>2.1447999954223631E-4</v>
      </c>
      <c r="M352" s="3">
        <f t="shared" si="40"/>
        <v>1.3781810990347823E-2</v>
      </c>
      <c r="N352" s="3">
        <f t="shared" si="41"/>
        <v>-6.039596331659792E-3</v>
      </c>
      <c r="O352" s="3">
        <f t="shared" si="42"/>
        <v>1.3567330990805588E-2</v>
      </c>
      <c r="P352" s="3">
        <f t="shared" si="43"/>
        <v>-6.2540763312020284E-3</v>
      </c>
      <c r="AH352" s="1">
        <v>36483</v>
      </c>
      <c r="AI352" s="15">
        <v>5.261249129738698E-3</v>
      </c>
      <c r="AJ352" s="15">
        <v>-1.0101394296451228E-2</v>
      </c>
      <c r="BP352" s="1">
        <v>36483</v>
      </c>
      <c r="BQ352" s="8">
        <v>7.6641275663037241E-3</v>
      </c>
      <c r="BR352" s="8">
        <v>-1.2300912728591205E-2</v>
      </c>
    </row>
    <row r="353" spans="1:70" x14ac:dyDescent="0.2">
      <c r="A353" s="1">
        <v>36516</v>
      </c>
      <c r="B353" s="3">
        <v>5.3579998016357422</v>
      </c>
      <c r="C353" s="20">
        <v>13473.330078125</v>
      </c>
      <c r="D353" s="3">
        <v>40.25</v>
      </c>
      <c r="K353" s="1">
        <v>36516</v>
      </c>
      <c r="L353" s="3">
        <f t="shared" si="39"/>
        <v>2.1672000885009766E-4</v>
      </c>
      <c r="M353" s="3">
        <f t="shared" si="40"/>
        <v>3.1367176573842866E-3</v>
      </c>
      <c r="N353" s="3">
        <f t="shared" si="41"/>
        <v>-6.1728395061728392E-3</v>
      </c>
      <c r="O353" s="3">
        <f t="shared" si="42"/>
        <v>2.9199976485341887E-3</v>
      </c>
      <c r="P353" s="3">
        <f t="shared" si="43"/>
        <v>-6.389559515022937E-3</v>
      </c>
      <c r="AH353" s="1">
        <v>36486</v>
      </c>
      <c r="AI353" s="15">
        <v>-9.0374940010036107E-4</v>
      </c>
      <c r="AJ353" s="15">
        <v>-3.0355311220865062E-2</v>
      </c>
      <c r="BP353" s="1">
        <v>36486</v>
      </c>
      <c r="BQ353" s="8">
        <v>2.1264654496202808E-3</v>
      </c>
      <c r="BR353" s="8">
        <v>-3.3182366070738295E-2</v>
      </c>
    </row>
    <row r="354" spans="1:70" x14ac:dyDescent="0.2">
      <c r="A354" s="1">
        <v>36517</v>
      </c>
      <c r="B354" s="3">
        <v>5.3080000877380371</v>
      </c>
      <c r="C354" s="20">
        <v>13652.83984375</v>
      </c>
      <c r="D354" s="3">
        <v>40.0625</v>
      </c>
      <c r="K354" s="1">
        <v>36517</v>
      </c>
      <c r="L354" s="3">
        <f t="shared" si="39"/>
        <v>2.1431999206542968E-4</v>
      </c>
      <c r="M354" s="3">
        <f t="shared" si="40"/>
        <v>1.3323340598360911E-2</v>
      </c>
      <c r="N354" s="3">
        <f t="shared" si="41"/>
        <v>-4.658385093167702E-3</v>
      </c>
      <c r="O354" s="3">
        <f t="shared" si="42"/>
        <v>1.3109020606295482E-2</v>
      </c>
      <c r="P354" s="3">
        <f t="shared" si="43"/>
        <v>-4.8727050852331319E-3</v>
      </c>
      <c r="AH354" s="1">
        <v>36487</v>
      </c>
      <c r="AI354" s="15">
        <v>-3.3051819237762432E-5</v>
      </c>
      <c r="AJ354" s="15">
        <v>-5.1451359463423871E-2</v>
      </c>
      <c r="BP354" s="1">
        <v>36487</v>
      </c>
      <c r="BQ354" s="8">
        <v>2.2272434048332887E-3</v>
      </c>
      <c r="BR354" s="8">
        <v>-5.3509294686884569E-2</v>
      </c>
    </row>
    <row r="355" spans="1:70" x14ac:dyDescent="0.2">
      <c r="A355" s="1">
        <v>36521</v>
      </c>
      <c r="B355" s="3">
        <v>5.2779998779296875</v>
      </c>
      <c r="C355" s="20">
        <v>13626.580078125</v>
      </c>
      <c r="D355" s="3">
        <v>42.6875</v>
      </c>
      <c r="K355" s="1">
        <v>36521</v>
      </c>
      <c r="L355" s="3">
        <f t="shared" si="39"/>
        <v>2.1232000350952148E-4</v>
      </c>
      <c r="M355" s="3">
        <f t="shared" si="40"/>
        <v>-1.9233921971934067E-3</v>
      </c>
      <c r="N355" s="3">
        <f t="shared" si="41"/>
        <v>6.5522620904836196E-2</v>
      </c>
      <c r="O355" s="3">
        <f t="shared" si="42"/>
        <v>-2.1357122007029283E-3</v>
      </c>
      <c r="P355" s="3">
        <f t="shared" si="43"/>
        <v>6.5310300901326668E-2</v>
      </c>
      <c r="AH355" s="1">
        <v>36488</v>
      </c>
      <c r="AI355" s="15">
        <v>-6.1645077294753686E-3</v>
      </c>
      <c r="AJ355" s="15">
        <v>-3.6375739417027979E-2</v>
      </c>
      <c r="BP355" s="1">
        <v>36488</v>
      </c>
      <c r="BQ355" s="8">
        <v>-4.7181717061980611E-3</v>
      </c>
      <c r="BR355" s="8">
        <v>-3.7617235447782095E-2</v>
      </c>
    </row>
    <row r="356" spans="1:70" x14ac:dyDescent="0.2">
      <c r="A356" s="1">
        <v>36522</v>
      </c>
      <c r="B356" s="3">
        <v>5.2080001831054688</v>
      </c>
      <c r="C356" s="20">
        <v>13652.169921875</v>
      </c>
      <c r="D356" s="3">
        <v>42.875</v>
      </c>
      <c r="K356" s="1">
        <v>36522</v>
      </c>
      <c r="L356" s="3">
        <f t="shared" si="39"/>
        <v>2.1111999511718747E-4</v>
      </c>
      <c r="M356" s="3">
        <f t="shared" si="40"/>
        <v>1.8779358873089401E-3</v>
      </c>
      <c r="N356" s="3">
        <f t="shared" si="41"/>
        <v>4.3923865300146414E-3</v>
      </c>
      <c r="O356" s="3">
        <f t="shared" si="42"/>
        <v>1.6668158921917526E-3</v>
      </c>
      <c r="P356" s="3">
        <f t="shared" si="43"/>
        <v>4.1812665348974539E-3</v>
      </c>
      <c r="AH356" s="1">
        <v>36489</v>
      </c>
      <c r="AI356" s="15">
        <v>4.2335496849948643E-3</v>
      </c>
      <c r="AJ356" s="15">
        <v>8.7392357994291278E-2</v>
      </c>
      <c r="BP356" s="1">
        <v>36489</v>
      </c>
      <c r="BQ356" s="8">
        <v>7.4859682742394922E-3</v>
      </c>
      <c r="BR356" s="8">
        <v>8.4345259400926784E-2</v>
      </c>
    </row>
    <row r="357" spans="1:70" x14ac:dyDescent="0.2">
      <c r="A357" s="1">
        <v>36523</v>
      </c>
      <c r="B357" s="3">
        <v>5.0580000877380371</v>
      </c>
      <c r="C357" s="20">
        <v>13734.150390625</v>
      </c>
      <c r="D357" s="3">
        <v>43.3125</v>
      </c>
      <c r="K357" s="1">
        <v>36523</v>
      </c>
      <c r="L357" s="3">
        <f t="shared" si="39"/>
        <v>2.0832000732421874E-4</v>
      </c>
      <c r="M357" s="3">
        <f t="shared" si="40"/>
        <v>6.0049405493145767E-3</v>
      </c>
      <c r="N357" s="3">
        <f t="shared" si="41"/>
        <v>1.020408163265306E-2</v>
      </c>
      <c r="O357" s="3">
        <f t="shared" si="42"/>
        <v>5.7966205419903577E-3</v>
      </c>
      <c r="P357" s="3">
        <f t="shared" si="43"/>
        <v>9.9957616253288414E-3</v>
      </c>
      <c r="AH357" s="1">
        <v>36490</v>
      </c>
      <c r="AI357" s="15">
        <v>6.1669904526439065E-3</v>
      </c>
      <c r="AJ357" s="15">
        <v>-3.0605623735941639E-2</v>
      </c>
      <c r="BP357" s="1">
        <v>36490</v>
      </c>
      <c r="BQ357" s="8">
        <v>2.5704636412831046E-3</v>
      </c>
      <c r="BR357" s="8">
        <v>-2.6803096920766142E-2</v>
      </c>
    </row>
    <row r="358" spans="1:70" x14ac:dyDescent="0.2">
      <c r="A358" s="1">
        <v>36524</v>
      </c>
      <c r="B358" s="3">
        <v>5.0679998397827148</v>
      </c>
      <c r="C358" s="20">
        <v>13737.66015625</v>
      </c>
      <c r="D358" s="3">
        <v>44.25</v>
      </c>
      <c r="K358" s="1">
        <v>36524</v>
      </c>
      <c r="L358" s="3">
        <f t="shared" si="39"/>
        <v>2.0232000350952148E-4</v>
      </c>
      <c r="M358" s="3">
        <f t="shared" si="40"/>
        <v>2.5555025430592225E-4</v>
      </c>
      <c r="N358" s="3">
        <f t="shared" si="41"/>
        <v>2.1645021645021644E-2</v>
      </c>
      <c r="O358" s="3">
        <f t="shared" si="42"/>
        <v>5.3230250796400768E-5</v>
      </c>
      <c r="P358" s="3">
        <f t="shared" si="43"/>
        <v>2.1442701641512123E-2</v>
      </c>
      <c r="AH358" s="1">
        <v>36493</v>
      </c>
      <c r="AI358" s="15">
        <v>-8.4715926063293184E-3</v>
      </c>
      <c r="AJ358" s="15">
        <v>8.2660326087707243E-3</v>
      </c>
      <c r="BP358" s="1">
        <v>36493</v>
      </c>
      <c r="BQ358" s="8">
        <v>-2.4753774974432558E-3</v>
      </c>
      <c r="BR358" s="8">
        <v>2.4753774974432558E-3</v>
      </c>
    </row>
    <row r="359" spans="1:70" x14ac:dyDescent="0.2">
      <c r="A359" s="1">
        <v>36525</v>
      </c>
      <c r="B359" s="3">
        <v>5.1680002212524414</v>
      </c>
      <c r="C359" s="20">
        <v>13812.669921875</v>
      </c>
      <c r="D359" s="3">
        <v>44.375</v>
      </c>
      <c r="K359" s="1">
        <v>36525</v>
      </c>
      <c r="L359" s="3">
        <f t="shared" si="39"/>
        <v>2.0271999359130859E-4</v>
      </c>
      <c r="M359" s="3">
        <f t="shared" si="40"/>
        <v>5.4601558614677205E-3</v>
      </c>
      <c r="N359" s="3">
        <f t="shared" si="41"/>
        <v>2.8248587570621469E-3</v>
      </c>
      <c r="O359" s="3">
        <f t="shared" si="42"/>
        <v>5.2574358678764118E-3</v>
      </c>
      <c r="P359" s="3">
        <f t="shared" si="43"/>
        <v>2.6221387634708382E-3</v>
      </c>
      <c r="AH359" s="1">
        <v>36494</v>
      </c>
      <c r="AI359" s="15">
        <v>-6.2160328125036891E-3</v>
      </c>
      <c r="AJ359" s="15">
        <v>1.4286858504358407E-2</v>
      </c>
      <c r="BP359" s="1">
        <v>36494</v>
      </c>
      <c r="BQ359" s="8">
        <v>-8.0202114503727905E-3</v>
      </c>
      <c r="BR359" s="8">
        <v>1.629835714573703E-2</v>
      </c>
    </row>
    <row r="360" spans="1:70" x14ac:dyDescent="0.2">
      <c r="A360" s="1">
        <v>36528</v>
      </c>
      <c r="B360" s="3">
        <v>5.2839999198913574</v>
      </c>
      <c r="C360" s="20">
        <v>13710.4599609375</v>
      </c>
      <c r="D360" s="3">
        <v>43.4375</v>
      </c>
      <c r="K360" s="1">
        <v>36528</v>
      </c>
      <c r="L360" s="3">
        <f t="shared" si="39"/>
        <v>2.0672000885009766E-4</v>
      </c>
      <c r="M360" s="3">
        <f t="shared" si="40"/>
        <v>-7.399725144783994E-3</v>
      </c>
      <c r="N360" s="3">
        <f t="shared" si="41"/>
        <v>-2.1126760563380281E-2</v>
      </c>
      <c r="O360" s="3">
        <f t="shared" si="42"/>
        <v>-7.6064451536340914E-3</v>
      </c>
      <c r="P360" s="3">
        <f t="shared" si="43"/>
        <v>-2.133348057223038E-2</v>
      </c>
      <c r="AH360" s="1">
        <v>36495</v>
      </c>
      <c r="AI360" s="15">
        <v>2.56563811130528E-3</v>
      </c>
      <c r="AJ360" s="15">
        <v>-1.1392107537984969E-2</v>
      </c>
      <c r="BP360" s="1">
        <v>36495</v>
      </c>
      <c r="BQ360" s="8">
        <v>1.6990556996768769E-3</v>
      </c>
      <c r="BR360" s="8">
        <v>-1.0319645132917846E-2</v>
      </c>
    </row>
    <row r="361" spans="1:70" x14ac:dyDescent="0.2">
      <c r="A361" s="1">
        <v>36529</v>
      </c>
      <c r="B361" s="3">
        <v>5.2779998779296875</v>
      </c>
      <c r="C361" s="20">
        <v>13168.48046875</v>
      </c>
      <c r="D361" s="3">
        <v>42.5</v>
      </c>
      <c r="K361" s="1">
        <v>36529</v>
      </c>
      <c r="L361" s="3">
        <f t="shared" si="39"/>
        <v>2.1135999679565428E-4</v>
      </c>
      <c r="M361" s="3">
        <f t="shared" si="40"/>
        <v>-3.9530365409450513E-2</v>
      </c>
      <c r="N361" s="3">
        <f t="shared" si="41"/>
        <v>-2.1582733812949641E-2</v>
      </c>
      <c r="O361" s="3">
        <f t="shared" si="42"/>
        <v>-3.9741725406246167E-2</v>
      </c>
      <c r="P361" s="3">
        <f t="shared" si="43"/>
        <v>-2.1794093809745296E-2</v>
      </c>
      <c r="AH361" s="1">
        <v>36496</v>
      </c>
      <c r="AI361" s="15">
        <v>5.2278951358494833E-3</v>
      </c>
      <c r="AJ361" s="15">
        <v>-3.4659438167365902E-3</v>
      </c>
      <c r="BP361" s="1">
        <v>36496</v>
      </c>
      <c r="BQ361" s="8">
        <v>9.5071123507117234E-3</v>
      </c>
      <c r="BR361" s="8">
        <v>-7.5404410303781273E-3</v>
      </c>
    </row>
    <row r="362" spans="1:70" x14ac:dyDescent="0.2">
      <c r="A362" s="1">
        <v>36530</v>
      </c>
      <c r="B362" s="3">
        <v>5.2690000534057617</v>
      </c>
      <c r="C362" s="20">
        <v>13178.5302734375</v>
      </c>
      <c r="D362" s="3">
        <v>44</v>
      </c>
      <c r="K362" s="1">
        <v>36530</v>
      </c>
      <c r="L362" s="3">
        <f t="shared" si="39"/>
        <v>2.1111999511718747E-4</v>
      </c>
      <c r="M362" s="3">
        <f t="shared" si="40"/>
        <v>7.631711731166781E-4</v>
      </c>
      <c r="N362" s="3">
        <f t="shared" si="41"/>
        <v>3.5294117647058823E-2</v>
      </c>
      <c r="O362" s="3">
        <f t="shared" si="42"/>
        <v>5.520511779994906E-4</v>
      </c>
      <c r="P362" s="3">
        <f t="shared" si="43"/>
        <v>3.5082997651941637E-2</v>
      </c>
      <c r="AH362" s="1">
        <v>36497</v>
      </c>
      <c r="AI362" s="15">
        <v>7.7368578885206969E-3</v>
      </c>
      <c r="AJ362" s="15">
        <v>-6.1842970270046659E-3</v>
      </c>
      <c r="BP362" s="1">
        <v>36497</v>
      </c>
      <c r="BQ362" s="8">
        <v>6.3335836199482345E-3</v>
      </c>
      <c r="BR362" s="8">
        <v>-4.5771027564485605E-3</v>
      </c>
    </row>
    <row r="363" spans="1:70" x14ac:dyDescent="0.2">
      <c r="A363" s="1">
        <v>36531</v>
      </c>
      <c r="B363" s="3">
        <v>5.2389998435974121</v>
      </c>
      <c r="C363" s="20">
        <v>13134.23046875</v>
      </c>
      <c r="D363" s="3">
        <v>47.9375</v>
      </c>
      <c r="K363" s="1">
        <v>36531</v>
      </c>
      <c r="L363" s="3">
        <f t="shared" si="39"/>
        <v>2.1076000213623048E-4</v>
      </c>
      <c r="M363" s="3">
        <f t="shared" si="40"/>
        <v>-3.3615132923274604E-3</v>
      </c>
      <c r="N363" s="3">
        <f t="shared" si="41"/>
        <v>8.9488636363636367E-2</v>
      </c>
      <c r="O363" s="3">
        <f t="shared" si="42"/>
        <v>-3.5722732944636908E-3</v>
      </c>
      <c r="P363" s="3">
        <f t="shared" si="43"/>
        <v>8.9277876361500141E-2</v>
      </c>
      <c r="AH363" s="1">
        <v>36500</v>
      </c>
      <c r="AI363" s="15">
        <v>-2.3032420327764509E-3</v>
      </c>
      <c r="AJ363" s="15">
        <v>-4.2949681216530693E-3</v>
      </c>
      <c r="BP363" s="1">
        <v>36500</v>
      </c>
      <c r="BQ363" s="8">
        <v>2.3235551573612102E-3</v>
      </c>
      <c r="BR363" s="8">
        <v>-8.7180453143847255E-3</v>
      </c>
    </row>
    <row r="364" spans="1:70" x14ac:dyDescent="0.2">
      <c r="A364" s="1">
        <v>36532</v>
      </c>
      <c r="B364" s="3">
        <v>5.2189998626708984</v>
      </c>
      <c r="C364" s="20">
        <v>13497.009765625</v>
      </c>
      <c r="D364" s="3">
        <v>49.0625</v>
      </c>
      <c r="K364" s="1">
        <v>36532</v>
      </c>
      <c r="L364" s="3">
        <f t="shared" si="39"/>
        <v>2.0955999374389647E-4</v>
      </c>
      <c r="M364" s="3">
        <f t="shared" si="40"/>
        <v>2.762090232375267E-2</v>
      </c>
      <c r="N364" s="3">
        <f t="shared" si="41"/>
        <v>2.3468057366362451E-2</v>
      </c>
      <c r="O364" s="3">
        <f t="shared" si="42"/>
        <v>2.7411342330008772E-2</v>
      </c>
      <c r="P364" s="3">
        <f t="shared" si="43"/>
        <v>2.3258497372618554E-2</v>
      </c>
      <c r="AH364" s="1">
        <v>36501</v>
      </c>
      <c r="AI364" s="15">
        <v>-2.1864058173722573E-3</v>
      </c>
      <c r="AJ364" s="15">
        <v>-3.6422983385232137E-2</v>
      </c>
      <c r="BP364" s="1">
        <v>36501</v>
      </c>
      <c r="BQ364" s="8">
        <v>3.7146780192971328E-3</v>
      </c>
      <c r="BR364" s="8">
        <v>-4.2120227214119545E-2</v>
      </c>
    </row>
    <row r="365" spans="1:70" x14ac:dyDescent="0.2">
      <c r="A365" s="1">
        <v>36535</v>
      </c>
      <c r="B365" s="3">
        <v>5.2379999160766602</v>
      </c>
      <c r="C365" s="20">
        <v>13722.7001953125</v>
      </c>
      <c r="D365" s="3">
        <v>47.3125</v>
      </c>
      <c r="K365" s="1">
        <v>36535</v>
      </c>
      <c r="L365" s="3">
        <f t="shared" si="39"/>
        <v>2.0875999450683594E-4</v>
      </c>
      <c r="M365" s="3">
        <f t="shared" si="40"/>
        <v>1.6721513402346497E-2</v>
      </c>
      <c r="N365" s="3">
        <f t="shared" si="41"/>
        <v>-3.5668789808917196E-2</v>
      </c>
      <c r="O365" s="3">
        <f t="shared" si="42"/>
        <v>1.6512753407839659E-2</v>
      </c>
      <c r="P365" s="3">
        <f t="shared" si="43"/>
        <v>-3.587754980342403E-2</v>
      </c>
      <c r="AH365" s="1">
        <v>36502</v>
      </c>
      <c r="AI365" s="15">
        <v>-7.9968953025261224E-4</v>
      </c>
      <c r="AJ365" s="15">
        <v>7.5056323891775434E-3</v>
      </c>
      <c r="BP365" s="1">
        <v>36502</v>
      </c>
      <c r="BQ365" s="8">
        <v>-8.0800446723259986E-5</v>
      </c>
      <c r="BR365" s="8">
        <v>6.9892633137353492E-3</v>
      </c>
    </row>
    <row r="366" spans="1:70" x14ac:dyDescent="0.2">
      <c r="A366" s="1">
        <v>36536</v>
      </c>
      <c r="B366" s="3">
        <v>5.2829999923706055</v>
      </c>
      <c r="C366" s="20">
        <v>13511.9296875</v>
      </c>
      <c r="D366" s="3">
        <v>47.625</v>
      </c>
      <c r="K366" s="1">
        <v>36536</v>
      </c>
      <c r="L366" s="3">
        <f t="shared" si="39"/>
        <v>2.0951999664306641E-4</v>
      </c>
      <c r="M366" s="3">
        <f t="shared" si="40"/>
        <v>-1.5359259097163437E-2</v>
      </c>
      <c r="N366" s="3">
        <f t="shared" si="41"/>
        <v>6.6050198150594455E-3</v>
      </c>
      <c r="O366" s="3">
        <f t="shared" si="42"/>
        <v>-1.5568779093806504E-2</v>
      </c>
      <c r="P366" s="3">
        <f t="shared" si="43"/>
        <v>6.3954998184163787E-3</v>
      </c>
      <c r="AH366" s="1">
        <v>36503</v>
      </c>
      <c r="AI366" s="15">
        <v>1.3932297543379196E-3</v>
      </c>
      <c r="AJ366" s="15">
        <v>6.7014844888844585E-2</v>
      </c>
      <c r="BP366" s="1">
        <v>36503</v>
      </c>
      <c r="BQ366" s="8">
        <v>7.274742170890969E-4</v>
      </c>
      <c r="BR366" s="8">
        <v>6.7883160431281397E-2</v>
      </c>
    </row>
    <row r="367" spans="1:70" x14ac:dyDescent="0.2">
      <c r="A367" s="1">
        <v>36537</v>
      </c>
      <c r="B367" s="3">
        <v>5.2829999923706055</v>
      </c>
      <c r="C367" s="20">
        <v>13426.580078125</v>
      </c>
      <c r="D367" s="3">
        <v>51.5</v>
      </c>
      <c r="K367" s="1">
        <v>36537</v>
      </c>
      <c r="L367" s="3">
        <f t="shared" si="39"/>
        <v>2.113199996948242E-4</v>
      </c>
      <c r="M367" s="3">
        <f t="shared" si="40"/>
        <v>-6.3166114203478752E-3</v>
      </c>
      <c r="N367" s="3">
        <f t="shared" si="41"/>
        <v>8.1364829396325458E-2</v>
      </c>
      <c r="O367" s="3">
        <f t="shared" si="42"/>
        <v>-6.5279314200426992E-3</v>
      </c>
      <c r="P367" s="3">
        <f t="shared" si="43"/>
        <v>8.115350939663063E-2</v>
      </c>
      <c r="AH367" s="1">
        <v>36504</v>
      </c>
      <c r="AI367" s="15">
        <v>2.484375263830062E-3</v>
      </c>
      <c r="AJ367" s="15">
        <v>-4.1212009750400458E-2</v>
      </c>
      <c r="BP367" s="1">
        <v>36504</v>
      </c>
      <c r="BQ367" s="8">
        <v>2.3387593555796666E-3</v>
      </c>
      <c r="BR367" s="8">
        <v>-4.0862033833910322E-2</v>
      </c>
    </row>
    <row r="368" spans="1:70" x14ac:dyDescent="0.2">
      <c r="A368" s="1">
        <v>36538</v>
      </c>
      <c r="B368" s="3">
        <v>5.2480001449584961</v>
      </c>
      <c r="C368" s="20">
        <v>13633.2197265625</v>
      </c>
      <c r="D368" s="3">
        <v>53.375</v>
      </c>
      <c r="K368" s="1">
        <v>36538</v>
      </c>
      <c r="L368" s="3">
        <f t="shared" si="39"/>
        <v>2.113199996948242E-4</v>
      </c>
      <c r="M368" s="3">
        <f t="shared" si="40"/>
        <v>1.5390341191511881E-2</v>
      </c>
      <c r="N368" s="3">
        <f t="shared" si="41"/>
        <v>3.640776699029126E-2</v>
      </c>
      <c r="O368" s="3">
        <f t="shared" si="42"/>
        <v>1.5179021191817056E-2</v>
      </c>
      <c r="P368" s="3">
        <f t="shared" si="43"/>
        <v>3.6196446990596438E-2</v>
      </c>
      <c r="AH368" s="1">
        <v>36507</v>
      </c>
      <c r="AI368" s="15">
        <v>-3.7964891006044585E-4</v>
      </c>
      <c r="AJ368" s="15">
        <v>3.8366815645636575E-4</v>
      </c>
      <c r="BP368" s="1">
        <v>36507</v>
      </c>
      <c r="BQ368" s="8">
        <v>3.3716770243345517E-3</v>
      </c>
      <c r="BR368" s="8">
        <v>-3.1630977841947353E-3</v>
      </c>
    </row>
    <row r="369" spans="1:70" x14ac:dyDescent="0.2">
      <c r="A369" s="1">
        <v>36539</v>
      </c>
      <c r="B369" s="3">
        <v>5.2589998245239258</v>
      </c>
      <c r="C369" s="20">
        <v>13795.2998046875</v>
      </c>
      <c r="D369" s="3">
        <v>56.375</v>
      </c>
      <c r="K369" s="1">
        <v>36539</v>
      </c>
      <c r="L369" s="3">
        <f t="shared" si="39"/>
        <v>2.0992000579833983E-4</v>
      </c>
      <c r="M369" s="3">
        <f t="shared" si="40"/>
        <v>1.1888613355890443E-2</v>
      </c>
      <c r="N369" s="3">
        <f t="shared" si="41"/>
        <v>5.6206088992974239E-2</v>
      </c>
      <c r="O369" s="3">
        <f t="shared" si="42"/>
        <v>1.1678693350092103E-2</v>
      </c>
      <c r="P369" s="3">
        <f t="shared" si="43"/>
        <v>5.5996168987175896E-2</v>
      </c>
      <c r="AH369" s="1">
        <v>36508</v>
      </c>
      <c r="AI369" s="15">
        <v>-5.8233521812345711E-3</v>
      </c>
      <c r="AJ369" s="15">
        <v>-1.6292175808941899E-2</v>
      </c>
      <c r="BP369" s="1">
        <v>36508</v>
      </c>
      <c r="BQ369" s="8">
        <v>-7.61549537350049E-3</v>
      </c>
      <c r="BR369" s="8">
        <v>-1.4291352616370805E-2</v>
      </c>
    </row>
    <row r="370" spans="1:70" x14ac:dyDescent="0.2">
      <c r="A370" s="1">
        <v>36543</v>
      </c>
      <c r="B370" s="3">
        <v>5.2849998474121094</v>
      </c>
      <c r="C370" s="20">
        <v>13759.3701171875</v>
      </c>
      <c r="D370" s="3">
        <v>55.5</v>
      </c>
      <c r="K370" s="1">
        <v>36543</v>
      </c>
      <c r="L370" s="3">
        <f t="shared" si="39"/>
        <v>2.1035999298095703E-4</v>
      </c>
      <c r="M370" s="3">
        <f t="shared" si="40"/>
        <v>-2.6044876159771074E-3</v>
      </c>
      <c r="N370" s="3">
        <f t="shared" si="41"/>
        <v>-1.5521064301552107E-2</v>
      </c>
      <c r="O370" s="3">
        <f t="shared" si="42"/>
        <v>-2.8148476089580642E-3</v>
      </c>
      <c r="P370" s="3">
        <f t="shared" si="43"/>
        <v>-1.5731424294533065E-2</v>
      </c>
      <c r="AH370" s="1">
        <v>36509</v>
      </c>
      <c r="AI370" s="15">
        <v>2.2596073568389098E-3</v>
      </c>
      <c r="AJ370" s="15">
        <v>1.8009328337936982E-2</v>
      </c>
      <c r="BP370" s="1">
        <v>36509</v>
      </c>
      <c r="BQ370" s="8">
        <v>4.5356664437843988E-3</v>
      </c>
      <c r="BR370" s="8">
        <v>1.5942149255874304E-2</v>
      </c>
    </row>
    <row r="371" spans="1:70" x14ac:dyDescent="0.2">
      <c r="A371" s="1">
        <v>36544</v>
      </c>
      <c r="B371" s="3">
        <v>5.3530001640319824</v>
      </c>
      <c r="C371" s="20">
        <v>13807.5703125</v>
      </c>
      <c r="D371" s="3">
        <v>53.5</v>
      </c>
      <c r="K371" s="1">
        <v>36544</v>
      </c>
      <c r="L371" s="3">
        <f t="shared" si="39"/>
        <v>2.1139999389648437E-4</v>
      </c>
      <c r="M371" s="3">
        <f t="shared" si="40"/>
        <v>3.5030815293129432E-3</v>
      </c>
      <c r="N371" s="3">
        <f t="shared" si="41"/>
        <v>-3.6036036036036036E-2</v>
      </c>
      <c r="O371" s="3">
        <f t="shared" si="42"/>
        <v>3.2916815354164589E-3</v>
      </c>
      <c r="P371" s="3">
        <f t="shared" si="43"/>
        <v>-3.6247436029932523E-2</v>
      </c>
      <c r="AH371" s="1">
        <v>36510</v>
      </c>
      <c r="AI371" s="15">
        <v>2.4912551566652974E-3</v>
      </c>
      <c r="AJ371" s="15">
        <v>-1.2731819971650696E-2</v>
      </c>
      <c r="BP371" s="1">
        <v>36510</v>
      </c>
      <c r="BQ371" s="8">
        <v>8.2784938230230747E-3</v>
      </c>
      <c r="BR371" s="8">
        <v>-1.8311938639076587E-2</v>
      </c>
    </row>
    <row r="372" spans="1:70" x14ac:dyDescent="0.2">
      <c r="A372" s="1">
        <v>36545</v>
      </c>
      <c r="B372" s="3">
        <v>5.3179998397827148</v>
      </c>
      <c r="C372" s="20">
        <v>13773.9501953125</v>
      </c>
      <c r="D372" s="3">
        <v>67.375</v>
      </c>
      <c r="K372" s="1">
        <v>36545</v>
      </c>
      <c r="L372" s="3">
        <f t="shared" si="39"/>
        <v>2.1412000656127931E-4</v>
      </c>
      <c r="M372" s="3">
        <f t="shared" si="40"/>
        <v>-2.4349046520562487E-3</v>
      </c>
      <c r="N372" s="3">
        <f t="shared" si="41"/>
        <v>0.25934579439252337</v>
      </c>
      <c r="O372" s="3">
        <f t="shared" si="42"/>
        <v>-2.649024658617528E-3</v>
      </c>
      <c r="P372" s="3">
        <f t="shared" si="43"/>
        <v>0.25913167438596207</v>
      </c>
      <c r="AH372" s="1">
        <v>36511</v>
      </c>
      <c r="AI372" s="15">
        <v>8.6342349325340556E-4</v>
      </c>
      <c r="AJ372" s="15">
        <v>0.10703376462431514</v>
      </c>
      <c r="BP372" s="1">
        <v>36511</v>
      </c>
      <c r="BQ372" s="8">
        <v>3.2942944508393833E-3</v>
      </c>
      <c r="BR372" s="8">
        <v>0.10481381365726873</v>
      </c>
    </row>
    <row r="373" spans="1:70" x14ac:dyDescent="0.2">
      <c r="A373" s="1">
        <v>36546</v>
      </c>
      <c r="B373" s="3">
        <v>5.3029999732971191</v>
      </c>
      <c r="C373" s="20">
        <v>13793.3896484375</v>
      </c>
      <c r="D373" s="3">
        <v>71.625</v>
      </c>
      <c r="K373" s="1">
        <v>36546</v>
      </c>
      <c r="L373" s="3">
        <f t="shared" si="39"/>
        <v>2.1271999359130859E-4</v>
      </c>
      <c r="M373" s="3">
        <f t="shared" si="40"/>
        <v>1.4113201259879364E-3</v>
      </c>
      <c r="N373" s="3">
        <f t="shared" si="41"/>
        <v>6.3079777365491654E-2</v>
      </c>
      <c r="O373" s="3">
        <f t="shared" si="42"/>
        <v>1.1986001323966279E-3</v>
      </c>
      <c r="P373" s="3">
        <f t="shared" si="43"/>
        <v>6.2867057371900348E-2</v>
      </c>
      <c r="AH373" s="1">
        <v>36514</v>
      </c>
      <c r="AI373" s="15">
        <v>-1.8885479011199915E-4</v>
      </c>
      <c r="AJ373" s="15">
        <v>-6.21519361225557E-3</v>
      </c>
      <c r="BP373" s="1">
        <v>36514</v>
      </c>
      <c r="BQ373" s="8">
        <v>2.6430810244953214E-3</v>
      </c>
      <c r="BR373" s="8">
        <v>-8.8360094317457023E-3</v>
      </c>
    </row>
    <row r="374" spans="1:70" x14ac:dyDescent="0.2">
      <c r="A374" s="1">
        <v>36549</v>
      </c>
      <c r="B374" s="3">
        <v>5.3600001335144043</v>
      </c>
      <c r="C374" s="20">
        <v>13433.41015625</v>
      </c>
      <c r="D374" s="3">
        <v>65</v>
      </c>
      <c r="K374" s="1">
        <v>36549</v>
      </c>
      <c r="L374" s="3">
        <f t="shared" si="39"/>
        <v>2.1211999893188478E-4</v>
      </c>
      <c r="M374" s="3">
        <f t="shared" si="40"/>
        <v>-2.6097971663424886E-2</v>
      </c>
      <c r="N374" s="3">
        <f t="shared" si="41"/>
        <v>-9.2495636998254804E-2</v>
      </c>
      <c r="O374" s="3">
        <f t="shared" si="42"/>
        <v>-2.6310091662356771E-2</v>
      </c>
      <c r="P374" s="3">
        <f t="shared" si="43"/>
        <v>-9.2707756997186683E-2</v>
      </c>
      <c r="AH374" s="1">
        <v>36515</v>
      </c>
      <c r="AI374" s="15">
        <v>6.4953022995941192E-3</v>
      </c>
      <c r="AJ374" s="15">
        <v>-1.2749378630796147E-2</v>
      </c>
      <c r="BP374" s="1">
        <v>36515</v>
      </c>
      <c r="BQ374" s="8">
        <v>1.0835227340467686E-2</v>
      </c>
      <c r="BR374" s="8">
        <v>-1.6874823672127479E-2</v>
      </c>
    </row>
    <row r="375" spans="1:70" x14ac:dyDescent="0.2">
      <c r="A375" s="1">
        <v>36550</v>
      </c>
      <c r="B375" s="3">
        <v>5.3979997634887695</v>
      </c>
      <c r="C375" s="20">
        <v>13507.25</v>
      </c>
      <c r="D375" s="3">
        <v>61.25</v>
      </c>
      <c r="K375" s="1">
        <v>36550</v>
      </c>
      <c r="L375" s="3">
        <f t="shared" si="39"/>
        <v>2.1440000534057619E-4</v>
      </c>
      <c r="M375" s="3">
        <f t="shared" si="40"/>
        <v>5.4967311271773706E-3</v>
      </c>
      <c r="N375" s="3">
        <f t="shared" si="41"/>
        <v>-5.7692307692307696E-2</v>
      </c>
      <c r="O375" s="3">
        <f t="shared" si="42"/>
        <v>5.2823311218367945E-3</v>
      </c>
      <c r="P375" s="3">
        <f t="shared" si="43"/>
        <v>-5.7906707697648274E-2</v>
      </c>
      <c r="AH375" s="1">
        <v>36516</v>
      </c>
      <c r="AI375" s="15">
        <v>1.3979365178152386E-3</v>
      </c>
      <c r="AJ375" s="15">
        <v>-7.7874960328381754E-3</v>
      </c>
      <c r="BP375" s="1">
        <v>36516</v>
      </c>
      <c r="BQ375" s="8">
        <v>2.1574422877665613E-3</v>
      </c>
      <c r="BR375" s="8">
        <v>-8.3302817939394005E-3</v>
      </c>
    </row>
    <row r="376" spans="1:70" x14ac:dyDescent="0.2">
      <c r="A376" s="1">
        <v>36551</v>
      </c>
      <c r="B376" s="3">
        <v>5.4089999198913574</v>
      </c>
      <c r="C376" s="20">
        <v>13451.83984375</v>
      </c>
      <c r="D376" s="3">
        <v>61.125</v>
      </c>
      <c r="K376" s="1">
        <v>36551</v>
      </c>
      <c r="L376" s="3">
        <f t="shared" si="39"/>
        <v>2.1591999053955076E-4</v>
      </c>
      <c r="M376" s="3">
        <f t="shared" si="40"/>
        <v>-4.1022529567454518E-3</v>
      </c>
      <c r="N376" s="3">
        <f t="shared" si="41"/>
        <v>-2.0408163265306124E-3</v>
      </c>
      <c r="O376" s="3">
        <f t="shared" si="42"/>
        <v>-4.3181729472850025E-3</v>
      </c>
      <c r="P376" s="3">
        <f t="shared" si="43"/>
        <v>-2.2567363170701632E-3</v>
      </c>
      <c r="AH376" s="1">
        <v>36517</v>
      </c>
      <c r="AI376" s="15">
        <v>6.2758881424209989E-3</v>
      </c>
      <c r="AJ376" s="15">
        <v>-1.114859322765413E-2</v>
      </c>
      <c r="BP376" s="1">
        <v>36517</v>
      </c>
      <c r="BQ376" s="8">
        <v>2.6256822877025374E-3</v>
      </c>
      <c r="BR376" s="8">
        <v>-7.2840673808702398E-3</v>
      </c>
    </row>
    <row r="377" spans="1:70" x14ac:dyDescent="0.2">
      <c r="A377" s="1">
        <v>36552</v>
      </c>
      <c r="B377" s="3">
        <v>5.4190001487731934</v>
      </c>
      <c r="C377" s="20">
        <v>13395.6904296875</v>
      </c>
      <c r="D377" s="3">
        <v>61</v>
      </c>
      <c r="K377" s="1">
        <v>36552</v>
      </c>
      <c r="L377" s="3">
        <f t="shared" si="39"/>
        <v>2.163599967956543E-4</v>
      </c>
      <c r="M377" s="3">
        <f t="shared" si="40"/>
        <v>-4.1741066437531345E-3</v>
      </c>
      <c r="N377" s="3">
        <f t="shared" si="41"/>
        <v>-2.0449897750511249E-3</v>
      </c>
      <c r="O377" s="3">
        <f t="shared" si="42"/>
        <v>-4.3904666405487885E-3</v>
      </c>
      <c r="P377" s="3">
        <f t="shared" si="43"/>
        <v>-2.2613497718467794E-3</v>
      </c>
      <c r="AH377" s="1">
        <v>36521</v>
      </c>
      <c r="AI377" s="15">
        <v>-1.0224631784908832E-3</v>
      </c>
      <c r="AJ377" s="15">
        <v>6.6332764079817558E-2</v>
      </c>
      <c r="BP377" s="1">
        <v>36521</v>
      </c>
      <c r="BQ377" s="8">
        <v>4.7871339044674738E-4</v>
      </c>
      <c r="BR377" s="8">
        <v>6.5043907514389446E-2</v>
      </c>
    </row>
    <row r="378" spans="1:70" x14ac:dyDescent="0.2">
      <c r="A378" s="1">
        <v>36553</v>
      </c>
      <c r="B378" s="3">
        <v>5.4749999046325684</v>
      </c>
      <c r="C378" s="20">
        <v>13017.599609375</v>
      </c>
      <c r="D378" s="3">
        <v>60.1875</v>
      </c>
      <c r="K378" s="1">
        <v>36553</v>
      </c>
      <c r="L378" s="3">
        <f t="shared" si="39"/>
        <v>2.1676000595092774E-4</v>
      </c>
      <c r="M378" s="3">
        <f t="shared" si="40"/>
        <v>-2.8224810232593607E-2</v>
      </c>
      <c r="N378" s="3">
        <f t="shared" si="41"/>
        <v>-1.331967213114754E-2</v>
      </c>
      <c r="O378" s="3">
        <f t="shared" si="42"/>
        <v>-2.8441570238544534E-2</v>
      </c>
      <c r="P378" s="3">
        <f t="shared" si="43"/>
        <v>-1.3536432137098467E-2</v>
      </c>
      <c r="AH378" s="1">
        <v>36522</v>
      </c>
      <c r="AI378" s="15">
        <v>7.9798105499822192E-4</v>
      </c>
      <c r="AJ378" s="15">
        <v>3.3832854798992321E-3</v>
      </c>
      <c r="BP378" s="1">
        <v>36522</v>
      </c>
      <c r="BQ378" s="8">
        <v>-2.5924540866909055E-4</v>
      </c>
      <c r="BR378" s="8">
        <v>4.6516319386837321E-3</v>
      </c>
    </row>
    <row r="379" spans="1:70" x14ac:dyDescent="0.2">
      <c r="A379" s="1">
        <v>36556</v>
      </c>
      <c r="B379" s="3">
        <v>5.569000244140625</v>
      </c>
      <c r="C379" s="20">
        <v>13230.6201171875</v>
      </c>
      <c r="D379" s="3">
        <v>67.875</v>
      </c>
      <c r="K379" s="1">
        <v>36556</v>
      </c>
      <c r="L379" s="3">
        <f t="shared" si="39"/>
        <v>2.1899999618530275E-4</v>
      </c>
      <c r="M379" s="3">
        <f t="shared" si="40"/>
        <v>1.6364039009087908E-2</v>
      </c>
      <c r="N379" s="3">
        <f t="shared" si="41"/>
        <v>0.1277258566978193</v>
      </c>
      <c r="O379" s="3">
        <f t="shared" si="42"/>
        <v>1.6145039012902606E-2</v>
      </c>
      <c r="P379" s="3">
        <f t="shared" si="43"/>
        <v>0.127506856701634</v>
      </c>
      <c r="AH379" s="1">
        <v>36523</v>
      </c>
      <c r="AI379" s="15">
        <v>2.7751075551838427E-3</v>
      </c>
      <c r="AJ379" s="15">
        <v>7.2206540701449991E-3</v>
      </c>
      <c r="BP379" s="1">
        <v>36523</v>
      </c>
      <c r="BQ379" s="8">
        <v>5.618876188230989E-3</v>
      </c>
      <c r="BR379" s="8">
        <v>4.5852054444220714E-3</v>
      </c>
    </row>
    <row r="380" spans="1:70" x14ac:dyDescent="0.2">
      <c r="A380" s="1">
        <v>36557</v>
      </c>
      <c r="B380" s="3">
        <v>5.5260000228881836</v>
      </c>
      <c r="C380" s="20">
        <v>13392.7802734375</v>
      </c>
      <c r="D380" s="3">
        <v>64.5</v>
      </c>
      <c r="K380" s="1">
        <v>36557</v>
      </c>
      <c r="L380" s="3">
        <f t="shared" si="39"/>
        <v>2.2276000976562498E-4</v>
      </c>
      <c r="M380" s="3">
        <f t="shared" si="40"/>
        <v>1.2256429011920811E-2</v>
      </c>
      <c r="N380" s="3">
        <f t="shared" si="41"/>
        <v>-4.9723756906077346E-2</v>
      </c>
      <c r="O380" s="3">
        <f t="shared" si="42"/>
        <v>1.2033669002155186E-2</v>
      </c>
      <c r="P380" s="3">
        <f t="shared" si="43"/>
        <v>-4.9946516915842974E-2</v>
      </c>
      <c r="AH380" s="1">
        <v>36524</v>
      </c>
      <c r="AI380" s="15">
        <v>2.548375731675904E-5</v>
      </c>
      <c r="AJ380" s="15">
        <v>2.1417217884195365E-2</v>
      </c>
      <c r="BP380" s="1">
        <v>36524</v>
      </c>
      <c r="BQ380" s="8">
        <v>-3.6656400016666111E-4</v>
      </c>
      <c r="BR380" s="8">
        <v>2.2011585645188306E-2</v>
      </c>
    </row>
    <row r="381" spans="1:70" ht="13.5" thickBot="1" x14ac:dyDescent="0.25">
      <c r="A381" s="1">
        <v>36558</v>
      </c>
      <c r="B381" s="3">
        <v>5.4970002174377441</v>
      </c>
      <c r="C381" s="20">
        <v>13416.3203125</v>
      </c>
      <c r="D381" s="3">
        <v>62.875</v>
      </c>
      <c r="K381" s="1">
        <v>36558</v>
      </c>
      <c r="L381" s="3">
        <f t="shared" si="39"/>
        <v>2.2104000091552732E-4</v>
      </c>
      <c r="M381" s="3">
        <f t="shared" si="40"/>
        <v>1.7576663382724207E-3</v>
      </c>
      <c r="N381" s="3">
        <f t="shared" si="41"/>
        <v>-2.5193798449612403E-2</v>
      </c>
      <c r="O381" s="3">
        <f t="shared" si="42"/>
        <v>1.5366263373568934E-3</v>
      </c>
      <c r="P381" s="3">
        <f t="shared" si="43"/>
        <v>-2.541483845052793E-2</v>
      </c>
      <c r="AH381" s="1">
        <v>36525</v>
      </c>
      <c r="AI381" s="15">
        <v>2.5169751740949172E-3</v>
      </c>
      <c r="AJ381" s="15">
        <v>1.0516358937592103E-4</v>
      </c>
      <c r="BP381" s="1">
        <v>36525</v>
      </c>
      <c r="BQ381" s="9">
        <v>2.5928880056584514E-3</v>
      </c>
      <c r="BR381" s="9">
        <v>2.3197075140369552E-4</v>
      </c>
    </row>
    <row r="382" spans="1:70" x14ac:dyDescent="0.2">
      <c r="A382" s="1">
        <v>36559</v>
      </c>
      <c r="B382" s="3">
        <v>5.4569997787475586</v>
      </c>
      <c r="C382" s="20">
        <v>13605.990234375</v>
      </c>
      <c r="D382" s="3">
        <v>63.6875</v>
      </c>
      <c r="K382" s="1">
        <v>36559</v>
      </c>
      <c r="L382" s="3">
        <f t="shared" si="39"/>
        <v>2.1988000869750977E-4</v>
      </c>
      <c r="M382" s="3">
        <f t="shared" si="40"/>
        <v>1.4137253543230055E-2</v>
      </c>
      <c r="N382" s="3">
        <f t="shared" si="41"/>
        <v>1.2922465208747515E-2</v>
      </c>
      <c r="O382" s="3">
        <f t="shared" si="42"/>
        <v>1.3917373534532545E-2</v>
      </c>
      <c r="P382" s="3">
        <f t="shared" si="43"/>
        <v>1.2702585200050005E-2</v>
      </c>
      <c r="AH382" s="1">
        <v>36528</v>
      </c>
      <c r="AI382" s="15">
        <v>-3.6415534294562428E-3</v>
      </c>
      <c r="AJ382" s="15">
        <v>-1.7691927142774136E-2</v>
      </c>
    </row>
    <row r="383" spans="1:70" x14ac:dyDescent="0.2">
      <c r="A383" s="1">
        <v>36560</v>
      </c>
      <c r="B383" s="3">
        <v>5.4819998741149902</v>
      </c>
      <c r="C383" s="20">
        <v>13603.83984375</v>
      </c>
      <c r="D383" s="3">
        <v>61.75</v>
      </c>
      <c r="K383" s="1">
        <v>36560</v>
      </c>
      <c r="L383" s="3">
        <f t="shared" si="39"/>
        <v>2.1827999114990235E-4</v>
      </c>
      <c r="M383" s="3">
        <f t="shared" si="40"/>
        <v>-1.5804734443856372E-4</v>
      </c>
      <c r="N383" s="3">
        <f t="shared" si="41"/>
        <v>-3.0421982335623161E-2</v>
      </c>
      <c r="O383" s="3">
        <f t="shared" si="42"/>
        <v>-3.7632733558846606E-4</v>
      </c>
      <c r="P383" s="3">
        <f t="shared" si="43"/>
        <v>-3.0640262326773065E-2</v>
      </c>
      <c r="AH383" s="1">
        <v>36529</v>
      </c>
      <c r="AI383" s="15">
        <v>-1.9026182864998527E-2</v>
      </c>
      <c r="AJ383" s="15">
        <v>-2.7679109447467688E-3</v>
      </c>
    </row>
    <row r="384" spans="1:70" x14ac:dyDescent="0.2">
      <c r="A384" s="1">
        <v>36563</v>
      </c>
      <c r="B384" s="3">
        <v>5.5289998054504395</v>
      </c>
      <c r="C384" s="20">
        <v>13642.9404296875</v>
      </c>
      <c r="D384" s="3">
        <v>62.5</v>
      </c>
      <c r="K384" s="1">
        <v>36563</v>
      </c>
      <c r="L384" s="3">
        <f t="shared" si="39"/>
        <v>2.192799949645996E-4</v>
      </c>
      <c r="M384" s="3">
        <f t="shared" si="40"/>
        <v>2.8742315689245599E-3</v>
      </c>
      <c r="N384" s="3">
        <f t="shared" si="41"/>
        <v>1.2145748987854251E-2</v>
      </c>
      <c r="O384" s="3">
        <f t="shared" si="42"/>
        <v>2.6549515739599603E-3</v>
      </c>
      <c r="P384" s="3">
        <f t="shared" si="43"/>
        <v>1.1926468992889652E-2</v>
      </c>
      <c r="AH384" s="1">
        <v>36530</v>
      </c>
      <c r="AI384" s="15">
        <v>2.6429216537753405E-4</v>
      </c>
      <c r="AJ384" s="15">
        <v>3.48187054865641E-2</v>
      </c>
    </row>
    <row r="385" spans="1:36" x14ac:dyDescent="0.2">
      <c r="A385" s="1">
        <v>36564</v>
      </c>
      <c r="B385" s="3">
        <v>5.5229997634887695</v>
      </c>
      <c r="C385" s="20">
        <v>13813.669921875</v>
      </c>
      <c r="D385" s="3">
        <v>66.125</v>
      </c>
      <c r="K385" s="1">
        <v>36564</v>
      </c>
      <c r="L385" s="3">
        <f t="shared" si="39"/>
        <v>2.2115999221801759E-4</v>
      </c>
      <c r="M385" s="3">
        <f t="shared" si="40"/>
        <v>1.251412721967083E-2</v>
      </c>
      <c r="N385" s="3">
        <f t="shared" si="41"/>
        <v>5.8000000000000003E-2</v>
      </c>
      <c r="O385" s="3">
        <f t="shared" si="42"/>
        <v>1.2292967227452812E-2</v>
      </c>
      <c r="P385" s="3">
        <f t="shared" si="43"/>
        <v>5.7778840007781988E-2</v>
      </c>
      <c r="AH385" s="1">
        <v>36531</v>
      </c>
      <c r="AI385" s="15">
        <v>-1.7102107230989685E-3</v>
      </c>
      <c r="AJ385" s="15">
        <v>9.0988087084599115E-2</v>
      </c>
    </row>
    <row r="386" spans="1:36" x14ac:dyDescent="0.2">
      <c r="A386" s="1">
        <v>36565</v>
      </c>
      <c r="B386" s="3">
        <v>5.499000072479248</v>
      </c>
      <c r="C386" s="20">
        <v>13554.58984375</v>
      </c>
      <c r="D386" s="3">
        <v>66.4375</v>
      </c>
      <c r="K386" s="1">
        <v>36565</v>
      </c>
      <c r="L386" s="3">
        <f t="shared" si="39"/>
        <v>2.2091999053955078E-4</v>
      </c>
      <c r="M386" s="3">
        <f t="shared" si="40"/>
        <v>-1.8755340151477555E-2</v>
      </c>
      <c r="N386" s="3">
        <f t="shared" si="41"/>
        <v>4.725897920604915E-3</v>
      </c>
      <c r="O386" s="3">
        <f t="shared" si="42"/>
        <v>-1.8976260142017105E-2</v>
      </c>
      <c r="P386" s="3">
        <f t="shared" si="43"/>
        <v>4.5049779300653644E-3</v>
      </c>
      <c r="AH386" s="1">
        <v>36532</v>
      </c>
      <c r="AI386" s="15">
        <v>1.312306414516801E-2</v>
      </c>
      <c r="AJ386" s="15">
        <v>1.0135433227450544E-2</v>
      </c>
    </row>
    <row r="387" spans="1:36" x14ac:dyDescent="0.2">
      <c r="A387" s="1">
        <v>36566</v>
      </c>
      <c r="B387" s="3">
        <v>5.499000072479248</v>
      </c>
      <c r="C387" s="20">
        <v>13631.8203125</v>
      </c>
      <c r="D387" s="3">
        <v>67.625</v>
      </c>
      <c r="K387" s="1">
        <v>36566</v>
      </c>
      <c r="L387" s="3">
        <f t="shared" ref="L387:L450" si="44">B386/100/250</f>
        <v>2.1996000289916992E-4</v>
      </c>
      <c r="M387" s="3">
        <f t="shared" ref="M387:M450" si="45">(C387-C386)/C386</f>
        <v>5.6977355744637932E-3</v>
      </c>
      <c r="N387" s="3">
        <f t="shared" ref="N387:N450" si="46">(D387-D386)/D386</f>
        <v>1.7873941674506115E-2</v>
      </c>
      <c r="O387" s="3">
        <f t="shared" ref="O387:O450" si="47">M387-L387</f>
        <v>5.4777755715646236E-3</v>
      </c>
      <c r="P387" s="3">
        <f t="shared" ref="P387:P450" si="48">N387-L387</f>
        <v>1.7653981671606946E-2</v>
      </c>
      <c r="AH387" s="1">
        <v>36535</v>
      </c>
      <c r="AI387" s="15">
        <v>7.9054108177398462E-3</v>
      </c>
      <c r="AJ387" s="15">
        <v>-4.378296062116388E-2</v>
      </c>
    </row>
    <row r="388" spans="1:36" x14ac:dyDescent="0.2">
      <c r="A388" s="1">
        <v>36567</v>
      </c>
      <c r="B388" s="3">
        <v>5.4899997711181641</v>
      </c>
      <c r="C388" s="20">
        <v>13385.6103515625</v>
      </c>
      <c r="D388" s="3">
        <v>65.875</v>
      </c>
      <c r="K388" s="1">
        <v>36567</v>
      </c>
      <c r="L388" s="3">
        <f t="shared" si="44"/>
        <v>2.1996000289916992E-4</v>
      </c>
      <c r="M388" s="3">
        <f t="shared" si="45"/>
        <v>-1.8061414784915578E-2</v>
      </c>
      <c r="N388" s="3">
        <f t="shared" si="46"/>
        <v>-2.5878003696857672E-2</v>
      </c>
      <c r="O388" s="3">
        <f t="shared" si="47"/>
        <v>-1.8281374787814747E-2</v>
      </c>
      <c r="P388" s="3">
        <f t="shared" si="48"/>
        <v>-2.6097963699756841E-2</v>
      </c>
      <c r="AH388" s="1">
        <v>36536</v>
      </c>
      <c r="AI388" s="15">
        <v>-7.4534871094694057E-3</v>
      </c>
      <c r="AJ388" s="15">
        <v>1.3848986927885784E-2</v>
      </c>
    </row>
    <row r="389" spans="1:36" x14ac:dyDescent="0.2">
      <c r="A389" s="1">
        <v>36570</v>
      </c>
      <c r="B389" s="3">
        <v>5.4770002365112305</v>
      </c>
      <c r="C389" s="20">
        <v>13418.33984375</v>
      </c>
      <c r="D389" s="3">
        <v>67.8125</v>
      </c>
      <c r="K389" s="1">
        <v>36570</v>
      </c>
      <c r="L389" s="3">
        <f t="shared" si="44"/>
        <v>2.1959999084472656E-4</v>
      </c>
      <c r="M389" s="3">
        <f t="shared" si="45"/>
        <v>2.4451251252565775E-3</v>
      </c>
      <c r="N389" s="3">
        <f t="shared" si="46"/>
        <v>2.9411764705882353E-2</v>
      </c>
      <c r="O389" s="3">
        <f t="shared" si="47"/>
        <v>2.2255251344118509E-3</v>
      </c>
      <c r="P389" s="3">
        <f t="shared" si="48"/>
        <v>2.9192164715037626E-2</v>
      </c>
      <c r="AH389" s="1">
        <v>36537</v>
      </c>
      <c r="AI389" s="15">
        <v>-3.1252195433966049E-3</v>
      </c>
      <c r="AJ389" s="15">
        <v>8.4278728940027234E-2</v>
      </c>
    </row>
    <row r="390" spans="1:36" x14ac:dyDescent="0.2">
      <c r="A390" s="1">
        <v>36571</v>
      </c>
      <c r="B390" s="3">
        <v>5.5739998817443848</v>
      </c>
      <c r="C390" s="20">
        <v>13502.73046875</v>
      </c>
      <c r="D390" s="3">
        <v>68.9375</v>
      </c>
      <c r="K390" s="1">
        <v>36571</v>
      </c>
      <c r="L390" s="3">
        <f t="shared" si="44"/>
        <v>2.1908000946044924E-4</v>
      </c>
      <c r="M390" s="3">
        <f t="shared" si="45"/>
        <v>6.2892001531253136E-3</v>
      </c>
      <c r="N390" s="3">
        <f t="shared" si="46"/>
        <v>1.6589861751152075E-2</v>
      </c>
      <c r="O390" s="3">
        <f t="shared" si="47"/>
        <v>6.0701201436648648E-3</v>
      </c>
      <c r="P390" s="3">
        <f t="shared" si="48"/>
        <v>1.6370781741691626E-2</v>
      </c>
      <c r="AH390" s="1">
        <v>36538</v>
      </c>
      <c r="AI390" s="15">
        <v>7.2668921632126461E-3</v>
      </c>
      <c r="AJ390" s="15">
        <v>2.8929554827383793E-2</v>
      </c>
    </row>
    <row r="391" spans="1:36" x14ac:dyDescent="0.2">
      <c r="A391" s="1">
        <v>36572</v>
      </c>
      <c r="B391" s="3">
        <v>5.559999942779541</v>
      </c>
      <c r="C391" s="20">
        <v>13422.2001953125</v>
      </c>
      <c r="D391" s="3">
        <v>69.875</v>
      </c>
      <c r="K391" s="1">
        <v>36572</v>
      </c>
      <c r="L391" s="3">
        <f t="shared" si="44"/>
        <v>2.229599952697754E-4</v>
      </c>
      <c r="M391" s="3">
        <f t="shared" si="45"/>
        <v>-5.9639991795640869E-3</v>
      </c>
      <c r="N391" s="3">
        <f t="shared" si="46"/>
        <v>1.3599274705349048E-2</v>
      </c>
      <c r="O391" s="3">
        <f t="shared" si="47"/>
        <v>-6.1869591748338624E-3</v>
      </c>
      <c r="P391" s="3">
        <f t="shared" si="48"/>
        <v>1.3376314710079273E-2</v>
      </c>
      <c r="AH391" s="1">
        <v>36539</v>
      </c>
      <c r="AI391" s="15">
        <v>5.5911250211640659E-3</v>
      </c>
      <c r="AJ391" s="15">
        <v>5.040504396601183E-2</v>
      </c>
    </row>
    <row r="392" spans="1:36" x14ac:dyDescent="0.2">
      <c r="A392" s="1">
        <v>36573</v>
      </c>
      <c r="B392" s="3">
        <v>5.5749998092651367</v>
      </c>
      <c r="C392" s="20">
        <v>13482.7900390625</v>
      </c>
      <c r="D392" s="3">
        <v>70.3125</v>
      </c>
      <c r="K392" s="1">
        <v>36573</v>
      </c>
      <c r="L392" s="3">
        <f t="shared" si="44"/>
        <v>2.2239999771118163E-4</v>
      </c>
      <c r="M392" s="3">
        <f t="shared" si="45"/>
        <v>4.5141513960699296E-3</v>
      </c>
      <c r="N392" s="3">
        <f t="shared" si="46"/>
        <v>6.2611806797853312E-3</v>
      </c>
      <c r="O392" s="3">
        <f t="shared" si="47"/>
        <v>4.2917513983587478E-3</v>
      </c>
      <c r="P392" s="3">
        <f t="shared" si="48"/>
        <v>6.0387806820741494E-3</v>
      </c>
      <c r="AH392" s="1">
        <v>36543</v>
      </c>
      <c r="AI392" s="15">
        <v>-1.3475963813267826E-3</v>
      </c>
      <c r="AJ392" s="15">
        <v>-1.4383827913206283E-2</v>
      </c>
    </row>
    <row r="393" spans="1:36" x14ac:dyDescent="0.2">
      <c r="A393" s="1">
        <v>36574</v>
      </c>
      <c r="B393" s="3">
        <v>5.5850000381469727</v>
      </c>
      <c r="C393" s="20">
        <v>13124.3798828125</v>
      </c>
      <c r="D393" s="3">
        <v>69.1875</v>
      </c>
      <c r="K393" s="1">
        <v>36574</v>
      </c>
      <c r="L393" s="3">
        <f t="shared" si="44"/>
        <v>2.2299999237060546E-4</v>
      </c>
      <c r="M393" s="3">
        <f t="shared" si="45"/>
        <v>-2.6582788518667858E-2</v>
      </c>
      <c r="N393" s="3">
        <f t="shared" si="46"/>
        <v>-1.6E-2</v>
      </c>
      <c r="O393" s="3">
        <f t="shared" si="47"/>
        <v>-2.6805788511038462E-2</v>
      </c>
      <c r="P393" s="3">
        <f t="shared" si="48"/>
        <v>-1.6222999992370604E-2</v>
      </c>
      <c r="AH393" s="1">
        <v>36544</v>
      </c>
      <c r="AI393" s="15">
        <v>1.5758786058224202E-3</v>
      </c>
      <c r="AJ393" s="15">
        <v>-3.7823314635754945E-2</v>
      </c>
    </row>
    <row r="394" spans="1:36" x14ac:dyDescent="0.2">
      <c r="A394" s="1">
        <v>36578</v>
      </c>
      <c r="B394" s="3">
        <v>5.6230001449584961</v>
      </c>
      <c r="C394" s="20">
        <v>13150.0302734375</v>
      </c>
      <c r="D394" s="3">
        <v>66</v>
      </c>
      <c r="K394" s="1">
        <v>36578</v>
      </c>
      <c r="L394" s="3">
        <f t="shared" si="44"/>
        <v>2.2340000152587891E-4</v>
      </c>
      <c r="M394" s="3">
        <f t="shared" si="45"/>
        <v>1.9544078161430989E-3</v>
      </c>
      <c r="N394" s="3">
        <f t="shared" si="46"/>
        <v>-4.6070460704607047E-2</v>
      </c>
      <c r="O394" s="3">
        <f t="shared" si="47"/>
        <v>1.7310078146172199E-3</v>
      </c>
      <c r="P394" s="3">
        <f t="shared" si="48"/>
        <v>-4.6293860706132929E-2</v>
      </c>
      <c r="AH394" s="1">
        <v>36545</v>
      </c>
      <c r="AI394" s="15">
        <v>-1.268209345556646E-3</v>
      </c>
      <c r="AJ394" s="15">
        <v>0.26039988373151873</v>
      </c>
    </row>
    <row r="395" spans="1:36" x14ac:dyDescent="0.2">
      <c r="A395" s="1">
        <v>36579</v>
      </c>
      <c r="B395" s="3">
        <v>5.6380000114440918</v>
      </c>
      <c r="C395" s="20">
        <v>13294.5703125</v>
      </c>
      <c r="D395" s="3">
        <v>65.4375</v>
      </c>
      <c r="K395" s="1">
        <v>36579</v>
      </c>
      <c r="L395" s="3">
        <f t="shared" si="44"/>
        <v>2.2492000579833984E-4</v>
      </c>
      <c r="M395" s="3">
        <f t="shared" si="45"/>
        <v>1.099161264704194E-2</v>
      </c>
      <c r="N395" s="3">
        <f t="shared" si="46"/>
        <v>-8.5227272727272721E-3</v>
      </c>
      <c r="O395" s="3">
        <f t="shared" si="47"/>
        <v>1.0766692641243601E-2</v>
      </c>
      <c r="P395" s="3">
        <f t="shared" si="48"/>
        <v>-8.7476472785256113E-3</v>
      </c>
      <c r="AH395" s="1">
        <v>36546</v>
      </c>
      <c r="AI395" s="15">
        <v>5.7382474132352298E-4</v>
      </c>
      <c r="AJ395" s="15">
        <v>6.2293232630576824E-2</v>
      </c>
    </row>
    <row r="396" spans="1:36" x14ac:dyDescent="0.2">
      <c r="A396" s="1">
        <v>36580</v>
      </c>
      <c r="B396" s="3">
        <v>5.630000114440918</v>
      </c>
      <c r="C396" s="20">
        <v>13284.9599609375</v>
      </c>
      <c r="D396" s="3">
        <v>65.5625</v>
      </c>
      <c r="K396" s="1">
        <v>36580</v>
      </c>
      <c r="L396" s="3">
        <f t="shared" si="44"/>
        <v>2.2552000045776365E-4</v>
      </c>
      <c r="M396" s="3">
        <f t="shared" si="45"/>
        <v>-7.22877937127763E-4</v>
      </c>
      <c r="N396" s="3">
        <f t="shared" si="46"/>
        <v>1.9102196752626551E-3</v>
      </c>
      <c r="O396" s="3">
        <f t="shared" si="47"/>
        <v>-9.4839793758552671E-4</v>
      </c>
      <c r="P396" s="3">
        <f t="shared" si="48"/>
        <v>1.6846996748048914E-3</v>
      </c>
      <c r="AH396" s="1">
        <v>36549</v>
      </c>
      <c r="AI396" s="15">
        <v>-1.25958450481417E-2</v>
      </c>
      <c r="AJ396" s="15">
        <v>-8.0111911949044989E-2</v>
      </c>
    </row>
    <row r="397" spans="1:36" x14ac:dyDescent="0.2">
      <c r="A397" s="1">
        <v>36581</v>
      </c>
      <c r="B397" s="3">
        <v>5.6100001335144043</v>
      </c>
      <c r="C397" s="20">
        <v>13142.740234375</v>
      </c>
      <c r="D397" s="3">
        <v>65.625</v>
      </c>
      <c r="K397" s="1">
        <v>36581</v>
      </c>
      <c r="L397" s="3">
        <f t="shared" si="44"/>
        <v>2.2520000457763672E-4</v>
      </c>
      <c r="M397" s="3">
        <f t="shared" si="45"/>
        <v>-1.070531841877405E-2</v>
      </c>
      <c r="N397" s="3">
        <f t="shared" si="46"/>
        <v>9.5328884652049568E-4</v>
      </c>
      <c r="O397" s="3">
        <f t="shared" si="47"/>
        <v>-1.0930518423351687E-2</v>
      </c>
      <c r="P397" s="3">
        <f t="shared" si="48"/>
        <v>7.2808884194285896E-4</v>
      </c>
      <c r="AH397" s="1">
        <v>36550</v>
      </c>
      <c r="AI397" s="15">
        <v>2.5288936715803429E-3</v>
      </c>
      <c r="AJ397" s="15">
        <v>-6.0435601369228618E-2</v>
      </c>
    </row>
    <row r="398" spans="1:36" x14ac:dyDescent="0.2">
      <c r="A398" s="1">
        <v>36584</v>
      </c>
      <c r="B398" s="3">
        <v>5.6219997406005859</v>
      </c>
      <c r="C398" s="20">
        <v>13258.8095703125</v>
      </c>
      <c r="D398" s="3">
        <v>64.8125</v>
      </c>
      <c r="K398" s="1">
        <v>36584</v>
      </c>
      <c r="L398" s="3">
        <f t="shared" si="44"/>
        <v>2.2440000534057616E-4</v>
      </c>
      <c r="M398" s="3">
        <f t="shared" si="45"/>
        <v>8.8314410745119355E-3</v>
      </c>
      <c r="N398" s="3">
        <f t="shared" si="46"/>
        <v>-1.2380952380952381E-2</v>
      </c>
      <c r="O398" s="3">
        <f t="shared" si="47"/>
        <v>8.6070410691713589E-3</v>
      </c>
      <c r="P398" s="3">
        <f t="shared" si="48"/>
        <v>-1.2605352386292958E-2</v>
      </c>
      <c r="AH398" s="1">
        <v>36551</v>
      </c>
      <c r="AI398" s="15">
        <v>-2.0673070254977242E-3</v>
      </c>
      <c r="AJ398" s="15">
        <v>-1.8942929157243901E-4</v>
      </c>
    </row>
    <row r="399" spans="1:36" x14ac:dyDescent="0.2">
      <c r="A399" s="1">
        <v>36585</v>
      </c>
      <c r="B399" s="3">
        <v>5.6059999465942383</v>
      </c>
      <c r="C399" s="20">
        <v>13511</v>
      </c>
      <c r="D399" s="3">
        <v>68.75</v>
      </c>
      <c r="K399" s="1">
        <v>36585</v>
      </c>
      <c r="L399" s="3">
        <f t="shared" si="44"/>
        <v>2.2487998962402345E-4</v>
      </c>
      <c r="M399" s="3">
        <f t="shared" si="45"/>
        <v>1.9020593692828495E-2</v>
      </c>
      <c r="N399" s="3">
        <f t="shared" si="46"/>
        <v>6.0752169720347159E-2</v>
      </c>
      <c r="O399" s="3">
        <f t="shared" si="47"/>
        <v>1.8795713703204472E-2</v>
      </c>
      <c r="P399" s="3">
        <f t="shared" si="48"/>
        <v>6.0527289730723133E-2</v>
      </c>
      <c r="AH399" s="1">
        <v>36552</v>
      </c>
      <c r="AI399" s="15">
        <v>-2.1019173252258463E-3</v>
      </c>
      <c r="AJ399" s="15">
        <v>-1.594324466209331E-4</v>
      </c>
    </row>
    <row r="400" spans="1:36" x14ac:dyDescent="0.2">
      <c r="A400" s="1">
        <v>36586</v>
      </c>
      <c r="B400" s="3">
        <v>5.5869998931884766</v>
      </c>
      <c r="C400" s="20">
        <v>13693.2998046875</v>
      </c>
      <c r="D400" s="3">
        <v>69</v>
      </c>
      <c r="K400" s="1">
        <v>36586</v>
      </c>
      <c r="L400" s="3">
        <f t="shared" si="44"/>
        <v>2.2423999786376953E-4</v>
      </c>
      <c r="M400" s="3">
        <f t="shared" si="45"/>
        <v>1.3492695188180002E-2</v>
      </c>
      <c r="N400" s="3">
        <f t="shared" si="46"/>
        <v>3.6363636363636364E-3</v>
      </c>
      <c r="O400" s="3">
        <f t="shared" si="47"/>
        <v>1.3268455190316232E-2</v>
      </c>
      <c r="P400" s="3">
        <f t="shared" si="48"/>
        <v>3.4121236384998667E-3</v>
      </c>
      <c r="AH400" s="1">
        <v>36553</v>
      </c>
      <c r="AI400" s="15">
        <v>-1.3616281396811184E-2</v>
      </c>
      <c r="AJ400" s="15">
        <v>7.9849259712716503E-5</v>
      </c>
    </row>
    <row r="401" spans="1:36" x14ac:dyDescent="0.2">
      <c r="A401" s="1">
        <v>36587</v>
      </c>
      <c r="B401" s="3">
        <v>5.5920000076293945</v>
      </c>
      <c r="C401" s="20">
        <v>13692.240234375</v>
      </c>
      <c r="D401" s="3">
        <v>68.375</v>
      </c>
      <c r="K401" s="1">
        <v>36587</v>
      </c>
      <c r="L401" s="3">
        <f t="shared" si="44"/>
        <v>2.2347999572753908E-4</v>
      </c>
      <c r="M401" s="3">
        <f t="shared" si="45"/>
        <v>-7.7378741984257676E-5</v>
      </c>
      <c r="N401" s="3">
        <f t="shared" si="46"/>
        <v>-9.057971014492754E-3</v>
      </c>
      <c r="O401" s="3">
        <f t="shared" si="47"/>
        <v>-3.0085873771179675E-4</v>
      </c>
      <c r="P401" s="3">
        <f t="shared" si="48"/>
        <v>-9.281451010220293E-3</v>
      </c>
      <c r="AH401" s="1">
        <v>36556</v>
      </c>
      <c r="AI401" s="15">
        <v>7.72936910720392E-3</v>
      </c>
      <c r="AJ401" s="15">
        <v>0.11977748759443008</v>
      </c>
    </row>
    <row r="402" spans="1:36" x14ac:dyDescent="0.2">
      <c r="A402" s="1">
        <v>36588</v>
      </c>
      <c r="B402" s="3">
        <v>5.6420001983642578</v>
      </c>
      <c r="C402" s="20">
        <v>13999.5400390625</v>
      </c>
      <c r="D402" s="3">
        <v>68.5</v>
      </c>
      <c r="K402" s="1">
        <v>36588</v>
      </c>
      <c r="L402" s="3">
        <f t="shared" si="44"/>
        <v>2.2368000030517578E-4</v>
      </c>
      <c r="M402" s="3">
        <f t="shared" si="45"/>
        <v>2.244335473431219E-2</v>
      </c>
      <c r="N402" s="3">
        <f t="shared" si="46"/>
        <v>1.8281535648994515E-3</v>
      </c>
      <c r="O402" s="3">
        <f t="shared" si="47"/>
        <v>2.2219674734007013E-2</v>
      </c>
      <c r="P402" s="3">
        <f t="shared" si="48"/>
        <v>1.6044735645942758E-3</v>
      </c>
      <c r="AH402" s="1">
        <v>36557</v>
      </c>
      <c r="AI402" s="15">
        <v>5.7610681124550351E-3</v>
      </c>
      <c r="AJ402" s="15">
        <v>-5.5707585028298007E-2</v>
      </c>
    </row>
    <row r="403" spans="1:36" x14ac:dyDescent="0.2">
      <c r="A403" s="1">
        <v>36591</v>
      </c>
      <c r="B403" s="3">
        <v>5.6409997940063477</v>
      </c>
      <c r="C403" s="20">
        <v>13877.5302734375</v>
      </c>
      <c r="D403" s="3">
        <v>68.75</v>
      </c>
      <c r="K403" s="1">
        <v>36591</v>
      </c>
      <c r="L403" s="3">
        <f t="shared" si="44"/>
        <v>2.2568000793457031E-4</v>
      </c>
      <c r="M403" s="3">
        <f t="shared" si="45"/>
        <v>-8.7152695934694848E-3</v>
      </c>
      <c r="N403" s="3">
        <f t="shared" si="46"/>
        <v>3.6496350364963502E-3</v>
      </c>
      <c r="O403" s="3">
        <f t="shared" si="47"/>
        <v>-8.9409496014040551E-3</v>
      </c>
      <c r="P403" s="3">
        <f t="shared" si="48"/>
        <v>3.4239550285617799E-3</v>
      </c>
      <c r="AH403" s="1">
        <v>36558</v>
      </c>
      <c r="AI403" s="15">
        <v>7.3565335653821807E-4</v>
      </c>
      <c r="AJ403" s="15">
        <v>-2.6150491807066148E-2</v>
      </c>
    </row>
    <row r="404" spans="1:36" x14ac:dyDescent="0.2">
      <c r="A404" s="1">
        <v>36592</v>
      </c>
      <c r="B404" s="3">
        <v>5.6500000953674316</v>
      </c>
      <c r="C404" s="20">
        <v>13583.9404296875</v>
      </c>
      <c r="D404" s="3">
        <v>71.3125</v>
      </c>
      <c r="K404" s="1">
        <v>36592</v>
      </c>
      <c r="L404" s="3">
        <f t="shared" si="44"/>
        <v>2.2563999176025389E-4</v>
      </c>
      <c r="M404" s="3">
        <f t="shared" si="45"/>
        <v>-2.1155770368734138E-2</v>
      </c>
      <c r="N404" s="3">
        <f t="shared" si="46"/>
        <v>3.727272727272727E-2</v>
      </c>
      <c r="O404" s="3">
        <f t="shared" si="47"/>
        <v>-2.1381410360494391E-2</v>
      </c>
      <c r="P404" s="3">
        <f t="shared" si="48"/>
        <v>3.7047087280967013E-2</v>
      </c>
      <c r="AH404" s="1">
        <v>36559</v>
      </c>
      <c r="AI404" s="15">
        <v>6.6628836861443762E-3</v>
      </c>
      <c r="AJ404" s="15">
        <v>6.0397015139056287E-3</v>
      </c>
    </row>
    <row r="405" spans="1:36" x14ac:dyDescent="0.2">
      <c r="A405" s="1">
        <v>36593</v>
      </c>
      <c r="B405" s="3">
        <v>5.6519999504089355</v>
      </c>
      <c r="C405" s="20">
        <v>13667.919921875</v>
      </c>
      <c r="D405" s="3">
        <v>67.1875</v>
      </c>
      <c r="K405" s="1">
        <v>36593</v>
      </c>
      <c r="L405" s="3">
        <f t="shared" si="44"/>
        <v>2.2600000381469725E-4</v>
      </c>
      <c r="M405" s="3">
        <f t="shared" si="45"/>
        <v>6.1822629907860955E-3</v>
      </c>
      <c r="N405" s="3">
        <f t="shared" si="46"/>
        <v>-5.7843996494303246E-2</v>
      </c>
      <c r="O405" s="3">
        <f t="shared" si="47"/>
        <v>5.9562629869713982E-3</v>
      </c>
      <c r="P405" s="3">
        <f t="shared" si="48"/>
        <v>-5.8069996498117941E-2</v>
      </c>
      <c r="AH405" s="1">
        <v>36560</v>
      </c>
      <c r="AI405" s="15">
        <v>-1.8016511942580332E-4</v>
      </c>
      <c r="AJ405" s="15">
        <v>-3.0460097207347263E-2</v>
      </c>
    </row>
    <row r="406" spans="1:36" x14ac:dyDescent="0.2">
      <c r="A406" s="1">
        <v>36594</v>
      </c>
      <c r="B406" s="3">
        <v>5.6669998168945313</v>
      </c>
      <c r="C406" s="20">
        <v>14006.3701171875</v>
      </c>
      <c r="D406" s="3">
        <v>65.9375</v>
      </c>
      <c r="K406" s="1">
        <v>36594</v>
      </c>
      <c r="L406" s="3">
        <f t="shared" si="44"/>
        <v>2.2607999801635742E-4</v>
      </c>
      <c r="M406" s="3">
        <f t="shared" si="45"/>
        <v>2.4762377687831124E-2</v>
      </c>
      <c r="N406" s="3">
        <f t="shared" si="46"/>
        <v>-1.8604651162790697E-2</v>
      </c>
      <c r="O406" s="3">
        <f t="shared" si="47"/>
        <v>2.4536297689814766E-2</v>
      </c>
      <c r="P406" s="3">
        <f t="shared" si="48"/>
        <v>-1.8830731160807055E-2</v>
      </c>
      <c r="AH406" s="1">
        <v>36563</v>
      </c>
      <c r="AI406" s="15">
        <v>1.2710468311961788E-3</v>
      </c>
      <c r="AJ406" s="15">
        <v>1.0655422161693472E-2</v>
      </c>
    </row>
    <row r="407" spans="1:36" x14ac:dyDescent="0.2">
      <c r="A407" s="1">
        <v>36595</v>
      </c>
      <c r="B407" s="3">
        <v>5.6869997978210449</v>
      </c>
      <c r="C407" s="20">
        <v>13952.01953125</v>
      </c>
      <c r="D407" s="3">
        <v>68.125</v>
      </c>
      <c r="K407" s="1">
        <v>36595</v>
      </c>
      <c r="L407" s="3">
        <f t="shared" si="44"/>
        <v>2.2667999267578126E-4</v>
      </c>
      <c r="M407" s="3">
        <f t="shared" si="45"/>
        <v>-3.8804190866558136E-3</v>
      </c>
      <c r="N407" s="3">
        <f t="shared" si="46"/>
        <v>3.3175355450236969E-2</v>
      </c>
      <c r="O407" s="3">
        <f t="shared" si="47"/>
        <v>-4.1070990793315946E-3</v>
      </c>
      <c r="P407" s="3">
        <f t="shared" si="48"/>
        <v>3.2948675457561187E-2</v>
      </c>
      <c r="AH407" s="1">
        <v>36564</v>
      </c>
      <c r="AI407" s="15">
        <v>5.8852060405558326E-3</v>
      </c>
      <c r="AJ407" s="15">
        <v>5.1893633967226155E-2</v>
      </c>
    </row>
    <row r="408" spans="1:36" x14ac:dyDescent="0.2">
      <c r="A408" s="1">
        <v>36598</v>
      </c>
      <c r="B408" s="3">
        <v>5.689000129699707</v>
      </c>
      <c r="C408" s="20">
        <v>13762.6904296875</v>
      </c>
      <c r="D408" s="3">
        <v>66</v>
      </c>
      <c r="K408" s="1">
        <v>36598</v>
      </c>
      <c r="L408" s="3">
        <f t="shared" si="44"/>
        <v>2.2747999191284179E-4</v>
      </c>
      <c r="M408" s="3">
        <f t="shared" si="45"/>
        <v>-1.3570014085662442E-2</v>
      </c>
      <c r="N408" s="3">
        <f t="shared" si="46"/>
        <v>-3.1192660550458717E-2</v>
      </c>
      <c r="O408" s="3">
        <f t="shared" si="47"/>
        <v>-1.3797494077575283E-2</v>
      </c>
      <c r="P408" s="3">
        <f t="shared" si="48"/>
        <v>-3.1420140542371557E-2</v>
      </c>
      <c r="AH408" s="1">
        <v>36565</v>
      </c>
      <c r="AI408" s="15">
        <v>-9.0848042420185182E-3</v>
      </c>
      <c r="AJ408" s="15">
        <v>1.3589782172083884E-2</v>
      </c>
    </row>
    <row r="409" spans="1:36" x14ac:dyDescent="0.2">
      <c r="A409" s="1">
        <v>36599</v>
      </c>
      <c r="B409" s="3">
        <v>5.6960000991821289</v>
      </c>
      <c r="C409" s="20">
        <v>13460.990234375</v>
      </c>
      <c r="D409" s="3">
        <v>65.1875</v>
      </c>
      <c r="K409" s="1">
        <v>36599</v>
      </c>
      <c r="L409" s="3">
        <f t="shared" si="44"/>
        <v>2.2756000518798827E-4</v>
      </c>
      <c r="M409" s="3">
        <f t="shared" si="45"/>
        <v>-2.192160005733345E-2</v>
      </c>
      <c r="N409" s="3">
        <f t="shared" si="46"/>
        <v>-1.231060606060606E-2</v>
      </c>
      <c r="O409" s="3">
        <f t="shared" si="47"/>
        <v>-2.2149160062521437E-2</v>
      </c>
      <c r="P409" s="3">
        <f t="shared" si="48"/>
        <v>-1.2538166065794049E-2</v>
      </c>
      <c r="AH409" s="1">
        <v>36566</v>
      </c>
      <c r="AI409" s="15">
        <v>2.6224618748342016E-3</v>
      </c>
      <c r="AJ409" s="15">
        <v>1.5031519796772745E-2</v>
      </c>
    </row>
    <row r="410" spans="1:36" x14ac:dyDescent="0.2">
      <c r="A410" s="1">
        <v>36600</v>
      </c>
      <c r="B410" s="3">
        <v>5.6820001602172852</v>
      </c>
      <c r="C410" s="20">
        <v>13608.75</v>
      </c>
      <c r="D410" s="3">
        <v>68.4375</v>
      </c>
      <c r="K410" s="1">
        <v>36600</v>
      </c>
      <c r="L410" s="3">
        <f t="shared" si="44"/>
        <v>2.2784000396728515E-4</v>
      </c>
      <c r="M410" s="3">
        <f t="shared" si="45"/>
        <v>1.0976886770756993E-2</v>
      </c>
      <c r="N410" s="3">
        <f t="shared" si="46"/>
        <v>4.9856184084372007E-2</v>
      </c>
      <c r="O410" s="3">
        <f t="shared" si="47"/>
        <v>1.0749046766789708E-2</v>
      </c>
      <c r="P410" s="3">
        <f t="shared" si="48"/>
        <v>4.9628344080404722E-2</v>
      </c>
      <c r="AH410" s="1">
        <v>36567</v>
      </c>
      <c r="AI410" s="15">
        <v>-8.7521308192087133E-3</v>
      </c>
      <c r="AJ410" s="15">
        <v>-1.7345832880548126E-2</v>
      </c>
    </row>
    <row r="411" spans="1:36" x14ac:dyDescent="0.2">
      <c r="A411" s="1">
        <v>36601</v>
      </c>
      <c r="B411" s="3">
        <v>5.6970000267028809</v>
      </c>
      <c r="C411" s="20">
        <v>14202.0703125</v>
      </c>
      <c r="D411" s="3">
        <v>69.4375</v>
      </c>
      <c r="K411" s="1">
        <v>36601</v>
      </c>
      <c r="L411" s="3">
        <f t="shared" si="44"/>
        <v>2.272800064086914E-4</v>
      </c>
      <c r="M411" s="3">
        <f t="shared" si="45"/>
        <v>4.3598443097271976E-2</v>
      </c>
      <c r="N411" s="3">
        <f t="shared" si="46"/>
        <v>1.4611872146118721E-2</v>
      </c>
      <c r="O411" s="3">
        <f t="shared" si="47"/>
        <v>4.3371163090863286E-2</v>
      </c>
      <c r="P411" s="3">
        <f t="shared" si="48"/>
        <v>1.438459213971003E-2</v>
      </c>
      <c r="AH411" s="1">
        <v>36570</v>
      </c>
      <c r="AI411" s="15">
        <v>1.0654607404467461E-3</v>
      </c>
      <c r="AJ411" s="15">
        <v>2.812670397459088E-2</v>
      </c>
    </row>
    <row r="412" spans="1:36" x14ac:dyDescent="0.2">
      <c r="A412" s="1">
        <v>36602</v>
      </c>
      <c r="B412" s="3">
        <v>5.7119998931884766</v>
      </c>
      <c r="C412" s="20">
        <v>14273.5400390625</v>
      </c>
      <c r="D412" s="3">
        <v>69.25</v>
      </c>
      <c r="K412" s="1">
        <v>36602</v>
      </c>
      <c r="L412" s="3">
        <f t="shared" si="44"/>
        <v>2.2788000106811523E-4</v>
      </c>
      <c r="M412" s="3">
        <f t="shared" si="45"/>
        <v>5.0323456362271124E-3</v>
      </c>
      <c r="N412" s="3">
        <f t="shared" si="46"/>
        <v>-2.7002700270027003E-3</v>
      </c>
      <c r="O412" s="3">
        <f t="shared" si="47"/>
        <v>4.8044656351589974E-3</v>
      </c>
      <c r="P412" s="3">
        <f t="shared" si="48"/>
        <v>-2.9281500280708157E-3</v>
      </c>
      <c r="AH412" s="1">
        <v>36571</v>
      </c>
      <c r="AI412" s="15">
        <v>2.9060443321297568E-3</v>
      </c>
      <c r="AJ412" s="15">
        <v>1.3464737409561868E-2</v>
      </c>
    </row>
    <row r="413" spans="1:36" x14ac:dyDescent="0.2">
      <c r="A413" s="1">
        <v>36605</v>
      </c>
      <c r="B413" s="3">
        <v>5.7960000038146973</v>
      </c>
      <c r="C413" s="20">
        <v>14053.240234375</v>
      </c>
      <c r="D413" s="3">
        <v>68.5625</v>
      </c>
      <c r="K413" s="1">
        <v>36605</v>
      </c>
      <c r="L413" s="3">
        <f t="shared" si="44"/>
        <v>2.2847999572753907E-4</v>
      </c>
      <c r="M413" s="3">
        <f t="shared" si="45"/>
        <v>-1.5434139259399135E-2</v>
      </c>
      <c r="N413" s="3">
        <f t="shared" si="46"/>
        <v>-9.9277978339350186E-3</v>
      </c>
      <c r="O413" s="3">
        <f t="shared" si="47"/>
        <v>-1.5662619255126676E-2</v>
      </c>
      <c r="P413" s="3">
        <f t="shared" si="48"/>
        <v>-1.0156277829662557E-2</v>
      </c>
      <c r="AH413" s="1">
        <v>36572</v>
      </c>
      <c r="AI413" s="15">
        <v>-2.9619805238795299E-3</v>
      </c>
      <c r="AJ413" s="15">
        <v>1.6338295233958803E-2</v>
      </c>
    </row>
    <row r="414" spans="1:36" x14ac:dyDescent="0.2">
      <c r="A414" s="1">
        <v>36606</v>
      </c>
      <c r="B414" s="3">
        <v>5.7480001449584961</v>
      </c>
      <c r="C414" s="20">
        <v>14346.2197265625</v>
      </c>
      <c r="D414" s="3">
        <v>71.75</v>
      </c>
      <c r="K414" s="1">
        <v>36606</v>
      </c>
      <c r="L414" s="3">
        <f t="shared" si="44"/>
        <v>2.3184000015258788E-4</v>
      </c>
      <c r="M414" s="3">
        <f t="shared" si="45"/>
        <v>2.0847824935836222E-2</v>
      </c>
      <c r="N414" s="3">
        <f t="shared" si="46"/>
        <v>4.6490428441203283E-2</v>
      </c>
      <c r="O414" s="3">
        <f t="shared" si="47"/>
        <v>2.0615984935683635E-2</v>
      </c>
      <c r="P414" s="3">
        <f t="shared" si="48"/>
        <v>4.6258588441050692E-2</v>
      </c>
      <c r="AH414" s="1">
        <v>36573</v>
      </c>
      <c r="AI414" s="15">
        <v>2.0546578207561398E-3</v>
      </c>
      <c r="AJ414" s="15">
        <v>3.9841228613180096E-3</v>
      </c>
    </row>
    <row r="415" spans="1:36" x14ac:dyDescent="0.2">
      <c r="A415" s="1">
        <v>36607</v>
      </c>
      <c r="B415" s="3">
        <v>5.7350001335144043</v>
      </c>
      <c r="C415" s="20">
        <v>14521.2099609375</v>
      </c>
      <c r="D415" s="3">
        <v>75.0625</v>
      </c>
      <c r="K415" s="1">
        <v>36607</v>
      </c>
      <c r="L415" s="3">
        <f t="shared" si="44"/>
        <v>2.2992000579833986E-4</v>
      </c>
      <c r="M415" s="3">
        <f t="shared" si="45"/>
        <v>1.2197654693033858E-2</v>
      </c>
      <c r="N415" s="3">
        <f t="shared" si="46"/>
        <v>4.6167247386759584E-2</v>
      </c>
      <c r="O415" s="3">
        <f t="shared" si="47"/>
        <v>1.1967734687235519E-2</v>
      </c>
      <c r="P415" s="3">
        <f t="shared" si="48"/>
        <v>4.5937327380961242E-2</v>
      </c>
      <c r="AH415" s="1">
        <v>36574</v>
      </c>
      <c r="AI415" s="15">
        <v>-1.2833157816830375E-2</v>
      </c>
      <c r="AJ415" s="15">
        <v>-3.3898421755402287E-3</v>
      </c>
    </row>
    <row r="416" spans="1:36" x14ac:dyDescent="0.2">
      <c r="A416" s="1">
        <v>36608</v>
      </c>
      <c r="B416" s="3">
        <v>5.7249999046325684</v>
      </c>
      <c r="C416" s="20">
        <v>14734.25</v>
      </c>
      <c r="D416" s="3">
        <v>73</v>
      </c>
      <c r="K416" s="1">
        <v>36608</v>
      </c>
      <c r="L416" s="3">
        <f t="shared" si="44"/>
        <v>2.2940000534057617E-4</v>
      </c>
      <c r="M416" s="3">
        <f t="shared" si="45"/>
        <v>1.4670956458558497E-2</v>
      </c>
      <c r="N416" s="3">
        <f t="shared" si="46"/>
        <v>-2.7477102414654453E-2</v>
      </c>
      <c r="O416" s="3">
        <f t="shared" si="47"/>
        <v>1.4441556453217921E-2</v>
      </c>
      <c r="P416" s="3">
        <f t="shared" si="48"/>
        <v>-2.7706502419995029E-2</v>
      </c>
      <c r="AH416" s="1">
        <v>36578</v>
      </c>
      <c r="AI416" s="15">
        <v>8.2871266622139197E-4</v>
      </c>
      <c r="AJ416" s="15">
        <v>-4.7122573372354322E-2</v>
      </c>
    </row>
    <row r="417" spans="1:36" x14ac:dyDescent="0.2">
      <c r="A417" s="1">
        <v>36609</v>
      </c>
      <c r="B417" s="3">
        <v>5.7290000915527344</v>
      </c>
      <c r="C417" s="20">
        <v>14751.6396484375</v>
      </c>
      <c r="D417" s="3">
        <v>72</v>
      </c>
      <c r="K417" s="1">
        <v>36609</v>
      </c>
      <c r="L417" s="3">
        <f t="shared" si="44"/>
        <v>2.2899999618530273E-4</v>
      </c>
      <c r="M417" s="3">
        <f t="shared" si="45"/>
        <v>1.1802194504301202E-3</v>
      </c>
      <c r="N417" s="3">
        <f t="shared" si="46"/>
        <v>-1.3698630136986301E-2</v>
      </c>
      <c r="O417" s="3">
        <f t="shared" si="47"/>
        <v>9.5121945424481743E-4</v>
      </c>
      <c r="P417" s="3">
        <f t="shared" si="48"/>
        <v>-1.3927630133171604E-2</v>
      </c>
      <c r="AH417" s="1">
        <v>36579</v>
      </c>
      <c r="AI417" s="15">
        <v>5.1545085410745354E-3</v>
      </c>
      <c r="AJ417" s="15">
        <v>-1.3902155819600148E-2</v>
      </c>
    </row>
    <row r="418" spans="1:36" x14ac:dyDescent="0.2">
      <c r="A418" s="1">
        <v>36612</v>
      </c>
      <c r="B418" s="3">
        <v>5.685999870300293</v>
      </c>
      <c r="C418" s="20">
        <v>14703.8896484375</v>
      </c>
      <c r="D418" s="3">
        <v>75.3125</v>
      </c>
      <c r="K418" s="1">
        <v>36612</v>
      </c>
      <c r="L418" s="3">
        <f t="shared" si="44"/>
        <v>2.2916000366210936E-4</v>
      </c>
      <c r="M418" s="3">
        <f t="shared" si="45"/>
        <v>-3.2369283102070419E-3</v>
      </c>
      <c r="N418" s="3">
        <f t="shared" si="46"/>
        <v>4.6006944444444448E-2</v>
      </c>
      <c r="O418" s="3">
        <f t="shared" si="47"/>
        <v>-3.4660883138691511E-3</v>
      </c>
      <c r="P418" s="3">
        <f t="shared" si="48"/>
        <v>4.5777784440782336E-2</v>
      </c>
      <c r="AH418" s="1">
        <v>36580</v>
      </c>
      <c r="AI418" s="15">
        <v>-4.5404149932689312E-4</v>
      </c>
      <c r="AJ418" s="15">
        <v>2.1387411741317845E-3</v>
      </c>
    </row>
    <row r="419" spans="1:36" x14ac:dyDescent="0.2">
      <c r="A419" s="1">
        <v>36613</v>
      </c>
      <c r="B419" s="3">
        <v>5.7160000801086426</v>
      </c>
      <c r="C419" s="20">
        <v>14508.51953125</v>
      </c>
      <c r="D419" s="3">
        <v>72.8125</v>
      </c>
      <c r="K419" s="1">
        <v>36613</v>
      </c>
      <c r="L419" s="3">
        <f t="shared" si="44"/>
        <v>2.2743999481201173E-4</v>
      </c>
      <c r="M419" s="3">
        <f t="shared" si="45"/>
        <v>-1.3286968404871081E-2</v>
      </c>
      <c r="N419" s="3">
        <f t="shared" si="46"/>
        <v>-3.3195020746887967E-2</v>
      </c>
      <c r="O419" s="3">
        <f t="shared" si="47"/>
        <v>-1.3514408399683093E-2</v>
      </c>
      <c r="P419" s="3">
        <f t="shared" si="48"/>
        <v>-3.342246074169998E-2</v>
      </c>
      <c r="AH419" s="1">
        <v>36581</v>
      </c>
      <c r="AI419" s="15">
        <v>-5.2329394410047117E-3</v>
      </c>
      <c r="AJ419" s="15">
        <v>5.9610282829475709E-3</v>
      </c>
    </row>
    <row r="420" spans="1:36" x14ac:dyDescent="0.2">
      <c r="A420" s="1">
        <v>36614</v>
      </c>
      <c r="B420" s="3">
        <v>5.7170000076293945</v>
      </c>
      <c r="C420" s="20">
        <v>14384.650390625</v>
      </c>
      <c r="D420" s="3">
        <v>76.5</v>
      </c>
      <c r="K420" s="1">
        <v>36614</v>
      </c>
      <c r="L420" s="3">
        <f t="shared" si="44"/>
        <v>2.286400032043457E-4</v>
      </c>
      <c r="M420" s="3">
        <f t="shared" si="45"/>
        <v>-8.5376830046785552E-3</v>
      </c>
      <c r="N420" s="3">
        <f t="shared" si="46"/>
        <v>5.0643776824034335E-2</v>
      </c>
      <c r="O420" s="3">
        <f t="shared" si="47"/>
        <v>-8.7663230078829004E-3</v>
      </c>
      <c r="P420" s="3">
        <f t="shared" si="48"/>
        <v>5.0415136820829987E-2</v>
      </c>
      <c r="AH420" s="1">
        <v>36584</v>
      </c>
      <c r="AI420" s="15">
        <v>4.1205844898437359E-3</v>
      </c>
      <c r="AJ420" s="15">
        <v>-1.6725936876136695E-2</v>
      </c>
    </row>
    <row r="421" spans="1:36" x14ac:dyDescent="0.2">
      <c r="A421" s="1">
        <v>36615</v>
      </c>
      <c r="B421" s="3">
        <v>5.7069997787475586</v>
      </c>
      <c r="C421" s="20">
        <v>14133.9296875</v>
      </c>
      <c r="D421" s="3">
        <v>72.0625</v>
      </c>
      <c r="K421" s="1">
        <v>36615</v>
      </c>
      <c r="L421" s="3">
        <f t="shared" si="44"/>
        <v>2.2868000030517577E-4</v>
      </c>
      <c r="M421" s="3">
        <f t="shared" si="45"/>
        <v>-1.742973908412844E-2</v>
      </c>
      <c r="N421" s="3">
        <f t="shared" si="46"/>
        <v>-5.800653594771242E-2</v>
      </c>
      <c r="O421" s="3">
        <f t="shared" si="47"/>
        <v>-1.7658419084433614E-2</v>
      </c>
      <c r="P421" s="3">
        <f t="shared" si="48"/>
        <v>-5.8235215948017595E-2</v>
      </c>
      <c r="AH421" s="1">
        <v>36585</v>
      </c>
      <c r="AI421" s="15">
        <v>8.9983683984470788E-3</v>
      </c>
      <c r="AJ421" s="15">
        <v>5.1528921332276052E-2</v>
      </c>
    </row>
    <row r="422" spans="1:36" x14ac:dyDescent="0.2">
      <c r="A422" s="1">
        <v>36616</v>
      </c>
      <c r="B422" s="3">
        <v>5.7270002365112305</v>
      </c>
      <c r="C422" s="20">
        <v>14296.1796875</v>
      </c>
      <c r="D422" s="3">
        <v>74.875</v>
      </c>
      <c r="K422" s="1">
        <v>36616</v>
      </c>
      <c r="L422" s="3">
        <f t="shared" si="44"/>
        <v>2.2827999114990235E-4</v>
      </c>
      <c r="M422" s="3">
        <f t="shared" si="45"/>
        <v>1.1479468455506282E-2</v>
      </c>
      <c r="N422" s="3">
        <f t="shared" si="46"/>
        <v>3.9028620988725067E-2</v>
      </c>
      <c r="O422" s="3">
        <f t="shared" si="47"/>
        <v>1.1251188464356379E-2</v>
      </c>
      <c r="P422" s="3">
        <f t="shared" si="48"/>
        <v>3.8800340997575164E-2</v>
      </c>
      <c r="AH422" s="1">
        <v>36586</v>
      </c>
      <c r="AI422" s="15">
        <v>6.3522167748488959E-3</v>
      </c>
      <c r="AJ422" s="15">
        <v>-2.9400931363490292E-3</v>
      </c>
    </row>
    <row r="423" spans="1:36" x14ac:dyDescent="0.2">
      <c r="A423" s="1">
        <v>36619</v>
      </c>
      <c r="B423" s="3">
        <v>5.6549997329711914</v>
      </c>
      <c r="C423" s="20">
        <v>14121.6396484375</v>
      </c>
      <c r="D423" s="3">
        <v>73.5625</v>
      </c>
      <c r="K423" s="1">
        <v>36619</v>
      </c>
      <c r="L423" s="3">
        <f t="shared" si="44"/>
        <v>2.2908000946044921E-4</v>
      </c>
      <c r="M423" s="3">
        <f t="shared" si="45"/>
        <v>-1.2208858791493138E-2</v>
      </c>
      <c r="N423" s="3">
        <f t="shared" si="46"/>
        <v>-1.7529215358931552E-2</v>
      </c>
      <c r="O423" s="3">
        <f t="shared" si="47"/>
        <v>-1.2437938800953587E-2</v>
      </c>
      <c r="P423" s="3">
        <f t="shared" si="48"/>
        <v>-1.7758295368392001E-2</v>
      </c>
      <c r="AH423" s="1">
        <v>36587</v>
      </c>
      <c r="AI423" s="15">
        <v>-1.4403484754936199E-4</v>
      </c>
      <c r="AJ423" s="15">
        <v>-9.1374161626709312E-3</v>
      </c>
    </row>
    <row r="424" spans="1:36" x14ac:dyDescent="0.2">
      <c r="A424" s="1">
        <v>36620</v>
      </c>
      <c r="B424" s="3">
        <v>5.6669998168945313</v>
      </c>
      <c r="C424" s="20">
        <v>13955.76953125</v>
      </c>
      <c r="D424" s="3">
        <v>65.4375</v>
      </c>
      <c r="K424" s="1">
        <v>36620</v>
      </c>
      <c r="L424" s="3">
        <f t="shared" si="44"/>
        <v>2.2619998931884766E-4</v>
      </c>
      <c r="M424" s="3">
        <f t="shared" si="45"/>
        <v>-1.1745811486264121E-2</v>
      </c>
      <c r="N424" s="3">
        <f t="shared" si="46"/>
        <v>-0.11045029736618521</v>
      </c>
      <c r="O424" s="3">
        <f t="shared" si="47"/>
        <v>-1.1972011475582968E-2</v>
      </c>
      <c r="P424" s="3">
        <f t="shared" si="48"/>
        <v>-0.11067649735550406</v>
      </c>
      <c r="AH424" s="1">
        <v>36588</v>
      </c>
      <c r="AI424" s="15">
        <v>1.0637575252924495E-2</v>
      </c>
      <c r="AJ424" s="15">
        <v>-9.0331016883302192E-3</v>
      </c>
    </row>
    <row r="425" spans="1:36" x14ac:dyDescent="0.2">
      <c r="A425" s="1">
        <v>36621</v>
      </c>
      <c r="B425" s="3">
        <v>5.6979999542236328</v>
      </c>
      <c r="C425" s="20">
        <v>13948.5400390625</v>
      </c>
      <c r="D425" s="3">
        <v>66.5625</v>
      </c>
      <c r="K425" s="1">
        <v>36621</v>
      </c>
      <c r="L425" s="3">
        <f t="shared" si="44"/>
        <v>2.2667999267578126E-4</v>
      </c>
      <c r="M425" s="3">
        <f t="shared" si="45"/>
        <v>-5.1802891781148981E-4</v>
      </c>
      <c r="N425" s="3">
        <f t="shared" si="46"/>
        <v>1.7191977077363897E-2</v>
      </c>
      <c r="O425" s="3">
        <f t="shared" si="47"/>
        <v>-7.4470891048727104E-4</v>
      </c>
      <c r="P425" s="3">
        <f t="shared" si="48"/>
        <v>1.6965297084688115E-2</v>
      </c>
      <c r="AH425" s="1">
        <v>36591</v>
      </c>
      <c r="AI425" s="15">
        <v>-4.2804417866646747E-3</v>
      </c>
      <c r="AJ425" s="15">
        <v>7.7043968152264546E-3</v>
      </c>
    </row>
    <row r="426" spans="1:36" x14ac:dyDescent="0.2">
      <c r="A426" s="1">
        <v>36622</v>
      </c>
      <c r="B426" s="3">
        <v>5.7280001640319824</v>
      </c>
      <c r="C426" s="20">
        <v>14146.66015625</v>
      </c>
      <c r="D426" s="3">
        <v>67.9375</v>
      </c>
      <c r="K426" s="1">
        <v>36622</v>
      </c>
      <c r="L426" s="3">
        <f t="shared" si="44"/>
        <v>2.2791999816894532E-4</v>
      </c>
      <c r="M426" s="3">
        <f t="shared" si="45"/>
        <v>1.4203645444804265E-2</v>
      </c>
      <c r="N426" s="3">
        <f t="shared" si="46"/>
        <v>2.0657276995305163E-2</v>
      </c>
      <c r="O426" s="3">
        <f t="shared" si="47"/>
        <v>1.397572544663532E-2</v>
      </c>
      <c r="P426" s="3">
        <f t="shared" si="48"/>
        <v>2.0429356997136217E-2</v>
      </c>
      <c r="AH426" s="1">
        <v>36592</v>
      </c>
      <c r="AI426" s="15">
        <v>-1.0236259731350339E-2</v>
      </c>
      <c r="AJ426" s="15">
        <v>4.7283347012317352E-2</v>
      </c>
    </row>
    <row r="427" spans="1:36" x14ac:dyDescent="0.2">
      <c r="A427" s="1">
        <v>36623</v>
      </c>
      <c r="B427" s="3">
        <v>5.7179999351501465</v>
      </c>
      <c r="C427" s="20">
        <v>14341.1201171875</v>
      </c>
      <c r="D427" s="3">
        <v>71.5</v>
      </c>
      <c r="K427" s="1">
        <v>36623</v>
      </c>
      <c r="L427" s="3">
        <f t="shared" si="44"/>
        <v>2.291200065612793E-4</v>
      </c>
      <c r="M427" s="3">
        <f t="shared" si="45"/>
        <v>1.3745997909731897E-2</v>
      </c>
      <c r="N427" s="3">
        <f t="shared" si="46"/>
        <v>5.2437902483900643E-2</v>
      </c>
      <c r="O427" s="3">
        <f t="shared" si="47"/>
        <v>1.3516877903170618E-2</v>
      </c>
      <c r="P427" s="3">
        <f t="shared" si="48"/>
        <v>5.2208782477339365E-2</v>
      </c>
      <c r="AH427" s="1">
        <v>36593</v>
      </c>
      <c r="AI427" s="15">
        <v>2.8515357001668829E-3</v>
      </c>
      <c r="AJ427" s="15">
        <v>-6.0921532198284827E-2</v>
      </c>
    </row>
    <row r="428" spans="1:36" x14ac:dyDescent="0.2">
      <c r="A428" s="1">
        <v>36626</v>
      </c>
      <c r="B428" s="3">
        <v>5.6869997978210449</v>
      </c>
      <c r="C428" s="20">
        <v>14083.1396484375</v>
      </c>
      <c r="D428" s="3">
        <v>70.25</v>
      </c>
      <c r="K428" s="1">
        <v>36626</v>
      </c>
      <c r="L428" s="3">
        <f t="shared" si="44"/>
        <v>2.2871999740600585E-4</v>
      </c>
      <c r="M428" s="3">
        <f t="shared" si="45"/>
        <v>-1.798886465226774E-2</v>
      </c>
      <c r="N428" s="3">
        <f t="shared" si="46"/>
        <v>-1.7482517482517484E-2</v>
      </c>
      <c r="O428" s="3">
        <f t="shared" si="47"/>
        <v>-1.8217584649673747E-2</v>
      </c>
      <c r="P428" s="3">
        <f t="shared" si="48"/>
        <v>-1.7711237479923491E-2</v>
      </c>
      <c r="AH428" s="1">
        <v>36594</v>
      </c>
      <c r="AI428" s="15">
        <v>1.1746648689870045E-2</v>
      </c>
      <c r="AJ428" s="15">
        <v>-3.05773798506771E-2</v>
      </c>
    </row>
    <row r="429" spans="1:36" x14ac:dyDescent="0.2">
      <c r="A429" s="1">
        <v>36627</v>
      </c>
      <c r="B429" s="3">
        <v>5.6669998168945313</v>
      </c>
      <c r="C429" s="20">
        <v>13972.6103515625</v>
      </c>
      <c r="D429" s="3">
        <v>69.125</v>
      </c>
      <c r="K429" s="1">
        <v>36627</v>
      </c>
      <c r="L429" s="3">
        <f t="shared" si="44"/>
        <v>2.2747999191284179E-4</v>
      </c>
      <c r="M429" s="3">
        <f t="shared" si="45"/>
        <v>-7.8483420341048053E-3</v>
      </c>
      <c r="N429" s="3">
        <f t="shared" si="46"/>
        <v>-1.601423487544484E-2</v>
      </c>
      <c r="O429" s="3">
        <f t="shared" si="47"/>
        <v>-8.0758220260176462E-3</v>
      </c>
      <c r="P429" s="3">
        <f t="shared" si="48"/>
        <v>-1.6241714867357683E-2</v>
      </c>
      <c r="AH429" s="1">
        <v>36595</v>
      </c>
      <c r="AI429" s="15">
        <v>-1.9662563044066639E-3</v>
      </c>
      <c r="AJ429" s="15">
        <v>3.4914931761967853E-2</v>
      </c>
    </row>
    <row r="430" spans="1:36" x14ac:dyDescent="0.2">
      <c r="A430" s="1">
        <v>36628</v>
      </c>
      <c r="B430" s="3">
        <v>5.6630001068115234</v>
      </c>
      <c r="C430" s="20">
        <v>13586.2900390625</v>
      </c>
      <c r="D430" s="3">
        <v>71.125</v>
      </c>
      <c r="K430" s="1">
        <v>36628</v>
      </c>
      <c r="L430" s="3">
        <f t="shared" si="44"/>
        <v>2.2667999267578126E-4</v>
      </c>
      <c r="M430" s="3">
        <f t="shared" si="45"/>
        <v>-2.7648399460076505E-2</v>
      </c>
      <c r="N430" s="3">
        <f t="shared" si="46"/>
        <v>2.8933092224231464E-2</v>
      </c>
      <c r="O430" s="3">
        <f t="shared" si="47"/>
        <v>-2.7875079452752288E-2</v>
      </c>
      <c r="P430" s="3">
        <f t="shared" si="48"/>
        <v>2.8706412231555681E-2</v>
      </c>
      <c r="AH430" s="1">
        <v>36598</v>
      </c>
      <c r="AI430" s="15">
        <v>-6.6054919034145027E-3</v>
      </c>
      <c r="AJ430" s="15">
        <v>-2.4814648638957056E-2</v>
      </c>
    </row>
    <row r="431" spans="1:36" x14ac:dyDescent="0.2">
      <c r="A431" s="1">
        <v>36629</v>
      </c>
      <c r="B431" s="3">
        <v>5.6479997634887695</v>
      </c>
      <c r="C431" s="20">
        <v>13335.4404296875</v>
      </c>
      <c r="D431" s="3">
        <v>73.8125</v>
      </c>
      <c r="K431" s="1">
        <v>36629</v>
      </c>
      <c r="L431" s="3">
        <f t="shared" si="44"/>
        <v>2.2652000427246093E-4</v>
      </c>
      <c r="M431" s="3">
        <f t="shared" si="45"/>
        <v>-1.8463436939280112E-2</v>
      </c>
      <c r="N431" s="3">
        <f t="shared" si="46"/>
        <v>3.7785588752196834E-2</v>
      </c>
      <c r="O431" s="3">
        <f t="shared" si="47"/>
        <v>-1.8689956943552574E-2</v>
      </c>
      <c r="P431" s="3">
        <f t="shared" si="48"/>
        <v>3.7559068747924376E-2</v>
      </c>
      <c r="AH431" s="1">
        <v>36599</v>
      </c>
      <c r="AI431" s="15">
        <v>-1.0603816652344486E-2</v>
      </c>
      <c r="AJ431" s="15">
        <v>-1.9343494134495629E-3</v>
      </c>
    </row>
    <row r="432" spans="1:36" x14ac:dyDescent="0.2">
      <c r="A432" s="1">
        <v>36630</v>
      </c>
      <c r="B432" s="3">
        <v>5.6479997634887695</v>
      </c>
      <c r="C432" s="20">
        <v>12474.650390625</v>
      </c>
      <c r="D432" s="3">
        <v>69.75</v>
      </c>
      <c r="K432" s="1">
        <v>36630</v>
      </c>
      <c r="L432" s="3">
        <f t="shared" si="44"/>
        <v>2.2591999053955079E-4</v>
      </c>
      <c r="M432" s="3">
        <f t="shared" si="45"/>
        <v>-6.4549052099261761E-2</v>
      </c>
      <c r="N432" s="3">
        <f t="shared" si="46"/>
        <v>-5.5038103302286201E-2</v>
      </c>
      <c r="O432" s="3">
        <f t="shared" si="47"/>
        <v>-6.4774972089801305E-2</v>
      </c>
      <c r="P432" s="3">
        <f t="shared" si="48"/>
        <v>-5.5264023292825752E-2</v>
      </c>
      <c r="AH432" s="1">
        <v>36600</v>
      </c>
      <c r="AI432" s="15">
        <v>5.1460606533509741E-3</v>
      </c>
      <c r="AJ432" s="15">
        <v>4.4482283427053751E-2</v>
      </c>
    </row>
    <row r="433" spans="1:36" x14ac:dyDescent="0.2">
      <c r="A433" s="1">
        <v>36633</v>
      </c>
      <c r="B433" s="3">
        <v>5.6430001258850098</v>
      </c>
      <c r="C433" s="20">
        <v>12849.4599609375</v>
      </c>
      <c r="D433" s="3">
        <v>66.75</v>
      </c>
      <c r="K433" s="1">
        <v>36633</v>
      </c>
      <c r="L433" s="3">
        <f t="shared" si="44"/>
        <v>2.2591999053955079E-4</v>
      </c>
      <c r="M433" s="3">
        <f t="shared" si="45"/>
        <v>3.0045697360318684E-2</v>
      </c>
      <c r="N433" s="3">
        <f t="shared" si="46"/>
        <v>-4.3010752688172046E-2</v>
      </c>
      <c r="O433" s="3">
        <f t="shared" si="47"/>
        <v>2.9819777369779133E-2</v>
      </c>
      <c r="P433" s="3">
        <f t="shared" si="48"/>
        <v>-4.3236672678711598E-2</v>
      </c>
      <c r="AH433" s="1">
        <v>36601</v>
      </c>
      <c r="AI433" s="15">
        <v>2.0763760797983512E-2</v>
      </c>
      <c r="AJ433" s="15">
        <v>-6.3791686582734819E-3</v>
      </c>
    </row>
    <row r="434" spans="1:36" x14ac:dyDescent="0.2">
      <c r="A434" s="1">
        <v>36634</v>
      </c>
      <c r="B434" s="3">
        <v>5.6479997634887695</v>
      </c>
      <c r="C434" s="20">
        <v>13328.9599609375</v>
      </c>
      <c r="D434" s="3">
        <v>68</v>
      </c>
      <c r="K434" s="1">
        <v>36634</v>
      </c>
      <c r="L434" s="3">
        <f t="shared" si="44"/>
        <v>2.2572000503540037E-4</v>
      </c>
      <c r="M434" s="3">
        <f t="shared" si="45"/>
        <v>3.7316743385144999E-2</v>
      </c>
      <c r="N434" s="3">
        <f t="shared" si="46"/>
        <v>1.8726591760299626E-2</v>
      </c>
      <c r="O434" s="3">
        <f t="shared" si="47"/>
        <v>3.7091023380109597E-2</v>
      </c>
      <c r="P434" s="3">
        <f t="shared" si="48"/>
        <v>1.8500871755264225E-2</v>
      </c>
      <c r="AH434" s="1">
        <v>36602</v>
      </c>
      <c r="AI434" s="15">
        <v>2.3001175919948724E-3</v>
      </c>
      <c r="AJ434" s="15">
        <v>-5.228267620065688E-3</v>
      </c>
    </row>
    <row r="435" spans="1:36" x14ac:dyDescent="0.2">
      <c r="A435" s="1">
        <v>36635</v>
      </c>
      <c r="B435" s="3">
        <v>5.6440000534057617</v>
      </c>
      <c r="C435" s="20">
        <v>13221.419921875</v>
      </c>
      <c r="D435" s="3">
        <v>70.5</v>
      </c>
      <c r="K435" s="1">
        <v>36635</v>
      </c>
      <c r="L435" s="3">
        <f t="shared" si="44"/>
        <v>2.2591999053955079E-4</v>
      </c>
      <c r="M435" s="3">
        <f t="shared" si="45"/>
        <v>-8.0681493062971215E-3</v>
      </c>
      <c r="N435" s="3">
        <f t="shared" si="46"/>
        <v>3.6764705882352942E-2</v>
      </c>
      <c r="O435" s="3">
        <f t="shared" si="47"/>
        <v>-8.2940692968366727E-3</v>
      </c>
      <c r="P435" s="3">
        <f t="shared" si="48"/>
        <v>3.6538785891813391E-2</v>
      </c>
      <c r="AH435" s="1">
        <v>36605</v>
      </c>
      <c r="AI435" s="15">
        <v>-7.4984126896023191E-3</v>
      </c>
      <c r="AJ435" s="15">
        <v>-2.6578651400602383E-3</v>
      </c>
    </row>
    <row r="436" spans="1:36" x14ac:dyDescent="0.2">
      <c r="A436" s="1">
        <v>36636</v>
      </c>
      <c r="B436" s="3">
        <v>5.629000186920166</v>
      </c>
      <c r="C436" s="20">
        <v>13249.4404296875</v>
      </c>
      <c r="D436" s="3">
        <v>71</v>
      </c>
      <c r="K436" s="1">
        <v>36636</v>
      </c>
      <c r="L436" s="3">
        <f t="shared" si="44"/>
        <v>2.2576000213623046E-4</v>
      </c>
      <c r="M436" s="3">
        <f t="shared" si="45"/>
        <v>2.1193266667326504E-3</v>
      </c>
      <c r="N436" s="3">
        <f t="shared" si="46"/>
        <v>7.0921985815602835E-3</v>
      </c>
      <c r="O436" s="3">
        <f t="shared" si="47"/>
        <v>1.89356666459642E-3</v>
      </c>
      <c r="P436" s="3">
        <f t="shared" si="48"/>
        <v>6.8664385794240529E-3</v>
      </c>
      <c r="AH436" s="1">
        <v>36606</v>
      </c>
      <c r="AI436" s="15">
        <v>9.8698155482379538E-3</v>
      </c>
      <c r="AJ436" s="15">
        <v>3.638877289281274E-2</v>
      </c>
    </row>
    <row r="437" spans="1:36" x14ac:dyDescent="0.2">
      <c r="A437" s="1">
        <v>36640</v>
      </c>
      <c r="B437" s="3">
        <v>5.5939998626708984</v>
      </c>
      <c r="C437" s="20">
        <v>13126.5400390625</v>
      </c>
      <c r="D437" s="3">
        <v>70.5</v>
      </c>
      <c r="K437" s="1">
        <v>36640</v>
      </c>
      <c r="L437" s="3">
        <f t="shared" si="44"/>
        <v>2.2516000747680666E-4</v>
      </c>
      <c r="M437" s="3">
        <f t="shared" si="45"/>
        <v>-9.275892916173421E-3</v>
      </c>
      <c r="N437" s="3">
        <f t="shared" si="46"/>
        <v>-7.0422535211267607E-3</v>
      </c>
      <c r="O437" s="3">
        <f t="shared" si="47"/>
        <v>-9.5010529236502269E-3</v>
      </c>
      <c r="P437" s="3">
        <f t="shared" si="48"/>
        <v>-7.2674135286035675E-3</v>
      </c>
      <c r="AH437" s="1">
        <v>36607</v>
      </c>
      <c r="AI437" s="15">
        <v>5.7295023381984693E-3</v>
      </c>
      <c r="AJ437" s="15">
        <v>4.0207825042762775E-2</v>
      </c>
    </row>
    <row r="438" spans="1:36" x14ac:dyDescent="0.2">
      <c r="A438" s="1">
        <v>36641</v>
      </c>
      <c r="B438" s="3">
        <v>5.6310000419616699</v>
      </c>
      <c r="C438" s="20">
        <v>13608.0302734375</v>
      </c>
      <c r="D438" s="3">
        <v>73.75</v>
      </c>
      <c r="K438" s="1">
        <v>36641</v>
      </c>
      <c r="L438" s="3">
        <f t="shared" si="44"/>
        <v>2.2375999450683593E-4</v>
      </c>
      <c r="M438" s="3">
        <f t="shared" si="45"/>
        <v>3.6680666264084935E-2</v>
      </c>
      <c r="N438" s="3">
        <f t="shared" si="46"/>
        <v>4.6099290780141841E-2</v>
      </c>
      <c r="O438" s="3">
        <f t="shared" si="47"/>
        <v>3.64569062695781E-2</v>
      </c>
      <c r="P438" s="3">
        <f t="shared" si="48"/>
        <v>4.5875530785635006E-2</v>
      </c>
      <c r="AH438" s="1">
        <v>36608</v>
      </c>
      <c r="AI438" s="15">
        <v>6.9138340403041166E-3</v>
      </c>
      <c r="AJ438" s="15">
        <v>-3.4620336460299148E-2</v>
      </c>
    </row>
    <row r="439" spans="1:36" x14ac:dyDescent="0.2">
      <c r="A439" s="1">
        <v>36642</v>
      </c>
      <c r="B439" s="3">
        <v>5.5879998207092285</v>
      </c>
      <c r="C439" s="20">
        <v>13449.26953125</v>
      </c>
      <c r="D439" s="3">
        <v>72.9375</v>
      </c>
      <c r="K439" s="1">
        <v>36642</v>
      </c>
      <c r="L439" s="3">
        <f t="shared" si="44"/>
        <v>2.2524000167846681E-4</v>
      </c>
      <c r="M439" s="3">
        <f t="shared" si="45"/>
        <v>-1.1666695252537509E-2</v>
      </c>
      <c r="N439" s="3">
        <f t="shared" si="46"/>
        <v>-1.1016949152542373E-2</v>
      </c>
      <c r="O439" s="3">
        <f t="shared" si="47"/>
        <v>-1.1891935254215976E-2</v>
      </c>
      <c r="P439" s="3">
        <f t="shared" si="48"/>
        <v>-1.1242189154220839E-2</v>
      </c>
      <c r="AH439" s="1">
        <v>36609</v>
      </c>
      <c r="AI439" s="15">
        <v>4.5539228848784553E-4</v>
      </c>
      <c r="AJ439" s="15">
        <v>-1.4383022421659449E-2</v>
      </c>
    </row>
    <row r="440" spans="1:36" x14ac:dyDescent="0.2">
      <c r="A440" s="1">
        <v>36643</v>
      </c>
      <c r="B440" s="3">
        <v>5.5869998931884766</v>
      </c>
      <c r="C440" s="20">
        <v>13545.330078125</v>
      </c>
      <c r="D440" s="3">
        <v>71.9375</v>
      </c>
      <c r="K440" s="1">
        <v>36643</v>
      </c>
      <c r="L440" s="3">
        <f t="shared" si="44"/>
        <v>2.2351999282836914E-4</v>
      </c>
      <c r="M440" s="3">
        <f t="shared" si="45"/>
        <v>7.1424360000964275E-3</v>
      </c>
      <c r="N440" s="3">
        <f t="shared" si="46"/>
        <v>-1.3710368466152529E-2</v>
      </c>
      <c r="O440" s="3">
        <f t="shared" si="47"/>
        <v>6.9189160072680583E-3</v>
      </c>
      <c r="P440" s="3">
        <f t="shared" si="48"/>
        <v>-1.3933888458980897E-2</v>
      </c>
      <c r="AH440" s="1">
        <v>36612</v>
      </c>
      <c r="AI440" s="15">
        <v>-1.6593751129774588E-3</v>
      </c>
      <c r="AJ440" s="15">
        <v>4.7437159553759795E-2</v>
      </c>
    </row>
    <row r="441" spans="1:36" x14ac:dyDescent="0.2">
      <c r="A441" s="1">
        <v>36644</v>
      </c>
      <c r="B441" s="3">
        <v>5.6519999504089355</v>
      </c>
      <c r="C441" s="20">
        <v>13541.7001953125</v>
      </c>
      <c r="D441" s="3">
        <v>69.6875</v>
      </c>
      <c r="K441" s="1">
        <v>36644</v>
      </c>
      <c r="L441" s="3">
        <f t="shared" si="44"/>
        <v>2.2347999572753908E-4</v>
      </c>
      <c r="M441" s="3">
        <f t="shared" si="45"/>
        <v>-2.6798038819017566E-4</v>
      </c>
      <c r="N441" s="3">
        <f t="shared" si="46"/>
        <v>-3.1277150304083408E-2</v>
      </c>
      <c r="O441" s="3">
        <f t="shared" si="47"/>
        <v>-4.9146038391771477E-4</v>
      </c>
      <c r="P441" s="3">
        <f t="shared" si="48"/>
        <v>-3.1500630299810949E-2</v>
      </c>
      <c r="AH441" s="1">
        <v>36613</v>
      </c>
      <c r="AI441" s="15">
        <v>-6.4699658330443326E-3</v>
      </c>
      <c r="AJ441" s="15">
        <v>-2.6952494908655648E-2</v>
      </c>
    </row>
    <row r="442" spans="1:36" x14ac:dyDescent="0.2">
      <c r="A442" s="1">
        <v>36647</v>
      </c>
      <c r="B442" s="3">
        <v>5.6370000839233398</v>
      </c>
      <c r="C442" s="20">
        <v>13726.8203125</v>
      </c>
      <c r="D442" s="3">
        <v>72.3125</v>
      </c>
      <c r="K442" s="1">
        <v>36647</v>
      </c>
      <c r="L442" s="3">
        <f t="shared" si="44"/>
        <v>2.2607999801635742E-4</v>
      </c>
      <c r="M442" s="3">
        <f t="shared" si="45"/>
        <v>1.3670374806523916E-2</v>
      </c>
      <c r="N442" s="3">
        <f t="shared" si="46"/>
        <v>3.766816143497758E-2</v>
      </c>
      <c r="O442" s="3">
        <f t="shared" si="47"/>
        <v>1.3444294808507559E-2</v>
      </c>
      <c r="P442" s="3">
        <f t="shared" si="48"/>
        <v>3.7442081436961226E-2</v>
      </c>
      <c r="AH442" s="1">
        <v>36614</v>
      </c>
      <c r="AI442" s="15">
        <v>-4.1968400439757912E-3</v>
      </c>
      <c r="AJ442" s="15">
        <v>5.4611976864805775E-2</v>
      </c>
    </row>
    <row r="443" spans="1:36" x14ac:dyDescent="0.2">
      <c r="A443" s="1">
        <v>36648</v>
      </c>
      <c r="B443" s="3">
        <v>5.745999813079834</v>
      </c>
      <c r="C443" s="20">
        <v>13457.900390625</v>
      </c>
      <c r="D443" s="3">
        <v>76</v>
      </c>
      <c r="K443" s="1">
        <v>36648</v>
      </c>
      <c r="L443" s="3">
        <f t="shared" si="44"/>
        <v>2.2548000335693362E-4</v>
      </c>
      <c r="M443" s="3">
        <f t="shared" si="45"/>
        <v>-1.959083864674141E-2</v>
      </c>
      <c r="N443" s="3">
        <f t="shared" si="46"/>
        <v>5.0993949870354362E-2</v>
      </c>
      <c r="O443" s="3">
        <f t="shared" si="47"/>
        <v>-1.9816318650098343E-2</v>
      </c>
      <c r="P443" s="3">
        <f t="shared" si="48"/>
        <v>5.0768469866997429E-2</v>
      </c>
      <c r="AH443" s="1">
        <v>36615</v>
      </c>
      <c r="AI443" s="15">
        <v>-8.4538934123481561E-3</v>
      </c>
      <c r="AJ443" s="15">
        <v>-4.9781322535669442E-2</v>
      </c>
    </row>
    <row r="444" spans="1:36" x14ac:dyDescent="0.2">
      <c r="A444" s="1">
        <v>36649</v>
      </c>
      <c r="B444" s="3">
        <v>5.7480001449584961</v>
      </c>
      <c r="C444" s="20">
        <v>13179.240234375</v>
      </c>
      <c r="D444" s="3">
        <v>74.625</v>
      </c>
      <c r="K444" s="1">
        <v>36649</v>
      </c>
      <c r="L444" s="3">
        <f t="shared" si="44"/>
        <v>2.2983999252319337E-4</v>
      </c>
      <c r="M444" s="3">
        <f t="shared" si="45"/>
        <v>-2.0706064702642572E-2</v>
      </c>
      <c r="N444" s="3">
        <f t="shared" si="46"/>
        <v>-1.8092105263157895E-2</v>
      </c>
      <c r="O444" s="3">
        <f t="shared" si="47"/>
        <v>-2.0935904695165767E-2</v>
      </c>
      <c r="P444" s="3">
        <f t="shared" si="48"/>
        <v>-1.832194525568109E-2</v>
      </c>
      <c r="AH444" s="1">
        <v>36616</v>
      </c>
      <c r="AI444" s="15">
        <v>5.3864588661709607E-3</v>
      </c>
      <c r="AJ444" s="15">
        <v>3.3413882131404206E-2</v>
      </c>
    </row>
    <row r="445" spans="1:36" x14ac:dyDescent="0.2">
      <c r="A445" s="1">
        <v>36650</v>
      </c>
      <c r="B445" s="3">
        <v>5.7420001029968262</v>
      </c>
      <c r="C445" s="20">
        <v>13181.759765625</v>
      </c>
      <c r="D445" s="3">
        <v>74.375</v>
      </c>
      <c r="K445" s="1">
        <v>36650</v>
      </c>
      <c r="L445" s="3">
        <f t="shared" si="44"/>
        <v>2.2992000579833986E-4</v>
      </c>
      <c r="M445" s="3">
        <f t="shared" si="45"/>
        <v>1.9117424109383677E-4</v>
      </c>
      <c r="N445" s="3">
        <f t="shared" si="46"/>
        <v>-3.3500837520938024E-3</v>
      </c>
      <c r="O445" s="3">
        <f t="shared" si="47"/>
        <v>-3.8745764704503085E-5</v>
      </c>
      <c r="P445" s="3">
        <f t="shared" si="48"/>
        <v>-3.5800037578921423E-3</v>
      </c>
      <c r="AH445" s="1">
        <v>36619</v>
      </c>
      <c r="AI445" s="15">
        <v>-5.9546105678997515E-3</v>
      </c>
      <c r="AJ445" s="15">
        <v>-1.1803684800492251E-2</v>
      </c>
    </row>
    <row r="446" spans="1:36" x14ac:dyDescent="0.2">
      <c r="A446" s="1">
        <v>36651</v>
      </c>
      <c r="B446" s="3">
        <v>5.7880001068115234</v>
      </c>
      <c r="C446" s="20">
        <v>13385.830078125</v>
      </c>
      <c r="D446" s="3">
        <v>74.25</v>
      </c>
      <c r="K446" s="1">
        <v>36651</v>
      </c>
      <c r="L446" s="3">
        <f t="shared" si="44"/>
        <v>2.2968000411987305E-4</v>
      </c>
      <c r="M446" s="3">
        <f t="shared" si="45"/>
        <v>1.5481264727048695E-2</v>
      </c>
      <c r="N446" s="3">
        <f t="shared" si="46"/>
        <v>-1.6806722689075631E-3</v>
      </c>
      <c r="O446" s="3">
        <f t="shared" si="47"/>
        <v>1.5251584722928823E-2</v>
      </c>
      <c r="P446" s="3">
        <f t="shared" si="48"/>
        <v>-1.9103522730274361E-3</v>
      </c>
      <c r="AH446" s="1">
        <v>36620</v>
      </c>
      <c r="AI446" s="15">
        <v>-5.731549832521921E-3</v>
      </c>
      <c r="AJ446" s="15">
        <v>-0.10494494752298214</v>
      </c>
    </row>
    <row r="447" spans="1:36" x14ac:dyDescent="0.2">
      <c r="A447" s="1">
        <v>36654</v>
      </c>
      <c r="B447" s="3">
        <v>5.6549997329711914</v>
      </c>
      <c r="C447" s="20">
        <v>13264.23046875</v>
      </c>
      <c r="D447" s="3">
        <v>75.125</v>
      </c>
      <c r="K447" s="1">
        <v>36654</v>
      </c>
      <c r="L447" s="3">
        <f t="shared" si="44"/>
        <v>2.3152000427246094E-4</v>
      </c>
      <c r="M447" s="3">
        <f t="shared" si="45"/>
        <v>-9.0842038682171049E-3</v>
      </c>
      <c r="N447" s="3">
        <f t="shared" si="46"/>
        <v>1.1784511784511785E-2</v>
      </c>
      <c r="O447" s="3">
        <f t="shared" si="47"/>
        <v>-9.3157238724895664E-3</v>
      </c>
      <c r="P447" s="3">
        <f t="shared" si="48"/>
        <v>1.1552991780239323E-2</v>
      </c>
      <c r="AH447" s="1">
        <v>36621</v>
      </c>
      <c r="AI447" s="15">
        <v>-3.5652623954514351E-4</v>
      </c>
      <c r="AJ447" s="15">
        <v>1.7321823324233258E-2</v>
      </c>
    </row>
    <row r="448" spans="1:36" x14ac:dyDescent="0.2">
      <c r="A448" s="1">
        <v>36655</v>
      </c>
      <c r="B448" s="3">
        <v>5.9619998931884766</v>
      </c>
      <c r="C448" s="20">
        <v>13119.2802734375</v>
      </c>
      <c r="D448" s="3">
        <v>72.5625</v>
      </c>
      <c r="K448" s="1">
        <v>36655</v>
      </c>
      <c r="L448" s="3">
        <f t="shared" si="44"/>
        <v>2.2619998931884766E-4</v>
      </c>
      <c r="M448" s="3">
        <f t="shared" si="45"/>
        <v>-1.0927900842344145E-2</v>
      </c>
      <c r="N448" s="3">
        <f t="shared" si="46"/>
        <v>-3.4109816971713808E-2</v>
      </c>
      <c r="O448" s="3">
        <f t="shared" si="47"/>
        <v>-1.1154100831662992E-2</v>
      </c>
      <c r="P448" s="3">
        <f t="shared" si="48"/>
        <v>-3.4336016961032653E-2</v>
      </c>
      <c r="AH448" s="1">
        <v>36622</v>
      </c>
      <c r="AI448" s="15">
        <v>6.6908194171384624E-3</v>
      </c>
      <c r="AJ448" s="15">
        <v>1.3738537579997753E-2</v>
      </c>
    </row>
    <row r="449" spans="1:36" x14ac:dyDescent="0.2">
      <c r="A449" s="1">
        <v>36656</v>
      </c>
      <c r="B449" s="3">
        <v>5.9279999732971191</v>
      </c>
      <c r="C449" s="20">
        <v>12789</v>
      </c>
      <c r="D449" s="3">
        <v>74.75</v>
      </c>
      <c r="K449" s="1">
        <v>36656</v>
      </c>
      <c r="L449" s="3">
        <f t="shared" si="44"/>
        <v>2.3847999572753907E-4</v>
      </c>
      <c r="M449" s="3">
        <f t="shared" si="45"/>
        <v>-2.5175182369281016E-2</v>
      </c>
      <c r="N449" s="3">
        <f t="shared" si="46"/>
        <v>3.0146425495262703E-2</v>
      </c>
      <c r="O449" s="3">
        <f t="shared" si="47"/>
        <v>-2.5413662365008555E-2</v>
      </c>
      <c r="P449" s="3">
        <f t="shared" si="48"/>
        <v>2.9907945499535165E-2</v>
      </c>
      <c r="AH449" s="1">
        <v>36623</v>
      </c>
      <c r="AI449" s="15">
        <v>6.4711480973889011E-3</v>
      </c>
      <c r="AJ449" s="15">
        <v>4.5737634379950466E-2</v>
      </c>
    </row>
    <row r="450" spans="1:36" x14ac:dyDescent="0.2">
      <c r="A450" s="1">
        <v>36657</v>
      </c>
      <c r="B450" s="3">
        <v>5.8470001220703125</v>
      </c>
      <c r="C450" s="20">
        <v>13041.3896484375</v>
      </c>
      <c r="D450" s="3">
        <v>77</v>
      </c>
      <c r="K450" s="1">
        <v>36657</v>
      </c>
      <c r="L450" s="3">
        <f t="shared" si="44"/>
        <v>2.3711999893188477E-4</v>
      </c>
      <c r="M450" s="3">
        <f t="shared" si="45"/>
        <v>1.9734900964696222E-2</v>
      </c>
      <c r="N450" s="3">
        <f t="shared" si="46"/>
        <v>3.0100334448160536E-2</v>
      </c>
      <c r="O450" s="3">
        <f t="shared" si="47"/>
        <v>1.9497780965764336E-2</v>
      </c>
      <c r="P450" s="3">
        <f t="shared" si="48"/>
        <v>2.986321444922865E-2</v>
      </c>
      <c r="AH450" s="1">
        <v>36626</v>
      </c>
      <c r="AI450" s="15">
        <v>-8.7215915605115199E-3</v>
      </c>
      <c r="AJ450" s="15">
        <v>-8.9896459194119711E-3</v>
      </c>
    </row>
    <row r="451" spans="1:36" x14ac:dyDescent="0.2">
      <c r="A451" s="1">
        <v>36658</v>
      </c>
      <c r="B451" s="3">
        <v>5.9470000267028809</v>
      </c>
      <c r="C451" s="20">
        <v>13151.1201171875</v>
      </c>
      <c r="D451" s="3">
        <v>75.5625</v>
      </c>
      <c r="K451" s="1">
        <v>36658</v>
      </c>
      <c r="L451" s="3">
        <f t="shared" ref="L451:L505" si="49">B450/100/250</f>
        <v>2.338800048828125E-4</v>
      </c>
      <c r="M451" s="3">
        <f t="shared" ref="M451:M505" si="50">(C451-C450)/C450</f>
        <v>8.4140165816720992E-3</v>
      </c>
      <c r="N451" s="3">
        <f t="shared" ref="N451:N505" si="51">(D451-D450)/D450</f>
        <v>-1.8668831168831168E-2</v>
      </c>
      <c r="O451" s="3">
        <f t="shared" ref="O451:O505" si="52">M451-L451</f>
        <v>8.1801365767892875E-3</v>
      </c>
      <c r="P451" s="3">
        <f t="shared" ref="P451:P505" si="53">N451-L451</f>
        <v>-1.890271117371398E-2</v>
      </c>
      <c r="AH451" s="1">
        <v>36627</v>
      </c>
      <c r="AI451" s="15">
        <v>-3.8662656208692256E-3</v>
      </c>
      <c r="AJ451" s="15">
        <v>-1.2375449246488458E-2</v>
      </c>
    </row>
    <row r="452" spans="1:36" x14ac:dyDescent="0.2">
      <c r="A452" s="1">
        <v>36661</v>
      </c>
      <c r="B452" s="3">
        <v>5.9169998168945313</v>
      </c>
      <c r="C452" s="20">
        <v>13437.650390625</v>
      </c>
      <c r="D452" s="3">
        <v>76.9375</v>
      </c>
      <c r="K452" s="1">
        <v>36661</v>
      </c>
      <c r="L452" s="3">
        <f t="shared" si="49"/>
        <v>2.3788000106811523E-4</v>
      </c>
      <c r="M452" s="3">
        <f t="shared" si="50"/>
        <v>2.1787518544753234E-2</v>
      </c>
      <c r="N452" s="3">
        <f t="shared" si="51"/>
        <v>1.8196856906534328E-2</v>
      </c>
      <c r="O452" s="3">
        <f t="shared" si="52"/>
        <v>2.1549638543685121E-2</v>
      </c>
      <c r="P452" s="3">
        <f t="shared" si="53"/>
        <v>1.7958976905466214E-2</v>
      </c>
      <c r="AH452" s="1">
        <v>36628</v>
      </c>
      <c r="AI452" s="15">
        <v>-1.3345076330306295E-2</v>
      </c>
      <c r="AJ452" s="15">
        <v>4.2051488561861979E-2</v>
      </c>
    </row>
    <row r="453" spans="1:36" x14ac:dyDescent="0.2">
      <c r="A453" s="1">
        <v>36662</v>
      </c>
      <c r="B453" s="3">
        <v>5.999000072479248</v>
      </c>
      <c r="C453" s="20">
        <v>13601.3798828125</v>
      </c>
      <c r="D453" s="3">
        <v>77.875</v>
      </c>
      <c r="K453" s="1">
        <v>36662</v>
      </c>
      <c r="L453" s="3">
        <f t="shared" si="49"/>
        <v>2.3667999267578123E-4</v>
      </c>
      <c r="M453" s="3">
        <f t="shared" si="50"/>
        <v>1.218438398291182E-2</v>
      </c>
      <c r="N453" s="3">
        <f t="shared" si="51"/>
        <v>1.2185215272136474E-2</v>
      </c>
      <c r="O453" s="3">
        <f t="shared" si="52"/>
        <v>1.1947703990236038E-2</v>
      </c>
      <c r="P453" s="3">
        <f t="shared" si="53"/>
        <v>1.1948535279460692E-2</v>
      </c>
      <c r="AH453" s="1">
        <v>36629</v>
      </c>
      <c r="AI453" s="15">
        <v>-8.9477377972897749E-3</v>
      </c>
      <c r="AJ453" s="15">
        <v>4.6506806545214149E-2</v>
      </c>
    </row>
    <row r="454" spans="1:36" x14ac:dyDescent="0.2">
      <c r="A454" s="1">
        <v>36663</v>
      </c>
      <c r="B454" s="3">
        <v>5.869999885559082</v>
      </c>
      <c r="C454" s="20">
        <v>13417.6103515625</v>
      </c>
      <c r="D454" s="3">
        <v>77.5</v>
      </c>
      <c r="K454" s="1">
        <v>36663</v>
      </c>
      <c r="L454" s="3">
        <f t="shared" si="49"/>
        <v>2.3996000289916992E-4</v>
      </c>
      <c r="M454" s="3">
        <f t="shared" si="50"/>
        <v>-1.3511094670785715E-2</v>
      </c>
      <c r="N454" s="3">
        <f t="shared" si="51"/>
        <v>-4.815409309791332E-3</v>
      </c>
      <c r="O454" s="3">
        <f t="shared" si="52"/>
        <v>-1.3751054673684884E-2</v>
      </c>
      <c r="P454" s="3">
        <f t="shared" si="53"/>
        <v>-5.0553693126905016E-3</v>
      </c>
      <c r="AH454" s="1">
        <v>36630</v>
      </c>
      <c r="AI454" s="15">
        <v>-3.1010743782705446E-2</v>
      </c>
      <c r="AJ454" s="15">
        <v>-2.4253279510120306E-2</v>
      </c>
    </row>
    <row r="455" spans="1:36" x14ac:dyDescent="0.2">
      <c r="A455" s="1">
        <v>36664</v>
      </c>
      <c r="B455" s="3">
        <v>5.749000072479248</v>
      </c>
      <c r="C455" s="20">
        <v>13280.599609375</v>
      </c>
      <c r="D455" s="3">
        <v>77.125</v>
      </c>
      <c r="K455" s="1">
        <v>36664</v>
      </c>
      <c r="L455" s="3">
        <f t="shared" si="49"/>
        <v>2.347999954223633E-4</v>
      </c>
      <c r="M455" s="3">
        <f t="shared" si="50"/>
        <v>-1.0211262557012987E-2</v>
      </c>
      <c r="N455" s="3">
        <f t="shared" si="51"/>
        <v>-4.8387096774193551E-3</v>
      </c>
      <c r="O455" s="3">
        <f t="shared" si="52"/>
        <v>-1.044606255243535E-2</v>
      </c>
      <c r="P455" s="3">
        <f t="shared" si="53"/>
        <v>-5.0735096728417185E-3</v>
      </c>
      <c r="AH455" s="1">
        <v>36633</v>
      </c>
      <c r="AI455" s="15">
        <v>1.4276092228793662E-2</v>
      </c>
      <c r="AJ455" s="15">
        <v>-5.7512764907505259E-2</v>
      </c>
    </row>
    <row r="456" spans="1:36" x14ac:dyDescent="0.2">
      <c r="A456" s="1">
        <v>36665</v>
      </c>
      <c r="B456" s="3">
        <v>5.7399997711181641</v>
      </c>
      <c r="C456" s="20">
        <v>12980.740234375</v>
      </c>
      <c r="D456" s="3">
        <v>76.625</v>
      </c>
      <c r="K456" s="1">
        <v>36665</v>
      </c>
      <c r="L456" s="3">
        <f t="shared" si="49"/>
        <v>2.2996000289916992E-4</v>
      </c>
      <c r="M456" s="3">
        <f t="shared" si="50"/>
        <v>-2.2578752753627494E-2</v>
      </c>
      <c r="N456" s="3">
        <f t="shared" si="51"/>
        <v>-6.4829821717990272E-3</v>
      </c>
      <c r="O456" s="3">
        <f t="shared" si="52"/>
        <v>-2.2808712756526663E-2</v>
      </c>
      <c r="P456" s="3">
        <f t="shared" si="53"/>
        <v>-6.7129421746981973E-3</v>
      </c>
      <c r="AH456" s="1">
        <v>36634</v>
      </c>
      <c r="AI456" s="15">
        <v>1.7757170486840178E-2</v>
      </c>
      <c r="AJ456" s="15">
        <v>7.4370126842404627E-4</v>
      </c>
    </row>
    <row r="457" spans="1:36" x14ac:dyDescent="0.2">
      <c r="A457" s="1">
        <v>36668</v>
      </c>
      <c r="B457" s="3">
        <v>5.6999998092651367</v>
      </c>
      <c r="C457" s="20">
        <v>12893.33984375</v>
      </c>
      <c r="D457" s="3">
        <v>73.25</v>
      </c>
      <c r="K457" s="1">
        <v>36668</v>
      </c>
      <c r="L457" s="3">
        <f t="shared" si="49"/>
        <v>2.2959999084472656E-4</v>
      </c>
      <c r="M457" s="3">
        <f t="shared" si="50"/>
        <v>-6.7330821699636435E-3</v>
      </c>
      <c r="N457" s="3">
        <f t="shared" si="51"/>
        <v>-4.4045676998368678E-2</v>
      </c>
      <c r="O457" s="3">
        <f t="shared" si="52"/>
        <v>-6.9626821608083696E-3</v>
      </c>
      <c r="P457" s="3">
        <f t="shared" si="53"/>
        <v>-4.4275276989213408E-2</v>
      </c>
      <c r="AH457" s="1">
        <v>36635</v>
      </c>
      <c r="AI457" s="15">
        <v>-3.97075057822684E-3</v>
      </c>
      <c r="AJ457" s="15">
        <v>4.0509536470040228E-2</v>
      </c>
    </row>
    <row r="458" spans="1:36" x14ac:dyDescent="0.2">
      <c r="A458" s="1">
        <v>36669</v>
      </c>
      <c r="B458" s="3">
        <v>5.7690000534057617</v>
      </c>
      <c r="C458" s="20">
        <v>12610.6796875</v>
      </c>
      <c r="D458" s="3">
        <v>69.875</v>
      </c>
      <c r="K458" s="1">
        <v>36669</v>
      </c>
      <c r="L458" s="3">
        <f t="shared" si="49"/>
        <v>2.2799999237060547E-4</v>
      </c>
      <c r="M458" s="3">
        <f t="shared" si="50"/>
        <v>-2.192295864961773E-2</v>
      </c>
      <c r="N458" s="3">
        <f t="shared" si="51"/>
        <v>-4.607508532423208E-2</v>
      </c>
      <c r="O458" s="3">
        <f t="shared" si="52"/>
        <v>-2.2150958641988336E-2</v>
      </c>
      <c r="P458" s="3">
        <f t="shared" si="53"/>
        <v>-4.6303085316602689E-2</v>
      </c>
      <c r="AH458" s="1">
        <v>36636</v>
      </c>
      <c r="AI458" s="15">
        <v>9.0653702775608314E-4</v>
      </c>
      <c r="AJ458" s="15">
        <v>5.9599015516679701E-3</v>
      </c>
    </row>
    <row r="459" spans="1:36" x14ac:dyDescent="0.2">
      <c r="A459" s="1">
        <v>36670</v>
      </c>
      <c r="B459" s="3">
        <v>5.7300000190734863</v>
      </c>
      <c r="C459" s="20">
        <v>12804.240234375</v>
      </c>
      <c r="D459" s="3">
        <v>67.4375</v>
      </c>
      <c r="K459" s="1">
        <v>36670</v>
      </c>
      <c r="L459" s="3">
        <f t="shared" si="49"/>
        <v>2.3076000213623048E-4</v>
      </c>
      <c r="M459" s="3">
        <f t="shared" si="50"/>
        <v>1.5348938492733404E-2</v>
      </c>
      <c r="N459" s="3">
        <f t="shared" si="51"/>
        <v>-3.4883720930232558E-2</v>
      </c>
      <c r="O459" s="3">
        <f t="shared" si="52"/>
        <v>1.5118178490597173E-2</v>
      </c>
      <c r="P459" s="3">
        <f t="shared" si="53"/>
        <v>-3.511448093236879E-2</v>
      </c>
      <c r="AH459" s="1">
        <v>36640</v>
      </c>
      <c r="AI459" s="15">
        <v>-4.5485888820264164E-3</v>
      </c>
      <c r="AJ459" s="15">
        <v>-2.7188246465771511E-3</v>
      </c>
    </row>
    <row r="460" spans="1:36" x14ac:dyDescent="0.2">
      <c r="A460" s="1">
        <v>36671</v>
      </c>
      <c r="B460" s="3">
        <v>5.679999828338623</v>
      </c>
      <c r="C460" s="20">
        <v>12646.6396484375</v>
      </c>
      <c r="D460" s="3">
        <v>69</v>
      </c>
      <c r="K460" s="1">
        <v>36671</v>
      </c>
      <c r="L460" s="3">
        <f t="shared" si="49"/>
        <v>2.2920000076293945E-4</v>
      </c>
      <c r="M460" s="3">
        <f t="shared" si="50"/>
        <v>-1.2308468370844558E-2</v>
      </c>
      <c r="N460" s="3">
        <f t="shared" si="51"/>
        <v>2.3169601482854494E-2</v>
      </c>
      <c r="O460" s="3">
        <f t="shared" si="52"/>
        <v>-1.2537668371607497E-2</v>
      </c>
      <c r="P460" s="3">
        <f t="shared" si="53"/>
        <v>2.2940401482091553E-2</v>
      </c>
      <c r="AH460" s="1">
        <v>36641</v>
      </c>
      <c r="AI460" s="15">
        <v>1.74535896035376E-2</v>
      </c>
      <c r="AJ460" s="15">
        <v>2.8421941182097406E-2</v>
      </c>
    </row>
    <row r="461" spans="1:36" x14ac:dyDescent="0.2">
      <c r="A461" s="1">
        <v>36672</v>
      </c>
      <c r="B461" s="3">
        <v>5.7179999351501465</v>
      </c>
      <c r="C461" s="20">
        <v>12617.0400390625</v>
      </c>
      <c r="D461" s="3">
        <v>69.9375</v>
      </c>
      <c r="K461" s="1">
        <v>36672</v>
      </c>
      <c r="L461" s="3">
        <f t="shared" si="49"/>
        <v>2.2719999313354492E-4</v>
      </c>
      <c r="M461" s="3">
        <f t="shared" si="50"/>
        <v>-2.3405118037546874E-3</v>
      </c>
      <c r="N461" s="3">
        <f t="shared" si="51"/>
        <v>1.358695652173913E-2</v>
      </c>
      <c r="O461" s="3">
        <f t="shared" si="52"/>
        <v>-2.5677117968882323E-3</v>
      </c>
      <c r="P461" s="3">
        <f t="shared" si="53"/>
        <v>1.3359756528605585E-2</v>
      </c>
      <c r="AH461" s="1">
        <v>36642</v>
      </c>
      <c r="AI461" s="15">
        <v>-5.6932136803973573E-3</v>
      </c>
      <c r="AJ461" s="15">
        <v>-5.5489754738234816E-3</v>
      </c>
    </row>
    <row r="462" spans="1:36" x14ac:dyDescent="0.2">
      <c r="A462" s="1">
        <v>36676</v>
      </c>
      <c r="B462" s="3">
        <v>5.5879998207092285</v>
      </c>
      <c r="C462" s="20">
        <v>13080.6201171875</v>
      </c>
      <c r="D462" s="3">
        <v>69.875</v>
      </c>
      <c r="K462" s="1">
        <v>36676</v>
      </c>
      <c r="L462" s="3">
        <f t="shared" si="49"/>
        <v>2.2871999740600585E-4</v>
      </c>
      <c r="M462" s="3">
        <f t="shared" si="50"/>
        <v>3.6742379883851581E-2</v>
      </c>
      <c r="N462" s="3">
        <f t="shared" si="51"/>
        <v>-8.9365504915102768E-4</v>
      </c>
      <c r="O462" s="3">
        <f t="shared" si="52"/>
        <v>3.6513659886445574E-2</v>
      </c>
      <c r="P462" s="3">
        <f t="shared" si="53"/>
        <v>-1.1223750465570335E-3</v>
      </c>
      <c r="AH462" s="1">
        <v>36643</v>
      </c>
      <c r="AI462" s="15">
        <v>3.3124017600191496E-3</v>
      </c>
      <c r="AJ462" s="15">
        <v>-1.7246290219000045E-2</v>
      </c>
    </row>
    <row r="463" spans="1:36" x14ac:dyDescent="0.2">
      <c r="A463" s="1">
        <v>36677</v>
      </c>
      <c r="B463" s="3">
        <v>5.4650001525878906</v>
      </c>
      <c r="C463" s="20">
        <v>13052.9599609375</v>
      </c>
      <c r="D463" s="3">
        <v>72.875</v>
      </c>
      <c r="K463" s="1">
        <v>36677</v>
      </c>
      <c r="L463" s="3">
        <f t="shared" si="49"/>
        <v>2.2351999282836914E-4</v>
      </c>
      <c r="M463" s="3">
        <f t="shared" si="50"/>
        <v>-2.1145905929685609E-3</v>
      </c>
      <c r="N463" s="3">
        <f t="shared" si="51"/>
        <v>4.2933810375670838E-2</v>
      </c>
      <c r="O463" s="3">
        <f t="shared" si="52"/>
        <v>-2.3381105857969301E-3</v>
      </c>
      <c r="P463" s="3">
        <f t="shared" si="53"/>
        <v>4.2710290382842471E-2</v>
      </c>
      <c r="AH463" s="1">
        <v>36644</v>
      </c>
      <c r="AI463" s="15">
        <v>-2.3528457911017609E-4</v>
      </c>
      <c r="AJ463" s="15">
        <v>-3.126534572070077E-2</v>
      </c>
    </row>
    <row r="464" spans="1:36" x14ac:dyDescent="0.2">
      <c r="A464" s="1">
        <v>36678</v>
      </c>
      <c r="B464" s="3">
        <v>5.5450000762939453</v>
      </c>
      <c r="C464" s="20">
        <v>13368.1103515625</v>
      </c>
      <c r="D464" s="3">
        <v>71.125</v>
      </c>
      <c r="K464" s="1">
        <v>36678</v>
      </c>
      <c r="L464" s="3">
        <f t="shared" si="49"/>
        <v>2.1860000610351562E-4</v>
      </c>
      <c r="M464" s="3">
        <f t="shared" si="50"/>
        <v>2.4143978957119623E-2</v>
      </c>
      <c r="N464" s="3">
        <f t="shared" si="51"/>
        <v>-2.4013722126929673E-2</v>
      </c>
      <c r="O464" s="3">
        <f t="shared" si="52"/>
        <v>2.3925378951016107E-2</v>
      </c>
      <c r="P464" s="3">
        <f t="shared" si="53"/>
        <v>-2.4232322133033189E-2</v>
      </c>
      <c r="AH464" s="1">
        <v>36647</v>
      </c>
      <c r="AI464" s="15">
        <v>6.4363992479655229E-3</v>
      </c>
      <c r="AJ464" s="15">
        <v>3.1005682188995704E-2</v>
      </c>
    </row>
    <row r="465" spans="1:36" x14ac:dyDescent="0.2">
      <c r="A465" s="1">
        <v>36679</v>
      </c>
      <c r="B465" s="3">
        <v>5.7100000381469727</v>
      </c>
      <c r="C465" s="20">
        <v>13734.3701171875</v>
      </c>
      <c r="D465" s="3">
        <v>69.5</v>
      </c>
      <c r="K465" s="1">
        <v>36679</v>
      </c>
      <c r="L465" s="3">
        <f t="shared" si="49"/>
        <v>2.2180000305175782E-4</v>
      </c>
      <c r="M465" s="3">
        <f t="shared" si="50"/>
        <v>2.7398020811684173E-2</v>
      </c>
      <c r="N465" s="3">
        <f t="shared" si="51"/>
        <v>-2.2847100175746926E-2</v>
      </c>
      <c r="O465" s="3">
        <f t="shared" si="52"/>
        <v>2.7176220808632415E-2</v>
      </c>
      <c r="P465" s="3">
        <f t="shared" si="53"/>
        <v>-2.3068900178798684E-2</v>
      </c>
      <c r="AH465" s="1">
        <v>36648</v>
      </c>
      <c r="AI465" s="15">
        <v>-9.4869786979252437E-3</v>
      </c>
      <c r="AJ465" s="15">
        <v>6.0255448564922674E-2</v>
      </c>
    </row>
    <row r="466" spans="1:36" x14ac:dyDescent="0.2">
      <c r="A466" s="1">
        <v>36682</v>
      </c>
      <c r="B466" s="3">
        <v>5.7100000381469727</v>
      </c>
      <c r="C466" s="20">
        <v>13676.7998046875</v>
      </c>
      <c r="D466" s="3">
        <v>66</v>
      </c>
      <c r="K466" s="1">
        <v>36682</v>
      </c>
      <c r="L466" s="3">
        <f t="shared" si="49"/>
        <v>2.2840000152587892E-4</v>
      </c>
      <c r="M466" s="3">
        <f t="shared" si="50"/>
        <v>-4.1916965982994161E-3</v>
      </c>
      <c r="N466" s="3">
        <f t="shared" si="51"/>
        <v>-5.0359712230215826E-2</v>
      </c>
      <c r="O466" s="3">
        <f t="shared" si="52"/>
        <v>-4.4200965998252946E-3</v>
      </c>
      <c r="P466" s="3">
        <f t="shared" si="53"/>
        <v>-5.0588112231741707E-2</v>
      </c>
      <c r="AH466" s="1">
        <v>36649</v>
      </c>
      <c r="AI466" s="15">
        <v>-1.0022975779300209E-2</v>
      </c>
      <c r="AJ466" s="15">
        <v>-8.2989694763808807E-3</v>
      </c>
    </row>
    <row r="467" spans="1:36" x14ac:dyDescent="0.2">
      <c r="A467" s="1">
        <v>36683</v>
      </c>
      <c r="B467" s="3">
        <v>5.8229999542236328</v>
      </c>
      <c r="C467" s="20">
        <v>13573.990234375</v>
      </c>
      <c r="D467" s="3">
        <v>70.1875</v>
      </c>
      <c r="K467" s="1">
        <v>36683</v>
      </c>
      <c r="L467" s="3">
        <f t="shared" si="49"/>
        <v>2.2840000152587892E-4</v>
      </c>
      <c r="M467" s="3">
        <f t="shared" si="50"/>
        <v>-7.5170779554193439E-3</v>
      </c>
      <c r="N467" s="3">
        <f t="shared" si="51"/>
        <v>6.3446969696969696E-2</v>
      </c>
      <c r="O467" s="3">
        <f t="shared" si="52"/>
        <v>-7.7454779569452225E-3</v>
      </c>
      <c r="P467" s="3">
        <f t="shared" si="53"/>
        <v>6.3218569695443816E-2</v>
      </c>
      <c r="AH467" s="1">
        <v>36650</v>
      </c>
      <c r="AI467" s="15">
        <v>-1.8549370893600376E-5</v>
      </c>
      <c r="AJ467" s="15">
        <v>-3.5614543869985421E-3</v>
      </c>
    </row>
    <row r="468" spans="1:36" x14ac:dyDescent="0.2">
      <c r="A468" s="1">
        <v>36684</v>
      </c>
      <c r="B468" s="3">
        <v>5.75</v>
      </c>
      <c r="C468" s="20">
        <v>13725.33984375</v>
      </c>
      <c r="D468" s="3">
        <v>71.375</v>
      </c>
      <c r="K468" s="1">
        <v>36684</v>
      </c>
      <c r="L468" s="3">
        <f t="shared" si="49"/>
        <v>2.3291999816894531E-4</v>
      </c>
      <c r="M468" s="3">
        <f t="shared" si="50"/>
        <v>1.1149971877224408E-2</v>
      </c>
      <c r="N468" s="3">
        <f t="shared" si="51"/>
        <v>1.6918967052537846E-2</v>
      </c>
      <c r="O468" s="3">
        <f t="shared" si="52"/>
        <v>1.0917051879055463E-2</v>
      </c>
      <c r="P468" s="3">
        <f t="shared" si="53"/>
        <v>1.6686047054368901E-2</v>
      </c>
      <c r="AH468" s="1">
        <v>36651</v>
      </c>
      <c r="AI468" s="15">
        <v>7.3016316466686286E-3</v>
      </c>
      <c r="AJ468" s="15">
        <v>-9.2119839196960641E-3</v>
      </c>
    </row>
    <row r="469" spans="1:36" x14ac:dyDescent="0.2">
      <c r="A469" s="1">
        <v>36685</v>
      </c>
      <c r="B469" s="3">
        <v>5.7389998435974121</v>
      </c>
      <c r="C469" s="20">
        <v>13645</v>
      </c>
      <c r="D469" s="3">
        <v>73.0625</v>
      </c>
      <c r="K469" s="1">
        <v>36685</v>
      </c>
      <c r="L469" s="3">
        <f t="shared" si="49"/>
        <v>2.3000000000000001E-4</v>
      </c>
      <c r="M469" s="3">
        <f t="shared" si="50"/>
        <v>-5.8533955927206945E-3</v>
      </c>
      <c r="N469" s="3">
        <f t="shared" si="51"/>
        <v>2.3642732049036778E-2</v>
      </c>
      <c r="O469" s="3">
        <f t="shared" si="52"/>
        <v>-6.0833955927206947E-3</v>
      </c>
      <c r="P469" s="3">
        <f t="shared" si="53"/>
        <v>2.3412732049036777E-2</v>
      </c>
      <c r="AH469" s="1">
        <v>36654</v>
      </c>
      <c r="AI469" s="15">
        <v>-4.4598633830317206E-3</v>
      </c>
      <c r="AJ469" s="15">
        <v>1.6012855163271042E-2</v>
      </c>
    </row>
    <row r="470" spans="1:36" x14ac:dyDescent="0.2">
      <c r="A470" s="1">
        <v>36686</v>
      </c>
      <c r="B470" s="3">
        <v>5.754000186920166</v>
      </c>
      <c r="C470" s="20">
        <v>13644.900390625</v>
      </c>
      <c r="D470" s="3">
        <v>71.5</v>
      </c>
      <c r="K470" s="1">
        <v>36686</v>
      </c>
      <c r="L470" s="3">
        <f t="shared" si="49"/>
        <v>2.295599937438965E-4</v>
      </c>
      <c r="M470" s="3">
        <f t="shared" si="50"/>
        <v>-7.3000641260534998E-6</v>
      </c>
      <c r="N470" s="3">
        <f t="shared" si="51"/>
        <v>-2.1385799828913601E-2</v>
      </c>
      <c r="O470" s="3">
        <f t="shared" si="52"/>
        <v>-2.3686005786994999E-4</v>
      </c>
      <c r="P470" s="3">
        <f t="shared" si="53"/>
        <v>-2.1615359822657498E-2</v>
      </c>
      <c r="AH470" s="1">
        <v>36655</v>
      </c>
      <c r="AI470" s="15">
        <v>-5.339978572860297E-3</v>
      </c>
      <c r="AJ470" s="15">
        <v>-2.8996038388172357E-2</v>
      </c>
    </row>
    <row r="471" spans="1:36" x14ac:dyDescent="0.2">
      <c r="A471" s="1">
        <v>36689</v>
      </c>
      <c r="B471" s="3">
        <v>5.6989998817443848</v>
      </c>
      <c r="C471" s="20">
        <v>13491.25</v>
      </c>
      <c r="D471" s="3">
        <v>73.25</v>
      </c>
      <c r="K471" s="1">
        <v>36689</v>
      </c>
      <c r="L471" s="3">
        <f t="shared" si="49"/>
        <v>2.3016000747680664E-4</v>
      </c>
      <c r="M471" s="3">
        <f t="shared" si="50"/>
        <v>-1.1260645825642564E-2</v>
      </c>
      <c r="N471" s="3">
        <f t="shared" si="51"/>
        <v>2.4475524475524476E-2</v>
      </c>
      <c r="O471" s="3">
        <f t="shared" si="52"/>
        <v>-1.1490805833119372E-2</v>
      </c>
      <c r="P471" s="3">
        <f t="shared" si="53"/>
        <v>2.4245364468047668E-2</v>
      </c>
      <c r="AH471" s="1">
        <v>36656</v>
      </c>
      <c r="AI471" s="15">
        <v>-1.2166683315415101E-2</v>
      </c>
      <c r="AJ471" s="15">
        <v>4.2074628814950263E-2</v>
      </c>
    </row>
    <row r="472" spans="1:36" x14ac:dyDescent="0.2">
      <c r="A472" s="1">
        <v>36690</v>
      </c>
      <c r="B472" s="3">
        <v>5.7290000915527344</v>
      </c>
      <c r="C472" s="20">
        <v>13687.849609375</v>
      </c>
      <c r="D472" s="3">
        <v>74</v>
      </c>
      <c r="K472" s="1">
        <v>36690</v>
      </c>
      <c r="L472" s="3">
        <f t="shared" si="49"/>
        <v>2.2795999526977538E-4</v>
      </c>
      <c r="M472" s="3">
        <f t="shared" si="50"/>
        <v>1.4572379088297971E-2</v>
      </c>
      <c r="N472" s="3">
        <f t="shared" si="51"/>
        <v>1.0238907849829351E-2</v>
      </c>
      <c r="O472" s="3">
        <f t="shared" si="52"/>
        <v>1.4344419093028195E-2</v>
      </c>
      <c r="P472" s="3">
        <f t="shared" si="53"/>
        <v>1.0010947854559575E-2</v>
      </c>
      <c r="AH472" s="1">
        <v>36657</v>
      </c>
      <c r="AI472" s="15">
        <v>9.3344801294916874E-3</v>
      </c>
      <c r="AJ472" s="15">
        <v>2.0528734319736962E-2</v>
      </c>
    </row>
    <row r="473" spans="1:36" x14ac:dyDescent="0.2">
      <c r="A473" s="1">
        <v>36691</v>
      </c>
      <c r="B473" s="3">
        <v>5.6399998664855957</v>
      </c>
      <c r="C473" s="20">
        <v>13670.2197265625</v>
      </c>
      <c r="D473" s="3">
        <v>72</v>
      </c>
      <c r="K473" s="1">
        <v>36691</v>
      </c>
      <c r="L473" s="3">
        <f t="shared" si="49"/>
        <v>2.2916000366210936E-4</v>
      </c>
      <c r="M473" s="3">
        <f t="shared" si="50"/>
        <v>-1.2879950697606325E-3</v>
      </c>
      <c r="N473" s="3">
        <f t="shared" si="51"/>
        <v>-2.7027027027027029E-2</v>
      </c>
      <c r="O473" s="3">
        <f t="shared" si="52"/>
        <v>-1.5171550734227419E-3</v>
      </c>
      <c r="P473" s="3">
        <f t="shared" si="53"/>
        <v>-2.7256187030689136E-2</v>
      </c>
      <c r="AH473" s="1">
        <v>36658</v>
      </c>
      <c r="AI473" s="15">
        <v>3.9162057706280352E-3</v>
      </c>
      <c r="AJ473" s="15">
        <v>-2.2818916944342016E-2</v>
      </c>
    </row>
    <row r="474" spans="1:36" x14ac:dyDescent="0.2">
      <c r="A474" s="1">
        <v>36692</v>
      </c>
      <c r="B474" s="3">
        <v>5.6789999008178711</v>
      </c>
      <c r="C474" s="20">
        <v>13737.48046875</v>
      </c>
      <c r="D474" s="3">
        <v>71.25</v>
      </c>
      <c r="K474" s="1">
        <v>36692</v>
      </c>
      <c r="L474" s="3">
        <f t="shared" si="49"/>
        <v>2.2559999465942383E-4</v>
      </c>
      <c r="M474" s="3">
        <f t="shared" si="50"/>
        <v>4.9202385574539202E-3</v>
      </c>
      <c r="N474" s="3">
        <f t="shared" si="51"/>
        <v>-1.0416666666666666E-2</v>
      </c>
      <c r="O474" s="3">
        <f t="shared" si="52"/>
        <v>4.694638562794496E-3</v>
      </c>
      <c r="P474" s="3">
        <f t="shared" si="53"/>
        <v>-1.064226666132609E-2</v>
      </c>
      <c r="AH474" s="1">
        <v>36661</v>
      </c>
      <c r="AI474" s="15">
        <v>1.0316798262169392E-2</v>
      </c>
      <c r="AJ474" s="15">
        <v>7.6421786432968215E-3</v>
      </c>
    </row>
    <row r="475" spans="1:36" x14ac:dyDescent="0.2">
      <c r="A475" s="1">
        <v>36693</v>
      </c>
      <c r="B475" s="3">
        <v>5.6599998474121094</v>
      </c>
      <c r="C475" s="20">
        <v>13634.580078125</v>
      </c>
      <c r="D475" s="3">
        <v>71.625</v>
      </c>
      <c r="K475" s="1">
        <v>36693</v>
      </c>
      <c r="L475" s="3">
        <f t="shared" si="49"/>
        <v>2.2715999603271483E-4</v>
      </c>
      <c r="M475" s="3">
        <f t="shared" si="50"/>
        <v>-7.490484944388285E-3</v>
      </c>
      <c r="N475" s="3">
        <f t="shared" si="51"/>
        <v>5.263157894736842E-3</v>
      </c>
      <c r="O475" s="3">
        <f t="shared" si="52"/>
        <v>-7.7176449404209998E-3</v>
      </c>
      <c r="P475" s="3">
        <f t="shared" si="53"/>
        <v>5.0359978987041271E-3</v>
      </c>
      <c r="AH475" s="1">
        <v>36662</v>
      </c>
      <c r="AI475" s="15">
        <v>5.7199127267729523E-3</v>
      </c>
      <c r="AJ475" s="15">
        <v>6.2286225526877398E-3</v>
      </c>
    </row>
    <row r="476" spans="1:36" x14ac:dyDescent="0.2">
      <c r="A476" s="1">
        <v>36696</v>
      </c>
      <c r="B476" s="3">
        <v>5.6599998474121094</v>
      </c>
      <c r="C476" s="20">
        <v>13856.7900390625</v>
      </c>
      <c r="D476" s="3">
        <v>71.0625</v>
      </c>
      <c r="K476" s="1">
        <v>36696</v>
      </c>
      <c r="L476" s="3">
        <f t="shared" si="49"/>
        <v>2.2639999389648439E-4</v>
      </c>
      <c r="M476" s="3">
        <f t="shared" si="50"/>
        <v>1.6297528758807061E-2</v>
      </c>
      <c r="N476" s="3">
        <f t="shared" si="51"/>
        <v>-7.8534031413612562E-3</v>
      </c>
      <c r="O476" s="3">
        <f t="shared" si="52"/>
        <v>1.6071128764910576E-2</v>
      </c>
      <c r="P476" s="3">
        <f t="shared" si="53"/>
        <v>-8.0798031352577408E-3</v>
      </c>
      <c r="AH476" s="1">
        <v>36663</v>
      </c>
      <c r="AI476" s="15">
        <v>-6.5832592353174757E-3</v>
      </c>
      <c r="AJ476" s="15">
        <v>1.5278899226269741E-3</v>
      </c>
    </row>
    <row r="477" spans="1:36" x14ac:dyDescent="0.2">
      <c r="A477" s="1">
        <v>36697</v>
      </c>
      <c r="B477" s="3">
        <v>5.6329998970031738</v>
      </c>
      <c r="C477" s="20">
        <v>13818.1103515625</v>
      </c>
      <c r="D477" s="3">
        <v>72.6875</v>
      </c>
      <c r="K477" s="1">
        <v>36697</v>
      </c>
      <c r="L477" s="3">
        <f t="shared" si="49"/>
        <v>2.2639999389648439E-4</v>
      </c>
      <c r="M477" s="3">
        <f t="shared" si="50"/>
        <v>-2.7913887264627217E-3</v>
      </c>
      <c r="N477" s="3">
        <f t="shared" si="51"/>
        <v>2.2867194371152155E-2</v>
      </c>
      <c r="O477" s="3">
        <f t="shared" si="52"/>
        <v>-3.0177887203592059E-3</v>
      </c>
      <c r="P477" s="3">
        <f t="shared" si="53"/>
        <v>2.264079437725567E-2</v>
      </c>
      <c r="AH477" s="1">
        <v>36664</v>
      </c>
      <c r="AI477" s="15">
        <v>-5.0010082428532682E-3</v>
      </c>
      <c r="AJ477" s="15">
        <v>-7.2501429988450217E-5</v>
      </c>
    </row>
    <row r="478" spans="1:36" x14ac:dyDescent="0.2">
      <c r="A478" s="1">
        <v>36698</v>
      </c>
      <c r="B478" s="3">
        <v>5.6399998664855957</v>
      </c>
      <c r="C478" s="20">
        <v>13862.2099609375</v>
      </c>
      <c r="D478" s="3">
        <v>74.1875</v>
      </c>
      <c r="K478" s="1">
        <v>36698</v>
      </c>
      <c r="L478" s="3">
        <f t="shared" si="49"/>
        <v>2.2531999588012696E-4</v>
      </c>
      <c r="M478" s="3">
        <f t="shared" si="50"/>
        <v>3.1914356053766341E-3</v>
      </c>
      <c r="N478" s="3">
        <f t="shared" si="51"/>
        <v>2.063628546861565E-2</v>
      </c>
      <c r="O478" s="3">
        <f t="shared" si="52"/>
        <v>2.9661156094965072E-3</v>
      </c>
      <c r="P478" s="3">
        <f t="shared" si="53"/>
        <v>2.0410965472735524E-2</v>
      </c>
      <c r="AH478" s="1">
        <v>36665</v>
      </c>
      <c r="AI478" s="15">
        <v>-1.0919574713600517E-2</v>
      </c>
      <c r="AJ478" s="15">
        <v>4.2066325389023195E-3</v>
      </c>
    </row>
    <row r="479" spans="1:36" x14ac:dyDescent="0.2">
      <c r="A479" s="1">
        <v>36699</v>
      </c>
      <c r="B479" s="3">
        <v>5.6649999618530273</v>
      </c>
      <c r="C479" s="20">
        <v>13605.0498046875</v>
      </c>
      <c r="D479" s="3">
        <v>73.4375</v>
      </c>
      <c r="K479" s="1">
        <v>36699</v>
      </c>
      <c r="L479" s="3">
        <f t="shared" si="49"/>
        <v>2.2559999465942383E-4</v>
      </c>
      <c r="M479" s="3">
        <f t="shared" si="50"/>
        <v>-1.8551165865663188E-2</v>
      </c>
      <c r="N479" s="3">
        <f t="shared" si="51"/>
        <v>-1.0109519797809604E-2</v>
      </c>
      <c r="O479" s="3">
        <f t="shared" si="52"/>
        <v>-1.8776765860322613E-2</v>
      </c>
      <c r="P479" s="3">
        <f t="shared" si="53"/>
        <v>-1.0335119792469028E-2</v>
      </c>
      <c r="AH479" s="1">
        <v>36668</v>
      </c>
      <c r="AI479" s="15">
        <v>-3.333354620823343E-3</v>
      </c>
      <c r="AJ479" s="15">
        <v>-4.0941922368390067E-2</v>
      </c>
    </row>
    <row r="480" spans="1:36" x14ac:dyDescent="0.2">
      <c r="A480" s="1">
        <v>36700</v>
      </c>
      <c r="B480" s="3">
        <v>5.695000171661377</v>
      </c>
      <c r="C480" s="20">
        <v>13477.6904296875</v>
      </c>
      <c r="D480" s="3">
        <v>73.1875</v>
      </c>
      <c r="K480" s="1">
        <v>36700</v>
      </c>
      <c r="L480" s="3">
        <f t="shared" si="49"/>
        <v>2.2659999847412111E-4</v>
      </c>
      <c r="M480" s="3">
        <f t="shared" si="50"/>
        <v>-9.3611840330139369E-3</v>
      </c>
      <c r="N480" s="3">
        <f t="shared" si="51"/>
        <v>-3.4042553191489361E-3</v>
      </c>
      <c r="O480" s="3">
        <f t="shared" si="52"/>
        <v>-9.5877840314880572E-3</v>
      </c>
      <c r="P480" s="3">
        <f t="shared" si="53"/>
        <v>-3.6308553176230573E-3</v>
      </c>
      <c r="AH480" s="1">
        <v>36669</v>
      </c>
      <c r="AI480" s="15">
        <v>-1.0604677714653298E-2</v>
      </c>
      <c r="AJ480" s="15">
        <v>-3.5698407601949395E-2</v>
      </c>
    </row>
    <row r="481" spans="1:36" x14ac:dyDescent="0.2">
      <c r="A481" s="1">
        <v>36703</v>
      </c>
      <c r="B481" s="3">
        <v>5.6399998664855957</v>
      </c>
      <c r="C481" s="20">
        <v>13603.16015625</v>
      </c>
      <c r="D481" s="3">
        <v>69.625</v>
      </c>
      <c r="K481" s="1">
        <v>36703</v>
      </c>
      <c r="L481" s="3">
        <f t="shared" si="49"/>
        <v>2.2780000686645508E-4</v>
      </c>
      <c r="M481" s="3">
        <f t="shared" si="50"/>
        <v>9.3094382318001639E-3</v>
      </c>
      <c r="N481" s="3">
        <f t="shared" si="51"/>
        <v>-4.8676345004269858E-2</v>
      </c>
      <c r="O481" s="3">
        <f t="shared" si="52"/>
        <v>9.0816382249337083E-3</v>
      </c>
      <c r="P481" s="3">
        <f t="shared" si="53"/>
        <v>-4.890414501113631E-2</v>
      </c>
      <c r="AH481" s="1">
        <v>36670</v>
      </c>
      <c r="AI481" s="15">
        <v>7.237763977468903E-3</v>
      </c>
      <c r="AJ481" s="15">
        <v>-4.2352244909837695E-2</v>
      </c>
    </row>
    <row r="482" spans="1:36" x14ac:dyDescent="0.2">
      <c r="A482" s="1">
        <v>36704</v>
      </c>
      <c r="B482" s="3">
        <v>5.6640000343322754</v>
      </c>
      <c r="C482" s="20">
        <v>13536.7998046875</v>
      </c>
      <c r="D482" s="3">
        <v>68.75</v>
      </c>
      <c r="K482" s="1">
        <v>36704</v>
      </c>
      <c r="L482" s="3">
        <f t="shared" si="49"/>
        <v>2.2559999465942383E-4</v>
      </c>
      <c r="M482" s="3">
        <f t="shared" si="50"/>
        <v>-4.8783040705442701E-3</v>
      </c>
      <c r="N482" s="3">
        <f t="shared" si="51"/>
        <v>-1.2567324955116697E-2</v>
      </c>
      <c r="O482" s="3">
        <f t="shared" si="52"/>
        <v>-5.1039040652036943E-3</v>
      </c>
      <c r="P482" s="3">
        <f t="shared" si="53"/>
        <v>-1.2792924949776121E-2</v>
      </c>
      <c r="AH482" s="1">
        <v>36671</v>
      </c>
      <c r="AI482" s="15">
        <v>-6.0023556778292467E-3</v>
      </c>
      <c r="AJ482" s="15">
        <v>2.8942757159920798E-2</v>
      </c>
    </row>
    <row r="483" spans="1:36" x14ac:dyDescent="0.2">
      <c r="A483" s="1">
        <v>36705</v>
      </c>
      <c r="B483" s="3">
        <v>5.6449999809265137</v>
      </c>
      <c r="C483" s="20">
        <v>13629.8603515625</v>
      </c>
      <c r="D483" s="3">
        <v>68.80859375</v>
      </c>
      <c r="K483" s="1">
        <v>36705</v>
      </c>
      <c r="L483" s="3">
        <f t="shared" si="49"/>
        <v>2.2656000137329102E-4</v>
      </c>
      <c r="M483" s="3">
        <f t="shared" si="50"/>
        <v>6.8746341984591624E-3</v>
      </c>
      <c r="N483" s="3">
        <f t="shared" si="51"/>
        <v>8.5227272727272723E-4</v>
      </c>
      <c r="O483" s="3">
        <f t="shared" si="52"/>
        <v>6.6480741970858714E-3</v>
      </c>
      <c r="P483" s="3">
        <f t="shared" si="53"/>
        <v>6.2571272589943621E-4</v>
      </c>
      <c r="AH483" s="1">
        <v>36672</v>
      </c>
      <c r="AI483" s="15">
        <v>-1.2292811570916637E-3</v>
      </c>
      <c r="AJ483" s="15">
        <v>1.4589037685697248E-2</v>
      </c>
    </row>
    <row r="484" spans="1:36" x14ac:dyDescent="0.2">
      <c r="A484" s="1">
        <v>36706</v>
      </c>
      <c r="B484" s="3">
        <v>5.6770000457763672</v>
      </c>
      <c r="C484" s="20">
        <v>13535.4501953125</v>
      </c>
      <c r="D484" s="3">
        <v>68.5</v>
      </c>
      <c r="K484" s="1">
        <v>36706</v>
      </c>
      <c r="L484" s="3">
        <f t="shared" si="49"/>
        <v>2.2579999923706055E-4</v>
      </c>
      <c r="M484" s="3">
        <f t="shared" si="50"/>
        <v>-6.926714860961654E-3</v>
      </c>
      <c r="N484" s="3">
        <f t="shared" si="51"/>
        <v>-4.4848140789100202E-3</v>
      </c>
      <c r="O484" s="3">
        <f t="shared" si="52"/>
        <v>-7.1525148601987148E-3</v>
      </c>
      <c r="P484" s="3">
        <f t="shared" si="53"/>
        <v>-4.7106140781470809E-3</v>
      </c>
      <c r="AH484" s="1">
        <v>36676</v>
      </c>
      <c r="AI484" s="15">
        <v>1.7480760157451217E-2</v>
      </c>
      <c r="AJ484" s="15">
        <v>-1.8603135204008251E-2</v>
      </c>
    </row>
    <row r="485" spans="1:36" x14ac:dyDescent="0.2">
      <c r="A485" s="1">
        <v>36707</v>
      </c>
      <c r="B485" s="3">
        <v>5.6989998817443848</v>
      </c>
      <c r="C485" s="20">
        <v>13618.5</v>
      </c>
      <c r="D485" s="3">
        <v>64.5</v>
      </c>
      <c r="K485" s="1">
        <v>36707</v>
      </c>
      <c r="L485" s="3">
        <f t="shared" si="49"/>
        <v>2.270800018310547E-4</v>
      </c>
      <c r="M485" s="3">
        <f t="shared" si="50"/>
        <v>6.1357253352578708E-3</v>
      </c>
      <c r="N485" s="3">
        <f t="shared" si="51"/>
        <v>-5.8394160583941604E-2</v>
      </c>
      <c r="O485" s="3">
        <f t="shared" si="52"/>
        <v>5.9086453334268162E-3</v>
      </c>
      <c r="P485" s="3">
        <f t="shared" si="53"/>
        <v>-5.8621240585772658E-2</v>
      </c>
      <c r="AH485" s="1">
        <v>36677</v>
      </c>
      <c r="AI485" s="15">
        <v>-1.1193605488746471E-3</v>
      </c>
      <c r="AJ485" s="15">
        <v>4.3829650931717118E-2</v>
      </c>
    </row>
    <row r="486" spans="1:36" x14ac:dyDescent="0.2">
      <c r="A486" s="1">
        <v>36710</v>
      </c>
      <c r="B486" s="3">
        <v>5.2589998245239258</v>
      </c>
      <c r="C486" s="20">
        <v>13750.2900390625</v>
      </c>
      <c r="D486" s="3">
        <v>68</v>
      </c>
      <c r="K486" s="1">
        <v>36710</v>
      </c>
      <c r="L486" s="3">
        <f t="shared" si="49"/>
        <v>2.2795999526977538E-4</v>
      </c>
      <c r="M486" s="3">
        <f t="shared" si="50"/>
        <v>9.6772801015163196E-3</v>
      </c>
      <c r="N486" s="3">
        <f t="shared" si="51"/>
        <v>5.4263565891472867E-2</v>
      </c>
      <c r="O486" s="3">
        <f t="shared" si="52"/>
        <v>9.4493201062465434E-3</v>
      </c>
      <c r="P486" s="3">
        <f t="shared" si="53"/>
        <v>5.4035605896203091E-2</v>
      </c>
      <c r="AH486" s="1">
        <v>36678</v>
      </c>
      <c r="AI486" s="15">
        <v>1.1454173928867073E-2</v>
      </c>
      <c r="AJ486" s="15">
        <v>-3.5686496061900261E-2</v>
      </c>
    </row>
    <row r="487" spans="1:36" x14ac:dyDescent="0.2">
      <c r="A487" s="1">
        <v>36712</v>
      </c>
      <c r="B487" s="3">
        <v>5.8159999847412109</v>
      </c>
      <c r="C487" s="20">
        <v>13530.23046875</v>
      </c>
      <c r="D487" s="3">
        <v>66.4375</v>
      </c>
      <c r="K487" s="1">
        <v>36712</v>
      </c>
      <c r="L487" s="3">
        <f t="shared" si="49"/>
        <v>2.1035999298095703E-4</v>
      </c>
      <c r="M487" s="3">
        <f t="shared" si="50"/>
        <v>-1.6003994802098281E-2</v>
      </c>
      <c r="N487" s="3">
        <f t="shared" si="51"/>
        <v>-2.297794117647059E-2</v>
      </c>
      <c r="O487" s="3">
        <f t="shared" si="52"/>
        <v>-1.6214354795079239E-2</v>
      </c>
      <c r="P487" s="3">
        <f t="shared" si="53"/>
        <v>-2.3188301169451548E-2</v>
      </c>
      <c r="AH487" s="1">
        <v>36679</v>
      </c>
      <c r="AI487" s="15">
        <v>1.3010500711762069E-2</v>
      </c>
      <c r="AJ487" s="15">
        <v>-3.6079400890560755E-2</v>
      </c>
    </row>
    <row r="488" spans="1:36" x14ac:dyDescent="0.2">
      <c r="A488" s="1">
        <v>36713</v>
      </c>
      <c r="B488" s="3">
        <v>5.8540000915527344</v>
      </c>
      <c r="C488" s="20">
        <v>13647.2197265625</v>
      </c>
      <c r="D488" s="3">
        <v>67.0625</v>
      </c>
      <c r="K488" s="1">
        <v>36713</v>
      </c>
      <c r="L488" s="3">
        <f t="shared" si="49"/>
        <v>2.3263999938964844E-4</v>
      </c>
      <c r="M488" s="3">
        <f t="shared" si="50"/>
        <v>8.6465088737921643E-3</v>
      </c>
      <c r="N488" s="3">
        <f t="shared" si="51"/>
        <v>9.4073377234242701E-3</v>
      </c>
      <c r="O488" s="3">
        <f t="shared" si="52"/>
        <v>8.4138688744025154E-3</v>
      </c>
      <c r="P488" s="3">
        <f t="shared" si="53"/>
        <v>9.1746977240346212E-3</v>
      </c>
      <c r="AH488" s="1">
        <v>36682</v>
      </c>
      <c r="AI488" s="15">
        <v>-2.1161025428457301E-3</v>
      </c>
      <c r="AJ488" s="15">
        <v>-4.8472009688895978E-2</v>
      </c>
    </row>
    <row r="489" spans="1:36" x14ac:dyDescent="0.2">
      <c r="A489" s="1">
        <v>36714</v>
      </c>
      <c r="B489" s="3">
        <v>5.8600001335144043</v>
      </c>
      <c r="C489" s="20">
        <v>13849.1796875</v>
      </c>
      <c r="D489" s="3">
        <v>67.625</v>
      </c>
      <c r="K489" s="1">
        <v>36714</v>
      </c>
      <c r="L489" s="3">
        <f t="shared" si="49"/>
        <v>2.3416000366210937E-4</v>
      </c>
      <c r="M489" s="3">
        <f t="shared" si="50"/>
        <v>1.4798615760865327E-2</v>
      </c>
      <c r="N489" s="3">
        <f t="shared" si="51"/>
        <v>8.3876980428704562E-3</v>
      </c>
      <c r="O489" s="3">
        <f t="shared" si="52"/>
        <v>1.4564455757203217E-2</v>
      </c>
      <c r="P489" s="3">
        <f t="shared" si="53"/>
        <v>8.1535380392083467E-3</v>
      </c>
      <c r="AH489" s="1">
        <v>36683</v>
      </c>
      <c r="AI489" s="15">
        <v>-3.7081147957026919E-3</v>
      </c>
      <c r="AJ489" s="15">
        <v>6.6926684491146513E-2</v>
      </c>
    </row>
    <row r="490" spans="1:36" x14ac:dyDescent="0.2">
      <c r="A490" s="1">
        <v>36717</v>
      </c>
      <c r="B490" s="3">
        <v>5.9039998054504395</v>
      </c>
      <c r="C490" s="20">
        <v>13826.3896484375</v>
      </c>
      <c r="D490" s="3">
        <v>68.875</v>
      </c>
      <c r="K490" s="1">
        <v>36717</v>
      </c>
      <c r="L490" s="3">
        <f t="shared" si="49"/>
        <v>2.3440000534057619E-4</v>
      </c>
      <c r="M490" s="3">
        <f t="shared" si="50"/>
        <v>-1.6455876504418415E-3</v>
      </c>
      <c r="N490" s="3">
        <f t="shared" si="51"/>
        <v>1.8484288354898338E-2</v>
      </c>
      <c r="O490" s="3">
        <f t="shared" si="52"/>
        <v>-1.8799876557824176E-3</v>
      </c>
      <c r="P490" s="3">
        <f t="shared" si="53"/>
        <v>1.824988834955776E-2</v>
      </c>
      <c r="AH490" s="1">
        <v>36684</v>
      </c>
      <c r="AI490" s="15">
        <v>5.2264923899086541E-3</v>
      </c>
      <c r="AJ490" s="15">
        <v>1.1459554664460248E-2</v>
      </c>
    </row>
    <row r="491" spans="1:36" x14ac:dyDescent="0.2">
      <c r="A491" s="1">
        <v>36718</v>
      </c>
      <c r="B491" s="3">
        <v>5.9369997978210449</v>
      </c>
      <c r="C491" s="20">
        <v>13850.099609375</v>
      </c>
      <c r="D491" s="3">
        <v>70.75</v>
      </c>
      <c r="K491" s="1">
        <v>36718</v>
      </c>
      <c r="L491" s="3">
        <f t="shared" si="49"/>
        <v>2.361599922180176E-4</v>
      </c>
      <c r="M491" s="3">
        <f t="shared" si="50"/>
        <v>1.7148338460271462E-3</v>
      </c>
      <c r="N491" s="3">
        <f t="shared" si="51"/>
        <v>2.7223230490018149E-2</v>
      </c>
      <c r="O491" s="3">
        <f t="shared" si="52"/>
        <v>1.4786738538091287E-3</v>
      </c>
      <c r="P491" s="3">
        <f t="shared" si="53"/>
        <v>2.6987070497800129E-2</v>
      </c>
      <c r="AH491" s="1">
        <v>36685</v>
      </c>
      <c r="AI491" s="15">
        <v>-2.912399897188125E-3</v>
      </c>
      <c r="AJ491" s="15">
        <v>2.6325131946224902E-2</v>
      </c>
    </row>
    <row r="492" spans="1:36" x14ac:dyDescent="0.2">
      <c r="A492" s="1">
        <v>36719</v>
      </c>
      <c r="B492" s="3">
        <v>5.9850001335144043</v>
      </c>
      <c r="C492" s="20">
        <v>14018.5703125</v>
      </c>
      <c r="D492" s="3">
        <v>71.3125</v>
      </c>
      <c r="K492" s="1">
        <v>36719</v>
      </c>
      <c r="L492" s="3">
        <f t="shared" si="49"/>
        <v>2.3747999191284182E-4</v>
      </c>
      <c r="M492" s="3">
        <f t="shared" si="50"/>
        <v>1.2163862201464875E-2</v>
      </c>
      <c r="N492" s="3">
        <f t="shared" si="51"/>
        <v>7.9505300353356883E-3</v>
      </c>
      <c r="O492" s="3">
        <f t="shared" si="52"/>
        <v>1.1926382209552033E-2</v>
      </c>
      <c r="P492" s="3">
        <f t="shared" si="53"/>
        <v>7.7130500434228469E-3</v>
      </c>
      <c r="AH492" s="1">
        <v>36686</v>
      </c>
      <c r="AI492" s="15">
        <v>-1.1339575039536438E-4</v>
      </c>
      <c r="AJ492" s="15">
        <v>-2.1501964072262136E-2</v>
      </c>
    </row>
    <row r="493" spans="1:36" x14ac:dyDescent="0.2">
      <c r="A493" s="1">
        <v>36720</v>
      </c>
      <c r="B493" s="3">
        <v>5.9879999160766602</v>
      </c>
      <c r="C493" s="20">
        <v>14085.83984375</v>
      </c>
      <c r="D493" s="3">
        <v>71.5</v>
      </c>
      <c r="K493" s="1">
        <v>36720</v>
      </c>
      <c r="L493" s="3">
        <f t="shared" si="49"/>
        <v>2.3940000534057617E-4</v>
      </c>
      <c r="M493" s="3">
        <f t="shared" si="50"/>
        <v>4.7986014087340618E-3</v>
      </c>
      <c r="N493" s="3">
        <f t="shared" si="51"/>
        <v>2.6292725679228747E-3</v>
      </c>
      <c r="O493" s="3">
        <f t="shared" si="52"/>
        <v>4.5592014033934859E-3</v>
      </c>
      <c r="P493" s="3">
        <f t="shared" si="53"/>
        <v>2.3898725625822984E-3</v>
      </c>
      <c r="AH493" s="1">
        <v>36689</v>
      </c>
      <c r="AI493" s="15">
        <v>-5.5011746674883833E-3</v>
      </c>
      <c r="AJ493" s="15">
        <v>2.974653913553605E-2</v>
      </c>
    </row>
    <row r="494" spans="1:36" x14ac:dyDescent="0.2">
      <c r="A494" s="1">
        <v>36721</v>
      </c>
      <c r="B494" s="3">
        <v>5.9920001029968262</v>
      </c>
      <c r="C494" s="20">
        <v>14218.4501953125</v>
      </c>
      <c r="D494" s="3">
        <v>71.875</v>
      </c>
      <c r="K494" s="1">
        <v>36721</v>
      </c>
      <c r="L494" s="3">
        <f t="shared" si="49"/>
        <v>2.3951999664306641E-4</v>
      </c>
      <c r="M494" s="3">
        <f t="shared" si="50"/>
        <v>9.4144440823910307E-3</v>
      </c>
      <c r="N494" s="3">
        <f t="shared" si="51"/>
        <v>5.244755244755245E-3</v>
      </c>
      <c r="O494" s="3">
        <f t="shared" si="52"/>
        <v>9.1749240857479635E-3</v>
      </c>
      <c r="P494" s="3">
        <f t="shared" si="53"/>
        <v>5.0052352481121786E-3</v>
      </c>
      <c r="AH494" s="1">
        <v>36690</v>
      </c>
      <c r="AI494" s="15">
        <v>6.8673299401650102E-3</v>
      </c>
      <c r="AJ494" s="15">
        <v>3.1436179143945649E-3</v>
      </c>
    </row>
    <row r="495" spans="1:36" x14ac:dyDescent="0.2">
      <c r="A495" s="1">
        <v>36724</v>
      </c>
      <c r="B495" s="3">
        <v>5.9600000381469727</v>
      </c>
      <c r="C495" s="20">
        <v>14236.669921875</v>
      </c>
      <c r="D495" s="3">
        <v>72.40625</v>
      </c>
      <c r="K495" s="1">
        <v>36724</v>
      </c>
      <c r="L495" s="3">
        <f t="shared" si="49"/>
        <v>2.3968000411987304E-4</v>
      </c>
      <c r="M495" s="3">
        <f t="shared" si="50"/>
        <v>1.2814143814708181E-3</v>
      </c>
      <c r="N495" s="3">
        <f t="shared" si="51"/>
        <v>7.391304347826087E-3</v>
      </c>
      <c r="O495" s="3">
        <f t="shared" si="52"/>
        <v>1.0417343773509451E-3</v>
      </c>
      <c r="P495" s="3">
        <f t="shared" si="53"/>
        <v>7.1516243437062142E-3</v>
      </c>
      <c r="AH495" s="1">
        <v>36691</v>
      </c>
      <c r="AI495" s="15">
        <v>-7.2633157132540006E-4</v>
      </c>
      <c r="AJ495" s="15">
        <v>-2.6529855459363736E-2</v>
      </c>
    </row>
    <row r="496" spans="1:36" x14ac:dyDescent="0.2">
      <c r="A496" s="1">
        <v>36725</v>
      </c>
      <c r="B496" s="3">
        <v>5.9840002059936523</v>
      </c>
      <c r="C496" s="20">
        <v>14049.25</v>
      </c>
      <c r="D496" s="3">
        <v>72.5</v>
      </c>
      <c r="K496" s="1">
        <v>36725</v>
      </c>
      <c r="L496" s="3">
        <f t="shared" si="49"/>
        <v>2.3840000152587889E-4</v>
      </c>
      <c r="M496" s="3">
        <f t="shared" si="50"/>
        <v>-1.3164589957025316E-2</v>
      </c>
      <c r="N496" s="3">
        <f t="shared" si="51"/>
        <v>1.294777729823047E-3</v>
      </c>
      <c r="O496" s="3">
        <f t="shared" si="52"/>
        <v>-1.3402989958551194E-2</v>
      </c>
      <c r="P496" s="3">
        <f t="shared" si="53"/>
        <v>1.0563777282971681E-3</v>
      </c>
      <c r="AH496" s="1">
        <v>36692</v>
      </c>
      <c r="AI496" s="15">
        <v>2.2475383458505664E-3</v>
      </c>
      <c r="AJ496" s="15">
        <v>-1.2889805007176656E-2</v>
      </c>
    </row>
    <row r="497" spans="1:36" x14ac:dyDescent="0.2">
      <c r="A497" s="1">
        <v>36726</v>
      </c>
      <c r="B497" s="3">
        <v>5.999000072479248</v>
      </c>
      <c r="C497" s="20">
        <v>13895.7099609375</v>
      </c>
      <c r="D497" s="3">
        <v>72.5625</v>
      </c>
      <c r="K497" s="1">
        <v>36726</v>
      </c>
      <c r="L497" s="3">
        <f t="shared" si="49"/>
        <v>2.3936000823974611E-4</v>
      </c>
      <c r="M497" s="3">
        <f t="shared" si="50"/>
        <v>-1.0928700041817179E-2</v>
      </c>
      <c r="N497" s="3">
        <f t="shared" si="51"/>
        <v>8.6206896551724137E-4</v>
      </c>
      <c r="O497" s="3">
        <f t="shared" si="52"/>
        <v>-1.1168060050056926E-2</v>
      </c>
      <c r="P497" s="3">
        <f t="shared" si="53"/>
        <v>6.2270895727749526E-4</v>
      </c>
      <c r="AH497" s="1">
        <v>36693</v>
      </c>
      <c r="AI497" s="15">
        <v>-3.6947898568214232E-3</v>
      </c>
      <c r="AJ497" s="15">
        <v>8.7307877555255504E-3</v>
      </c>
    </row>
    <row r="498" spans="1:36" x14ac:dyDescent="0.2">
      <c r="A498" s="1">
        <v>36727</v>
      </c>
      <c r="B498" s="3">
        <v>6.0100002288818359</v>
      </c>
      <c r="C498" s="20">
        <v>14076.4501953125</v>
      </c>
      <c r="D498" s="3">
        <v>71.25</v>
      </c>
      <c r="K498" s="1">
        <v>36727</v>
      </c>
      <c r="L498" s="3">
        <f t="shared" si="49"/>
        <v>2.3996000289916992E-4</v>
      </c>
      <c r="M498" s="3">
        <f t="shared" si="50"/>
        <v>1.3006908958454256E-2</v>
      </c>
      <c r="N498" s="3">
        <f t="shared" si="51"/>
        <v>-1.8087855297157621E-2</v>
      </c>
      <c r="O498" s="3">
        <f t="shared" si="52"/>
        <v>1.2766948955555087E-2</v>
      </c>
      <c r="P498" s="3">
        <f t="shared" si="53"/>
        <v>-1.8327815300056793E-2</v>
      </c>
      <c r="AH498" s="1">
        <v>36696</v>
      </c>
      <c r="AI498" s="15">
        <v>7.6939848887403522E-3</v>
      </c>
      <c r="AJ498" s="15">
        <v>-1.5773788023998092E-2</v>
      </c>
    </row>
    <row r="499" spans="1:36" x14ac:dyDescent="0.2">
      <c r="A499" s="1">
        <v>36728</v>
      </c>
      <c r="B499" s="3">
        <v>5.9499998092651367</v>
      </c>
      <c r="C499" s="20">
        <v>13892.6103515625</v>
      </c>
      <c r="D499" s="3">
        <v>73</v>
      </c>
      <c r="K499" s="1">
        <v>36728</v>
      </c>
      <c r="L499" s="3">
        <f t="shared" si="49"/>
        <v>2.4040000915527342E-4</v>
      </c>
      <c r="M499" s="3">
        <f t="shared" si="50"/>
        <v>-1.3060099755208115E-2</v>
      </c>
      <c r="N499" s="3">
        <f t="shared" si="51"/>
        <v>2.456140350877193E-2</v>
      </c>
      <c r="O499" s="3">
        <f t="shared" si="52"/>
        <v>-1.3300499764363389E-2</v>
      </c>
      <c r="P499" s="3">
        <f t="shared" si="53"/>
        <v>2.4321003499616658E-2</v>
      </c>
      <c r="AH499" s="1">
        <v>36697</v>
      </c>
      <c r="AI499" s="15">
        <v>-1.4447535796334595E-3</v>
      </c>
      <c r="AJ499" s="15">
        <v>2.4085547956889129E-2</v>
      </c>
    </row>
    <row r="500" spans="1:36" x14ac:dyDescent="0.2">
      <c r="A500" s="1">
        <v>36731</v>
      </c>
      <c r="B500" s="3">
        <v>5.9590001106262207</v>
      </c>
      <c r="C500" s="20">
        <v>13701.48046875</v>
      </c>
      <c r="D500" s="3">
        <v>73</v>
      </c>
      <c r="K500" s="1">
        <v>36731</v>
      </c>
      <c r="L500" s="3">
        <f t="shared" si="49"/>
        <v>2.3799999237060545E-4</v>
      </c>
      <c r="M500" s="3">
        <f t="shared" si="50"/>
        <v>-1.3757665260582483E-2</v>
      </c>
      <c r="N500" s="3">
        <f t="shared" si="51"/>
        <v>0</v>
      </c>
      <c r="O500" s="3">
        <f t="shared" si="52"/>
        <v>-1.3995665252953088E-2</v>
      </c>
      <c r="P500" s="3">
        <f t="shared" si="53"/>
        <v>-2.3799999237060545E-4</v>
      </c>
      <c r="AH500" s="1">
        <v>36698</v>
      </c>
      <c r="AI500" s="15">
        <v>1.4200152964706824E-3</v>
      </c>
      <c r="AJ500" s="15">
        <v>1.8990950176264842E-2</v>
      </c>
    </row>
    <row r="501" spans="1:36" x14ac:dyDescent="0.2">
      <c r="A501" s="1">
        <v>36732</v>
      </c>
      <c r="B501" s="3">
        <v>6.0149998664855957</v>
      </c>
      <c r="C501" s="20">
        <v>13774.2099609375</v>
      </c>
      <c r="D501" s="3">
        <v>71.6875</v>
      </c>
      <c r="K501" s="1">
        <v>36732</v>
      </c>
      <c r="L501" s="3">
        <f t="shared" si="49"/>
        <v>2.383600044250488E-4</v>
      </c>
      <c r="M501" s="3">
        <f t="shared" si="50"/>
        <v>5.3081484408476617E-3</v>
      </c>
      <c r="N501" s="3">
        <f t="shared" si="51"/>
        <v>-1.797945205479452E-2</v>
      </c>
      <c r="O501" s="3">
        <f t="shared" si="52"/>
        <v>5.0697884364226129E-3</v>
      </c>
      <c r="P501" s="3">
        <f t="shared" si="53"/>
        <v>-1.8217812059219567E-2</v>
      </c>
      <c r="AH501" s="1">
        <v>36699</v>
      </c>
      <c r="AI501" s="15">
        <v>-8.9892971988481084E-3</v>
      </c>
      <c r="AJ501" s="15">
        <v>-1.3458225936209198E-3</v>
      </c>
    </row>
    <row r="502" spans="1:36" x14ac:dyDescent="0.2">
      <c r="A502" s="1">
        <v>36733</v>
      </c>
      <c r="B502" s="3">
        <v>5.999000072479248</v>
      </c>
      <c r="C502" s="20">
        <v>13600.8203125</v>
      </c>
      <c r="D502" s="3">
        <v>72.3359375</v>
      </c>
      <c r="K502" s="1">
        <v>36733</v>
      </c>
      <c r="L502" s="3">
        <f t="shared" si="49"/>
        <v>2.4059999465942384E-4</v>
      </c>
      <c r="M502" s="3">
        <f t="shared" si="50"/>
        <v>-1.2587992264472405E-2</v>
      </c>
      <c r="N502" s="3">
        <f t="shared" si="51"/>
        <v>9.0453356582388834E-3</v>
      </c>
      <c r="O502" s="3">
        <f t="shared" si="52"/>
        <v>-1.2828592259131829E-2</v>
      </c>
      <c r="P502" s="3">
        <f t="shared" si="53"/>
        <v>8.8047356635794598E-3</v>
      </c>
      <c r="AH502" s="1">
        <v>36700</v>
      </c>
      <c r="AI502" s="15">
        <v>-4.5901110328877151E-3</v>
      </c>
      <c r="AJ502" s="15">
        <v>9.5925571526465784E-4</v>
      </c>
    </row>
    <row r="503" spans="1:36" x14ac:dyDescent="0.2">
      <c r="A503" s="1">
        <v>36734</v>
      </c>
      <c r="B503" s="3">
        <v>6.0440001487731934</v>
      </c>
      <c r="C503" s="20">
        <v>13495.349609375</v>
      </c>
      <c r="D503" s="3">
        <v>77</v>
      </c>
      <c r="K503" s="1">
        <v>36734</v>
      </c>
      <c r="L503" s="3">
        <f t="shared" si="49"/>
        <v>2.3996000289916992E-4</v>
      </c>
      <c r="M503" s="3">
        <f t="shared" si="50"/>
        <v>-7.7547310163392025E-3</v>
      </c>
      <c r="N503" s="3">
        <f t="shared" si="51"/>
        <v>6.4477805378550593E-2</v>
      </c>
      <c r="O503" s="3">
        <f t="shared" si="52"/>
        <v>-7.994691019238373E-3</v>
      </c>
      <c r="P503" s="3">
        <f t="shared" si="53"/>
        <v>6.4237845375651428E-2</v>
      </c>
      <c r="AH503" s="1">
        <v>36703</v>
      </c>
      <c r="AI503" s="15">
        <v>4.3477958698338818E-3</v>
      </c>
      <c r="AJ503" s="15">
        <v>-5.325194088097019E-2</v>
      </c>
    </row>
    <row r="504" spans="1:36" x14ac:dyDescent="0.2">
      <c r="A504" s="1">
        <v>36735</v>
      </c>
      <c r="B504" s="3">
        <v>6.0139999389648438</v>
      </c>
      <c r="C504" s="20">
        <v>13196.5703125</v>
      </c>
      <c r="D504" s="3">
        <v>75.1875</v>
      </c>
      <c r="K504" s="1">
        <v>36735</v>
      </c>
      <c r="L504" s="3">
        <f t="shared" si="49"/>
        <v>2.4176000595092773E-4</v>
      </c>
      <c r="M504" s="3">
        <f t="shared" si="50"/>
        <v>-2.213942621148865E-2</v>
      </c>
      <c r="N504" s="3">
        <f t="shared" si="51"/>
        <v>-2.353896103896104E-2</v>
      </c>
      <c r="O504" s="3">
        <f t="shared" si="52"/>
        <v>-2.2381186217439578E-2</v>
      </c>
      <c r="P504" s="3">
        <f t="shared" si="53"/>
        <v>-2.3780721044911968E-2</v>
      </c>
      <c r="AH504" s="1">
        <v>36704</v>
      </c>
      <c r="AI504" s="15">
        <v>-2.4434724732588613E-3</v>
      </c>
      <c r="AJ504" s="15">
        <v>-1.034945247651726E-2</v>
      </c>
    </row>
    <row r="505" spans="1:36" x14ac:dyDescent="0.2">
      <c r="A505" s="1">
        <v>36738</v>
      </c>
      <c r="B505" s="3">
        <v>5.8909997940063477</v>
      </c>
      <c r="C505" s="20">
        <v>13330.3095703125</v>
      </c>
      <c r="D505" s="3">
        <v>73.75</v>
      </c>
      <c r="K505" s="1">
        <v>36738</v>
      </c>
      <c r="L505" s="3">
        <f t="shared" si="49"/>
        <v>2.4055999755859375E-4</v>
      </c>
      <c r="M505" s="3">
        <f t="shared" si="50"/>
        <v>1.0134395122785808E-2</v>
      </c>
      <c r="N505" s="3">
        <f t="shared" si="51"/>
        <v>-1.9118869492934332E-2</v>
      </c>
      <c r="O505" s="3">
        <f t="shared" si="52"/>
        <v>9.8938351252272141E-3</v>
      </c>
      <c r="P505" s="3">
        <f t="shared" si="53"/>
        <v>-1.9359429490492925E-2</v>
      </c>
      <c r="AH505" s="1">
        <v>36705</v>
      </c>
      <c r="AI505" s="15">
        <v>3.1827373895033286E-3</v>
      </c>
      <c r="AJ505" s="15">
        <v>-2.5570246636038925E-3</v>
      </c>
    </row>
    <row r="506" spans="1:36" x14ac:dyDescent="0.2">
      <c r="AH506" s="1">
        <v>36706</v>
      </c>
      <c r="AI506" s="15">
        <v>-3.4242362223501186E-3</v>
      </c>
      <c r="AJ506" s="15">
        <v>-1.2863778557969624E-3</v>
      </c>
    </row>
    <row r="507" spans="1:36" x14ac:dyDescent="0.2">
      <c r="K507" t="s">
        <v>74</v>
      </c>
      <c r="L507" s="3">
        <f>AVERAGE(L3:L505)</f>
        <v>1.9563331945354824E-4</v>
      </c>
      <c r="M507" s="3">
        <f>AVERAGE(M3:M505)</f>
        <v>6.050194832913511E-4</v>
      </c>
      <c r="N507" s="3">
        <f>AVERAGE(N3:N505)</f>
        <v>2.4815895751838148E-3</v>
      </c>
      <c r="O507" s="3">
        <f>AVERAGE(O3:O505)</f>
        <v>4.0938616383780321E-4</v>
      </c>
      <c r="P507" s="3">
        <f>AVERAGE(P3:P505)</f>
        <v>2.2859562557302647E-3</v>
      </c>
      <c r="AH507" s="1">
        <v>36707</v>
      </c>
      <c r="AI507" s="15">
        <v>2.828738950033861E-3</v>
      </c>
      <c r="AJ507" s="15">
        <v>-6.1449979535806519E-2</v>
      </c>
    </row>
    <row r="508" spans="1:36" x14ac:dyDescent="0.2">
      <c r="AH508" s="1">
        <v>36710</v>
      </c>
      <c r="AI508" s="15">
        <v>4.5238220146098006E-3</v>
      </c>
      <c r="AJ508" s="15">
        <v>4.9511783881593288E-2</v>
      </c>
    </row>
    <row r="509" spans="1:36" x14ac:dyDescent="0.2">
      <c r="AH509" s="1">
        <v>36712</v>
      </c>
      <c r="AI509" s="15">
        <v>-7.7625537446005576E-3</v>
      </c>
      <c r="AJ509" s="15">
        <v>-1.5425747424850991E-2</v>
      </c>
    </row>
    <row r="510" spans="1:36" x14ac:dyDescent="0.2">
      <c r="AH510" s="1">
        <v>36713</v>
      </c>
      <c r="AI510" s="15">
        <v>4.0281041190360937E-3</v>
      </c>
      <c r="AJ510" s="15">
        <v>5.1465936049985275E-3</v>
      </c>
    </row>
    <row r="511" spans="1:36" x14ac:dyDescent="0.2">
      <c r="AH511" s="1">
        <v>36714</v>
      </c>
      <c r="AI511" s="15">
        <v>6.9726715620197135E-3</v>
      </c>
      <c r="AJ511" s="15">
        <v>1.1808664771886333E-3</v>
      </c>
    </row>
    <row r="512" spans="1:36" x14ac:dyDescent="0.2">
      <c r="AH512" s="1">
        <v>36717</v>
      </c>
      <c r="AI512" s="15">
        <v>-9.0003613474805007E-4</v>
      </c>
      <c r="AJ512" s="15">
        <v>1.9149924484305809E-2</v>
      </c>
    </row>
    <row r="513" spans="34:36" x14ac:dyDescent="0.2">
      <c r="AH513" s="1">
        <v>36718</v>
      </c>
      <c r="AI513" s="15">
        <v>7.079088502745999E-4</v>
      </c>
      <c r="AJ513" s="15">
        <v>2.6279161647525529E-2</v>
      </c>
    </row>
    <row r="514" spans="34:36" x14ac:dyDescent="0.2">
      <c r="AH514" s="1">
        <v>36719</v>
      </c>
      <c r="AI514" s="15">
        <v>5.7097050144968887E-3</v>
      </c>
      <c r="AJ514" s="15">
        <v>2.0033450289259581E-3</v>
      </c>
    </row>
    <row r="515" spans="34:36" x14ac:dyDescent="0.2">
      <c r="AH515" s="1">
        <v>36720</v>
      </c>
      <c r="AI515" s="15">
        <v>2.1826983789105664E-3</v>
      </c>
      <c r="AJ515" s="15">
        <v>2.0717418367173198E-4</v>
      </c>
    </row>
    <row r="516" spans="34:36" x14ac:dyDescent="0.2">
      <c r="AH516" s="1">
        <v>36721</v>
      </c>
      <c r="AI516" s="15">
        <v>4.3924560809451962E-3</v>
      </c>
      <c r="AJ516" s="15">
        <v>6.1277916716698244E-4</v>
      </c>
    </row>
    <row r="517" spans="34:36" x14ac:dyDescent="0.2">
      <c r="AH517" s="1">
        <v>36724</v>
      </c>
      <c r="AI517" s="15">
        <v>4.9872592489704371E-4</v>
      </c>
      <c r="AJ517" s="15">
        <v>6.6528984188091705E-3</v>
      </c>
    </row>
    <row r="518" spans="34:36" x14ac:dyDescent="0.2">
      <c r="AH518" s="1">
        <v>36725</v>
      </c>
      <c r="AI518" s="15">
        <v>-6.416624725836758E-3</v>
      </c>
      <c r="AJ518" s="15">
        <v>7.4730024541339261E-3</v>
      </c>
    </row>
    <row r="519" spans="34:36" x14ac:dyDescent="0.2">
      <c r="AH519" s="1">
        <v>36726</v>
      </c>
      <c r="AI519" s="15">
        <v>-5.3466614895958074E-3</v>
      </c>
      <c r="AJ519" s="15">
        <v>5.969370446873303E-3</v>
      </c>
    </row>
    <row r="520" spans="34:36" x14ac:dyDescent="0.2">
      <c r="AH520" s="1">
        <v>36727</v>
      </c>
      <c r="AI520" s="15">
        <v>6.1121227871579944E-3</v>
      </c>
      <c r="AJ520" s="15">
        <v>-2.4439938087214785E-2</v>
      </c>
    </row>
    <row r="521" spans="34:36" x14ac:dyDescent="0.2">
      <c r="AH521" s="1">
        <v>36728</v>
      </c>
      <c r="AI521" s="15">
        <v>-6.3675579790724137E-3</v>
      </c>
      <c r="AJ521" s="15">
        <v>3.0688561478689071E-2</v>
      </c>
    </row>
    <row r="522" spans="34:36" x14ac:dyDescent="0.2">
      <c r="AH522" s="1">
        <v>36731</v>
      </c>
      <c r="AI522" s="15">
        <v>-6.7003655150347273E-3</v>
      </c>
      <c r="AJ522" s="15">
        <v>6.4623655226641215E-3</v>
      </c>
    </row>
    <row r="523" spans="34:36" x14ac:dyDescent="0.2">
      <c r="AH523" s="1">
        <v>36732</v>
      </c>
      <c r="AI523" s="15">
        <v>2.4271397603454646E-3</v>
      </c>
      <c r="AJ523" s="15">
        <v>-2.0644951819565032E-2</v>
      </c>
    </row>
    <row r="524" spans="34:36" x14ac:dyDescent="0.2">
      <c r="AH524" s="1">
        <v>36733</v>
      </c>
      <c r="AI524" s="15">
        <v>-6.1416342578922119E-3</v>
      </c>
      <c r="AJ524" s="15">
        <v>1.4946369921471671E-2</v>
      </c>
    </row>
    <row r="525" spans="34:36" x14ac:dyDescent="0.2">
      <c r="AH525" s="1">
        <v>36734</v>
      </c>
      <c r="AI525" s="15">
        <v>-3.8274244946920194E-3</v>
      </c>
      <c r="AJ525" s="15">
        <v>6.8065269870343448E-2</v>
      </c>
    </row>
    <row r="526" spans="34:36" x14ac:dyDescent="0.2">
      <c r="AH526" s="1">
        <v>36735</v>
      </c>
      <c r="AI526" s="15">
        <v>-1.0714898192157077E-2</v>
      </c>
      <c r="AJ526" s="15">
        <v>-1.3065822852754891E-2</v>
      </c>
    </row>
    <row r="527" spans="34:36" ht="13.5" thickBot="1" x14ac:dyDescent="0.25">
      <c r="AH527" s="1">
        <v>36738</v>
      </c>
      <c r="AI527" s="16">
        <v>4.7366316989129204E-3</v>
      </c>
      <c r="AJ527" s="16">
        <v>-2.4096061189405847E-2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27"/>
  <sheetViews>
    <sheetView topLeftCell="AA1" workbookViewId="0">
      <selection activeCell="A20" sqref="A20"/>
    </sheetView>
  </sheetViews>
  <sheetFormatPr defaultRowHeight="12.75" x14ac:dyDescent="0.2"/>
  <cols>
    <col min="1" max="1" width="11.7109375" customWidth="1"/>
    <col min="2" max="2" width="8.7109375" style="3" customWidth="1"/>
    <col min="3" max="3" width="8.7109375" style="2" customWidth="1"/>
    <col min="4" max="4" width="8.7109375" style="3" customWidth="1"/>
    <col min="6" max="6" width="8.7109375" style="17" customWidth="1"/>
    <col min="7" max="9" width="8.7109375" style="3" customWidth="1"/>
    <col min="11" max="11" width="11.7109375" customWidth="1"/>
    <col min="12" max="12" width="8.7109375" style="3" customWidth="1"/>
    <col min="13" max="17" width="8.7109375" customWidth="1"/>
    <col min="18" max="18" width="8.7109375" style="17" customWidth="1"/>
    <col min="19" max="23" width="8.7109375" style="3" customWidth="1"/>
    <col min="24" max="24" width="8.7109375" customWidth="1"/>
    <col min="25" max="25" width="30.140625" customWidth="1"/>
    <col min="26" max="26" width="8.7109375" style="7" customWidth="1"/>
    <col min="29" max="29" width="9.140625" style="5"/>
    <col min="30" max="30" width="9.140625" style="3"/>
    <col min="42" max="66" width="9.140625" style="12"/>
  </cols>
  <sheetData>
    <row r="1" spans="1:125" x14ac:dyDescent="0.2">
      <c r="A1" t="s">
        <v>0</v>
      </c>
      <c r="B1" s="3" t="s">
        <v>3</v>
      </c>
      <c r="C1" s="2" t="s">
        <v>56</v>
      </c>
      <c r="D1" s="3" t="s">
        <v>2</v>
      </c>
      <c r="F1" s="18" t="s">
        <v>64</v>
      </c>
      <c r="G1" s="3" t="s">
        <v>60</v>
      </c>
      <c r="H1" s="3" t="s">
        <v>67</v>
      </c>
      <c r="I1" s="3" t="s">
        <v>62</v>
      </c>
      <c r="K1" t="s">
        <v>0</v>
      </c>
      <c r="L1" s="3" t="s">
        <v>17</v>
      </c>
      <c r="M1" t="s">
        <v>69</v>
      </c>
      <c r="N1" t="s">
        <v>16</v>
      </c>
      <c r="O1" t="s">
        <v>70</v>
      </c>
      <c r="P1" t="s">
        <v>5</v>
      </c>
      <c r="R1" s="18" t="s">
        <v>64</v>
      </c>
      <c r="S1" s="3" t="s">
        <v>17</v>
      </c>
      <c r="T1" s="3" t="s">
        <v>69</v>
      </c>
      <c r="U1" s="3" t="s">
        <v>16</v>
      </c>
      <c r="V1" s="3" t="s">
        <v>70</v>
      </c>
      <c r="W1" s="3" t="s">
        <v>5</v>
      </c>
      <c r="Y1" s="6" t="s">
        <v>14</v>
      </c>
      <c r="AB1" s="19" t="s">
        <v>18</v>
      </c>
      <c r="AC1" s="19" t="s">
        <v>63</v>
      </c>
      <c r="AD1" s="6"/>
      <c r="AF1" s="6" t="s">
        <v>21</v>
      </c>
      <c r="AG1" t="s">
        <v>22</v>
      </c>
      <c r="AQ1" s="14"/>
      <c r="AR1" s="14"/>
      <c r="AS1" s="14"/>
      <c r="AT1" s="14"/>
      <c r="AU1" s="14"/>
      <c r="AV1" s="14"/>
      <c r="AW1" s="6" t="s">
        <v>64</v>
      </c>
      <c r="AX1"/>
      <c r="AY1"/>
      <c r="AZ1"/>
      <c r="BA1"/>
      <c r="BB1"/>
      <c r="BC1"/>
      <c r="BD1"/>
      <c r="BE1"/>
      <c r="BF1" s="14"/>
      <c r="BG1" s="14"/>
      <c r="BH1" s="14"/>
      <c r="BI1" s="14"/>
      <c r="BJ1" s="14"/>
      <c r="BK1" s="14"/>
      <c r="BL1" s="14"/>
      <c r="BM1" s="14"/>
      <c r="BN1" s="14" t="s">
        <v>19</v>
      </c>
      <c r="BO1" t="s">
        <v>22</v>
      </c>
      <c r="CE1" s="6" t="s">
        <v>64</v>
      </c>
      <c r="CV1" s="6" t="s">
        <v>20</v>
      </c>
      <c r="CW1" t="s">
        <v>22</v>
      </c>
      <c r="DM1" s="6" t="s">
        <v>64</v>
      </c>
    </row>
    <row r="2" spans="1:125" ht="13.5" thickBot="1" x14ac:dyDescent="0.25">
      <c r="A2" s="1">
        <v>36010</v>
      </c>
      <c r="B2" s="3">
        <v>4.9700002670288086</v>
      </c>
      <c r="C2" s="2">
        <v>1851.0999755859375</v>
      </c>
      <c r="D2" s="3">
        <v>26.0625</v>
      </c>
      <c r="F2" s="17">
        <v>36012</v>
      </c>
      <c r="G2" s="3">
        <f>VLOOKUP(F2,$A$2:$D$505,2,FALSE)</f>
        <v>4.9499998092651367</v>
      </c>
      <c r="H2" s="3">
        <f>VLOOKUP($F2,$A$2:$D$505,3,FALSE)</f>
        <v>1788.199951171875</v>
      </c>
      <c r="I2" s="3">
        <f>VLOOKUP($F2,$A$2:$D$505,4,FALSE)</f>
        <v>24.625</v>
      </c>
      <c r="K2" s="1">
        <v>36010</v>
      </c>
      <c r="L2" s="4"/>
      <c r="R2" s="17">
        <v>36012</v>
      </c>
      <c r="Y2" s="6" t="s">
        <v>65</v>
      </c>
      <c r="AC2" s="5" t="s">
        <v>21</v>
      </c>
      <c r="AD2" s="3">
        <f>LINEST($P3:$P505,$O3:$O505,FALSE,TRUE)</f>
        <v>0.20997222186986325</v>
      </c>
      <c r="AE2" s="6"/>
      <c r="AW2"/>
      <c r="AX2"/>
      <c r="AY2"/>
      <c r="AZ2"/>
      <c r="BA2"/>
      <c r="BB2"/>
      <c r="BC2"/>
      <c r="BD2"/>
      <c r="BE2"/>
    </row>
    <row r="3" spans="1:125" x14ac:dyDescent="0.2">
      <c r="A3" s="1">
        <v>36011</v>
      </c>
      <c r="B3" s="3">
        <v>4.9539999961853027</v>
      </c>
      <c r="C3" s="2">
        <v>1785.5999755859375</v>
      </c>
      <c r="D3" s="3">
        <v>25</v>
      </c>
      <c r="F3" s="17">
        <v>36019</v>
      </c>
      <c r="G3" s="3">
        <f t="shared" ref="G3:G66" si="0">VLOOKUP(F3,$A$2:$D$505,2,FALSE)</f>
        <v>4.875</v>
      </c>
      <c r="H3" s="3">
        <f t="shared" ref="H3:H66" si="1">VLOOKUP($F3,$A$2:$D$505,3,FALSE)</f>
        <v>1825.5</v>
      </c>
      <c r="I3" s="3">
        <f t="shared" ref="I3:I66" si="2">VLOOKUP($F3,$A$2:$D$505,4,FALSE)</f>
        <v>23.875</v>
      </c>
      <c r="K3" s="1">
        <v>36011</v>
      </c>
      <c r="L3" s="3">
        <f t="shared" ref="L3:L66" si="3">B2/100/250</f>
        <v>1.9880001068115237E-4</v>
      </c>
      <c r="M3" s="3">
        <f t="shared" ref="M3:M66" si="4">(C3-C2)/C2</f>
        <v>-3.5384366519299951E-2</v>
      </c>
      <c r="N3" s="3">
        <f t="shared" ref="N3:N66" si="5">(D3-D2)/D2</f>
        <v>-4.0767386091127102E-2</v>
      </c>
      <c r="O3" s="3">
        <f t="shared" ref="O3:O66" si="6">M3-L3</f>
        <v>-3.55831665299811E-2</v>
      </c>
      <c r="P3" s="3">
        <f t="shared" ref="P3:P66" si="7">N3-L3</f>
        <v>-4.0966186101808251E-2</v>
      </c>
      <c r="R3" s="17">
        <v>36019</v>
      </c>
      <c r="S3" s="3">
        <f>G2/100/52</f>
        <v>9.5192304024329559E-4</v>
      </c>
      <c r="T3" s="3">
        <f>(H3-H2)/H2</f>
        <v>2.0858992196974877E-2</v>
      </c>
      <c r="U3" s="3">
        <f>(I3-I2)/I2</f>
        <v>-3.0456852791878174E-2</v>
      </c>
      <c r="V3" s="3">
        <f>T3-S3</f>
        <v>1.9907069156731582E-2</v>
      </c>
      <c r="W3" s="3">
        <f>U3-S3</f>
        <v>-3.1408775832121469E-2</v>
      </c>
      <c r="Y3" t="s">
        <v>12</v>
      </c>
      <c r="AC3" s="5" t="s">
        <v>19</v>
      </c>
      <c r="AD3" s="3">
        <f>LINEST($P3:$P359,$O3:$O359,FALSE,TRUE)</f>
        <v>0.32081000677838034</v>
      </c>
      <c r="AG3" s="11" t="s">
        <v>23</v>
      </c>
      <c r="AH3" s="11"/>
      <c r="AW3" s="11" t="s">
        <v>23</v>
      </c>
      <c r="AX3" s="11"/>
      <c r="AY3"/>
      <c r="AZ3"/>
      <c r="BA3"/>
      <c r="BB3"/>
      <c r="BC3"/>
      <c r="BD3"/>
      <c r="BE3"/>
      <c r="BO3" s="11" t="s">
        <v>23</v>
      </c>
      <c r="BP3" s="11"/>
      <c r="CE3" s="11" t="s">
        <v>23</v>
      </c>
      <c r="CF3" s="11"/>
      <c r="CW3" s="11" t="s">
        <v>23</v>
      </c>
      <c r="CX3" s="11"/>
      <c r="DM3" s="11" t="s">
        <v>23</v>
      </c>
      <c r="DN3" s="11"/>
    </row>
    <row r="4" spans="1:125" x14ac:dyDescent="0.2">
      <c r="A4" s="1">
        <v>36012</v>
      </c>
      <c r="B4" s="3">
        <v>4.9499998092651367</v>
      </c>
      <c r="C4" s="2">
        <v>1788.199951171875</v>
      </c>
      <c r="D4" s="3">
        <v>24.625</v>
      </c>
      <c r="F4" s="17">
        <v>36026</v>
      </c>
      <c r="G4" s="3">
        <f t="shared" si="0"/>
        <v>4.9200000762939453</v>
      </c>
      <c r="H4" s="3">
        <f t="shared" si="1"/>
        <v>1842.5999755859375</v>
      </c>
      <c r="I4" s="3">
        <f t="shared" si="2"/>
        <v>24.531499862670898</v>
      </c>
      <c r="K4" s="1">
        <v>36012</v>
      </c>
      <c r="L4" s="3">
        <f t="shared" si="3"/>
        <v>1.9815999984741211E-4</v>
      </c>
      <c r="M4" s="3">
        <f t="shared" si="4"/>
        <v>1.4560795371227134E-3</v>
      </c>
      <c r="N4" s="3">
        <f t="shared" si="5"/>
        <v>-1.4999999999999999E-2</v>
      </c>
      <c r="O4" s="3">
        <f t="shared" si="6"/>
        <v>1.2579195372753012E-3</v>
      </c>
      <c r="P4" s="3">
        <f t="shared" si="7"/>
        <v>-1.5198159999847411E-2</v>
      </c>
      <c r="R4" s="17">
        <v>36026</v>
      </c>
      <c r="S4" s="3">
        <f t="shared" ref="S4:S67" si="8">G3/100/52</f>
        <v>9.3750000000000007E-4</v>
      </c>
      <c r="T4" s="3">
        <f t="shared" ref="T4:U67" si="9">(H4-H3)/H3</f>
        <v>9.3672832571555734E-3</v>
      </c>
      <c r="U4" s="3">
        <f t="shared" si="9"/>
        <v>2.7497376446948624E-2</v>
      </c>
      <c r="V4" s="3">
        <f t="shared" ref="V4:V67" si="10">T4-S4</f>
        <v>8.4297832571555726E-3</v>
      </c>
      <c r="W4" s="3">
        <f t="shared" ref="W4:W67" si="11">U4-S4</f>
        <v>2.6559876446948624E-2</v>
      </c>
      <c r="Y4" s="5" t="s">
        <v>71</v>
      </c>
      <c r="Z4" s="7">
        <f>STDEV(M3:M505)*250^0.5</f>
        <v>0.36360861964877045</v>
      </c>
      <c r="AC4" s="5" t="s">
        <v>20</v>
      </c>
      <c r="AD4" s="3">
        <f>LINEST($P360:$P505,$O360:$O505,FALSE,TRUE)</f>
        <v>0.10691308450650254</v>
      </c>
      <c r="AG4" s="8" t="s">
        <v>24</v>
      </c>
      <c r="AH4" s="8">
        <v>0.14374663944336047</v>
      </c>
      <c r="AW4" s="8" t="s">
        <v>24</v>
      </c>
      <c r="AX4" s="8">
        <v>0.2846455327248269</v>
      </c>
      <c r="AY4"/>
      <c r="AZ4"/>
      <c r="BA4"/>
      <c r="BB4"/>
      <c r="BC4"/>
      <c r="BD4"/>
      <c r="BE4"/>
      <c r="BO4" s="8" t="s">
        <v>24</v>
      </c>
      <c r="BP4" s="8">
        <v>0.25583574558493766</v>
      </c>
      <c r="CE4" s="8" t="s">
        <v>24</v>
      </c>
      <c r="CF4" s="8">
        <v>0.31292180887415039</v>
      </c>
      <c r="CW4" s="8" t="s">
        <v>24</v>
      </c>
      <c r="CX4" s="8">
        <v>65535</v>
      </c>
      <c r="DM4" s="8" t="s">
        <v>24</v>
      </c>
      <c r="DN4" s="8">
        <v>0.20706556016722458</v>
      </c>
    </row>
    <row r="5" spans="1:125" x14ac:dyDescent="0.2">
      <c r="A5" s="1">
        <v>36013</v>
      </c>
      <c r="B5" s="3">
        <v>4.8850002288818359</v>
      </c>
      <c r="C5" s="2">
        <v>1829.5</v>
      </c>
      <c r="D5" s="3">
        <v>24.25</v>
      </c>
      <c r="F5" s="17">
        <v>36033</v>
      </c>
      <c r="G5" s="3">
        <f t="shared" si="0"/>
        <v>4.9289999008178711</v>
      </c>
      <c r="H5" s="3">
        <f t="shared" si="1"/>
        <v>1768.0999755859375</v>
      </c>
      <c r="I5" s="3">
        <f t="shared" si="2"/>
        <v>23.656499862670898</v>
      </c>
      <c r="K5" s="1">
        <v>36013</v>
      </c>
      <c r="L5" s="3">
        <f t="shared" si="3"/>
        <v>1.9799999237060548E-4</v>
      </c>
      <c r="M5" s="3">
        <f t="shared" si="4"/>
        <v>2.3095878512388684E-2</v>
      </c>
      <c r="N5" s="3">
        <f t="shared" si="5"/>
        <v>-1.5228426395939087E-2</v>
      </c>
      <c r="O5" s="3">
        <f t="shared" si="6"/>
        <v>2.2897878520018077E-2</v>
      </c>
      <c r="P5" s="3">
        <f t="shared" si="7"/>
        <v>-1.5426426388309692E-2</v>
      </c>
      <c r="R5" s="17">
        <v>36033</v>
      </c>
      <c r="S5" s="3">
        <f t="shared" si="8"/>
        <v>9.461538608257588E-4</v>
      </c>
      <c r="T5" s="3">
        <f t="shared" si="9"/>
        <v>-4.0431998799039047E-2</v>
      </c>
      <c r="U5" s="3">
        <f t="shared" si="9"/>
        <v>-3.5668426508705664E-2</v>
      </c>
      <c r="V5" s="3">
        <f t="shared" si="10"/>
        <v>-4.1378152659864803E-2</v>
      </c>
      <c r="W5" s="3">
        <f t="shared" si="11"/>
        <v>-3.661458036953142E-2</v>
      </c>
      <c r="Y5" s="5" t="s">
        <v>7</v>
      </c>
      <c r="Z5" s="7">
        <f>STDEV(N3:N505)*250^0.5</f>
        <v>0.46069180920497821</v>
      </c>
      <c r="AC5" s="19" t="s">
        <v>64</v>
      </c>
      <c r="AG5" s="8" t="s">
        <v>25</v>
      </c>
      <c r="AH5" s="8">
        <v>2.0663096351259479E-2</v>
      </c>
      <c r="AW5" s="8" t="s">
        <v>25</v>
      </c>
      <c r="AX5" s="8">
        <v>8.1023079300200487E-2</v>
      </c>
      <c r="AY5"/>
      <c r="AZ5"/>
      <c r="BA5"/>
      <c r="BB5"/>
      <c r="BC5"/>
      <c r="BD5"/>
      <c r="BE5"/>
      <c r="BO5" s="8" t="s">
        <v>25</v>
      </c>
      <c r="BP5" s="8">
        <v>6.5451928719000949E-2</v>
      </c>
      <c r="CE5" s="8" t="s">
        <v>25</v>
      </c>
      <c r="CF5" s="8">
        <v>9.7920058469070301E-2</v>
      </c>
      <c r="CW5" s="8" t="s">
        <v>25</v>
      </c>
      <c r="CX5" s="8">
        <v>-4.4175434018195736E-3</v>
      </c>
      <c r="DM5" s="8" t="s">
        <v>25</v>
      </c>
      <c r="DN5" s="8">
        <v>4.2876146207366496E-2</v>
      </c>
    </row>
    <row r="6" spans="1:125" x14ac:dyDescent="0.2">
      <c r="A6" s="1">
        <v>36014</v>
      </c>
      <c r="B6" s="3">
        <v>4.880000114440918</v>
      </c>
      <c r="C6" s="2">
        <v>1846.699951171875</v>
      </c>
      <c r="D6" s="3">
        <v>24.875</v>
      </c>
      <c r="F6" s="17">
        <v>36040</v>
      </c>
      <c r="G6" s="3">
        <f t="shared" si="0"/>
        <v>4.7639999389648438</v>
      </c>
      <c r="H6" s="3">
        <f t="shared" si="1"/>
        <v>1592.800048828125</v>
      </c>
      <c r="I6" s="3">
        <f t="shared" si="2"/>
        <v>22.25</v>
      </c>
      <c r="K6" s="1">
        <v>36014</v>
      </c>
      <c r="L6" s="3">
        <f t="shared" si="3"/>
        <v>1.9540000915527344E-4</v>
      </c>
      <c r="M6" s="3">
        <f t="shared" si="4"/>
        <v>9.4014491237359929E-3</v>
      </c>
      <c r="N6" s="3">
        <f t="shared" si="5"/>
        <v>2.5773195876288658E-2</v>
      </c>
      <c r="O6" s="3">
        <f t="shared" si="6"/>
        <v>9.206049114580719E-3</v>
      </c>
      <c r="P6" s="3">
        <f t="shared" si="7"/>
        <v>2.5577795867133386E-2</v>
      </c>
      <c r="R6" s="17">
        <v>36040</v>
      </c>
      <c r="S6" s="3">
        <f t="shared" si="8"/>
        <v>9.4788459631112902E-4</v>
      </c>
      <c r="T6" s="3">
        <f t="shared" si="9"/>
        <v>-9.9145935851121303E-2</v>
      </c>
      <c r="U6" s="3">
        <f t="shared" si="9"/>
        <v>-5.9455112583679567E-2</v>
      </c>
      <c r="V6" s="3">
        <f t="shared" si="10"/>
        <v>-0.10009382044743244</v>
      </c>
      <c r="W6" s="3">
        <f t="shared" si="11"/>
        <v>-6.0402997179990696E-2</v>
      </c>
      <c r="Y6" t="s">
        <v>8</v>
      </c>
      <c r="AC6" s="5" t="s">
        <v>21</v>
      </c>
      <c r="AD6" s="3">
        <f>LINEST(W3:W105,V3:V105,FALSE,FALSE)</f>
        <v>0.38939890760341622</v>
      </c>
      <c r="AG6" s="8" t="s">
        <v>26</v>
      </c>
      <c r="AH6" s="8">
        <v>1.867106447874952E-2</v>
      </c>
      <c r="AW6" s="8" t="s">
        <v>26</v>
      </c>
      <c r="AX6" s="8">
        <v>7.1219157731573043E-2</v>
      </c>
      <c r="AY6"/>
      <c r="AZ6"/>
      <c r="BA6"/>
      <c r="BB6"/>
      <c r="BC6"/>
      <c r="BD6"/>
      <c r="BE6"/>
      <c r="BO6" s="8" t="s">
        <v>26</v>
      </c>
      <c r="BP6" s="8">
        <v>6.2642939954956012E-2</v>
      </c>
      <c r="CE6" s="8" t="s">
        <v>26</v>
      </c>
      <c r="CF6" s="8">
        <v>8.4031169580181406E-2</v>
      </c>
      <c r="CW6" s="8" t="s">
        <v>26</v>
      </c>
      <c r="CX6" s="8">
        <v>-1.1314095125957505E-2</v>
      </c>
      <c r="DM6" s="8" t="s">
        <v>26</v>
      </c>
      <c r="DN6" s="8">
        <v>8.3933875866768412E-3</v>
      </c>
    </row>
    <row r="7" spans="1:125" x14ac:dyDescent="0.2">
      <c r="A7" s="1">
        <v>36017</v>
      </c>
      <c r="B7" s="3">
        <v>4.8499999046325684</v>
      </c>
      <c r="C7" s="2">
        <v>1839.199951171875</v>
      </c>
      <c r="D7" s="3">
        <v>24.625</v>
      </c>
      <c r="F7" s="17">
        <v>36047</v>
      </c>
      <c r="G7" s="3">
        <f t="shared" si="0"/>
        <v>4.7399997711181641</v>
      </c>
      <c r="H7" s="3">
        <f t="shared" si="1"/>
        <v>1624.5</v>
      </c>
      <c r="I7" s="3">
        <f t="shared" si="2"/>
        <v>22.375</v>
      </c>
      <c r="K7" s="1">
        <v>36017</v>
      </c>
      <c r="L7" s="3">
        <f t="shared" si="3"/>
        <v>1.9520000457763672E-4</v>
      </c>
      <c r="M7" s="3">
        <f t="shared" si="4"/>
        <v>-4.061298639901228E-3</v>
      </c>
      <c r="N7" s="3">
        <f t="shared" si="5"/>
        <v>-1.0050251256281407E-2</v>
      </c>
      <c r="O7" s="3">
        <f t="shared" si="6"/>
        <v>-4.2564986444788644E-3</v>
      </c>
      <c r="P7" s="3">
        <f t="shared" si="7"/>
        <v>-1.0245451260859044E-2</v>
      </c>
      <c r="R7" s="17">
        <v>36047</v>
      </c>
      <c r="S7" s="3">
        <f t="shared" si="8"/>
        <v>9.1615383441631616E-4</v>
      </c>
      <c r="T7" s="3">
        <f t="shared" si="9"/>
        <v>1.9902028001064973E-2</v>
      </c>
      <c r="U7" s="3">
        <f t="shared" si="9"/>
        <v>5.6179775280898875E-3</v>
      </c>
      <c r="V7" s="3">
        <f t="shared" si="10"/>
        <v>1.8985874166648656E-2</v>
      </c>
      <c r="W7" s="3">
        <f t="shared" si="11"/>
        <v>4.7018236936735716E-3</v>
      </c>
      <c r="Y7" s="5" t="s">
        <v>71</v>
      </c>
      <c r="Z7" s="7">
        <f>STDEV(M3:M359)*250^0.5</f>
        <v>0.298317501137976</v>
      </c>
      <c r="AC7" s="5" t="s">
        <v>19</v>
      </c>
      <c r="AD7" s="3">
        <f>LINEST(W3:W75,V3:V75,FALSE,FALSE)</f>
        <v>0.38842092928020489</v>
      </c>
      <c r="AG7" s="8" t="s">
        <v>27</v>
      </c>
      <c r="AH7" s="8">
        <v>2.8834109708096328E-2</v>
      </c>
      <c r="AW7" s="8" t="s">
        <v>27</v>
      </c>
      <c r="AX7" s="8">
        <v>5.1204864175505904E-2</v>
      </c>
      <c r="AY7"/>
      <c r="AZ7"/>
      <c r="BA7"/>
      <c r="BB7"/>
      <c r="BC7"/>
      <c r="BD7"/>
      <c r="BE7"/>
      <c r="BO7" s="8" t="s">
        <v>27</v>
      </c>
      <c r="BP7" s="8">
        <v>2.2175277396769111E-2</v>
      </c>
      <c r="CE7" s="8" t="s">
        <v>27</v>
      </c>
      <c r="CF7" s="8">
        <v>4.5145413962184321E-2</v>
      </c>
      <c r="CW7" s="8" t="s">
        <v>27</v>
      </c>
      <c r="CX7" s="8">
        <v>4.0619939806150349E-2</v>
      </c>
      <c r="DM7" s="8" t="s">
        <v>27</v>
      </c>
      <c r="DN7" s="8">
        <v>6.4512382119888148E-2</v>
      </c>
    </row>
    <row r="8" spans="1:125" ht="13.5" thickBot="1" x14ac:dyDescent="0.25">
      <c r="A8" s="1">
        <v>36018</v>
      </c>
      <c r="B8" s="3">
        <v>4.8889999389648438</v>
      </c>
      <c r="C8" s="2">
        <v>1792.699951171875</v>
      </c>
      <c r="D8" s="3">
        <v>23.875</v>
      </c>
      <c r="F8" s="17">
        <v>36054</v>
      </c>
      <c r="G8" s="3">
        <f t="shared" si="0"/>
        <v>4.6090002059936523</v>
      </c>
      <c r="H8" s="3">
        <f t="shared" si="1"/>
        <v>1689.9000244140625</v>
      </c>
      <c r="I8" s="3">
        <f t="shared" si="2"/>
        <v>25.843999862670898</v>
      </c>
      <c r="K8" s="1">
        <v>36018</v>
      </c>
      <c r="L8" s="3">
        <f t="shared" si="3"/>
        <v>1.9399999618530272E-4</v>
      </c>
      <c r="M8" s="3">
        <f t="shared" si="4"/>
        <v>-2.5282732293664862E-2</v>
      </c>
      <c r="N8" s="3">
        <f t="shared" si="5"/>
        <v>-3.0456852791878174E-2</v>
      </c>
      <c r="O8" s="3">
        <f t="shared" si="6"/>
        <v>-2.5476732289850163E-2</v>
      </c>
      <c r="P8" s="3">
        <f t="shared" si="7"/>
        <v>-3.0650852788063475E-2</v>
      </c>
      <c r="R8" s="17">
        <v>36054</v>
      </c>
      <c r="S8" s="3">
        <f t="shared" si="8"/>
        <v>9.115384175227239E-4</v>
      </c>
      <c r="T8" s="3">
        <f t="shared" si="9"/>
        <v>4.0258556118228685E-2</v>
      </c>
      <c r="U8" s="3">
        <f t="shared" si="9"/>
        <v>0.15503910000763793</v>
      </c>
      <c r="V8" s="3">
        <f t="shared" si="10"/>
        <v>3.9347017700705963E-2</v>
      </c>
      <c r="W8" s="3">
        <f t="shared" si="11"/>
        <v>0.1541275615901152</v>
      </c>
      <c r="Y8" s="5" t="s">
        <v>7</v>
      </c>
      <c r="Z8" s="7">
        <f>STDEV(N3:N359)*250^0.5</f>
        <v>0.36269222255496864</v>
      </c>
      <c r="AC8" s="5" t="s">
        <v>20</v>
      </c>
      <c r="AD8" s="3">
        <f>LINEST(W76:W105,V76:V105,FALSE,FALSE)</f>
        <v>0.39072101172902529</v>
      </c>
      <c r="AG8" s="9" t="s">
        <v>28</v>
      </c>
      <c r="AH8" s="9">
        <v>503</v>
      </c>
      <c r="AW8" s="9" t="s">
        <v>28</v>
      </c>
      <c r="AX8" s="9">
        <v>103</v>
      </c>
      <c r="AY8"/>
      <c r="AZ8"/>
      <c r="BA8"/>
      <c r="BB8"/>
      <c r="BC8"/>
      <c r="BD8"/>
      <c r="BE8"/>
      <c r="BO8" s="9" t="s">
        <v>28</v>
      </c>
      <c r="BP8" s="9">
        <v>357</v>
      </c>
      <c r="CE8" s="9" t="s">
        <v>28</v>
      </c>
      <c r="CF8" s="9">
        <v>73</v>
      </c>
      <c r="CW8" s="9" t="s">
        <v>28</v>
      </c>
      <c r="CX8" s="9">
        <v>146</v>
      </c>
      <c r="DM8" s="9" t="s">
        <v>28</v>
      </c>
      <c r="DN8" s="9">
        <v>30</v>
      </c>
    </row>
    <row r="9" spans="1:125" x14ac:dyDescent="0.2">
      <c r="A9" s="1">
        <v>36019</v>
      </c>
      <c r="B9" s="3">
        <v>4.875</v>
      </c>
      <c r="C9" s="2">
        <v>1825.5</v>
      </c>
      <c r="D9" s="3">
        <v>23.875</v>
      </c>
      <c r="F9" s="17">
        <v>36061</v>
      </c>
      <c r="G9" s="3">
        <f t="shared" si="0"/>
        <v>4.5739998817443848</v>
      </c>
      <c r="H9" s="3">
        <f t="shared" si="1"/>
        <v>1760.199951171875</v>
      </c>
      <c r="I9" s="3">
        <f t="shared" si="2"/>
        <v>26.875</v>
      </c>
      <c r="K9" s="1">
        <v>36019</v>
      </c>
      <c r="L9" s="3">
        <f t="shared" si="3"/>
        <v>1.9555999755859374E-4</v>
      </c>
      <c r="M9" s="3">
        <f t="shared" si="4"/>
        <v>1.829645212333712E-2</v>
      </c>
      <c r="N9" s="3">
        <f t="shared" si="5"/>
        <v>0</v>
      </c>
      <c r="O9" s="3">
        <f t="shared" si="6"/>
        <v>1.8100892125778527E-2</v>
      </c>
      <c r="P9" s="3">
        <f t="shared" si="7"/>
        <v>-1.9555999755859374E-4</v>
      </c>
      <c r="R9" s="17">
        <v>36061</v>
      </c>
      <c r="S9" s="3">
        <f t="shared" si="8"/>
        <v>8.8634619346031785E-4</v>
      </c>
      <c r="T9" s="3">
        <f t="shared" si="9"/>
        <v>4.1600050738023704E-2</v>
      </c>
      <c r="U9" s="3">
        <f t="shared" si="9"/>
        <v>3.9893210911917672E-2</v>
      </c>
      <c r="V9" s="3">
        <f t="shared" si="10"/>
        <v>4.0713704544563384E-2</v>
      </c>
      <c r="W9" s="3">
        <f t="shared" si="11"/>
        <v>3.9006864718457351E-2</v>
      </c>
      <c r="Y9" t="s">
        <v>9</v>
      </c>
      <c r="AW9"/>
      <c r="AX9"/>
      <c r="AY9"/>
      <c r="AZ9"/>
      <c r="BA9"/>
      <c r="BB9"/>
      <c r="BC9"/>
      <c r="BD9"/>
      <c r="BE9"/>
    </row>
    <row r="10" spans="1:125" ht="13.5" thickBot="1" x14ac:dyDescent="0.25">
      <c r="A10" s="1">
        <v>36020</v>
      </c>
      <c r="B10" s="3">
        <v>4.9250001907348633</v>
      </c>
      <c r="C10" s="2">
        <v>1802.5</v>
      </c>
      <c r="D10" s="3">
        <v>23.781499862670898</v>
      </c>
      <c r="F10" s="17">
        <v>36068</v>
      </c>
      <c r="G10" s="3">
        <f t="shared" si="0"/>
        <v>4.254000186920166</v>
      </c>
      <c r="H10" s="3">
        <f t="shared" si="1"/>
        <v>1693.800048828125</v>
      </c>
      <c r="I10" s="3">
        <f t="shared" si="2"/>
        <v>26.75</v>
      </c>
      <c r="K10" s="1">
        <v>36020</v>
      </c>
      <c r="L10" s="3">
        <f t="shared" si="3"/>
        <v>1.95E-4</v>
      </c>
      <c r="M10" s="3">
        <f t="shared" si="4"/>
        <v>-1.259928786633799E-2</v>
      </c>
      <c r="N10" s="3">
        <f t="shared" si="5"/>
        <v>-3.9162361184964002E-3</v>
      </c>
      <c r="O10" s="3">
        <f t="shared" si="6"/>
        <v>-1.2794287866337991E-2</v>
      </c>
      <c r="P10" s="3">
        <f t="shared" si="7"/>
        <v>-4.1112361184964001E-3</v>
      </c>
      <c r="R10" s="17">
        <v>36068</v>
      </c>
      <c r="S10" s="3">
        <f t="shared" si="8"/>
        <v>8.7961536187392008E-4</v>
      </c>
      <c r="T10" s="3">
        <f t="shared" si="9"/>
        <v>-3.7722931590552219E-2</v>
      </c>
      <c r="U10" s="3">
        <f t="shared" si="9"/>
        <v>-4.6511627906976744E-3</v>
      </c>
      <c r="V10" s="3">
        <f t="shared" si="10"/>
        <v>-3.8602546952426139E-2</v>
      </c>
      <c r="W10" s="3">
        <f t="shared" si="11"/>
        <v>-5.5307781525715943E-3</v>
      </c>
      <c r="Y10" s="5" t="s">
        <v>71</v>
      </c>
      <c r="Z10" s="7">
        <f>STDEV(M360:M505)*250^0.5</f>
        <v>0.48802307773000969</v>
      </c>
      <c r="AG10" t="s">
        <v>29</v>
      </c>
      <c r="AW10" t="s">
        <v>29</v>
      </c>
      <c r="AX10"/>
      <c r="AY10"/>
      <c r="AZ10"/>
      <c r="BA10"/>
      <c r="BB10"/>
      <c r="BC10"/>
      <c r="BD10"/>
      <c r="BE10"/>
      <c r="BO10" t="s">
        <v>29</v>
      </c>
      <c r="CE10" t="s">
        <v>29</v>
      </c>
      <c r="CW10" t="s">
        <v>29</v>
      </c>
      <c r="DM10" t="s">
        <v>29</v>
      </c>
    </row>
    <row r="11" spans="1:125" x14ac:dyDescent="0.2">
      <c r="A11" s="1">
        <v>36021</v>
      </c>
      <c r="B11" s="3">
        <v>4.9089999198913574</v>
      </c>
      <c r="C11" s="2">
        <v>1790.0999755859375</v>
      </c>
      <c r="D11" s="3">
        <v>23.375</v>
      </c>
      <c r="F11" s="17">
        <v>36075</v>
      </c>
      <c r="G11" s="3">
        <f t="shared" si="0"/>
        <v>4.0390000343322754</v>
      </c>
      <c r="H11" s="3">
        <f t="shared" si="1"/>
        <v>1462.5999755859375</v>
      </c>
      <c r="I11" s="3">
        <f t="shared" si="2"/>
        <v>26</v>
      </c>
      <c r="K11" s="1">
        <v>36021</v>
      </c>
      <c r="L11" s="3">
        <f t="shared" si="3"/>
        <v>1.9700000762939453E-4</v>
      </c>
      <c r="M11" s="3">
        <f t="shared" si="4"/>
        <v>-6.8793478025312065E-3</v>
      </c>
      <c r="N11" s="3">
        <f t="shared" si="5"/>
        <v>-1.7093112924680121E-2</v>
      </c>
      <c r="O11" s="3">
        <f t="shared" si="6"/>
        <v>-7.0763478101606011E-3</v>
      </c>
      <c r="P11" s="3">
        <f t="shared" si="7"/>
        <v>-1.7290112932309514E-2</v>
      </c>
      <c r="R11" s="17">
        <v>36075</v>
      </c>
      <c r="S11" s="3">
        <f t="shared" si="8"/>
        <v>8.1807695902310891E-4</v>
      </c>
      <c r="T11" s="3">
        <f t="shared" si="9"/>
        <v>-0.13649785486908322</v>
      </c>
      <c r="U11" s="3">
        <f t="shared" si="9"/>
        <v>-2.8037383177570093E-2</v>
      </c>
      <c r="V11" s="3">
        <f t="shared" si="10"/>
        <v>-0.13731593182810634</v>
      </c>
      <c r="W11" s="3">
        <f t="shared" si="11"/>
        <v>-2.8855460136593201E-2</v>
      </c>
      <c r="Y11" s="5" t="s">
        <v>7</v>
      </c>
      <c r="Z11" s="7">
        <f>STDEV(N360:N505)*250^0.5</f>
        <v>0.64084372334102613</v>
      </c>
      <c r="AG11" s="10"/>
      <c r="AH11" s="10" t="s">
        <v>34</v>
      </c>
      <c r="AI11" s="10" t="s">
        <v>35</v>
      </c>
      <c r="AJ11" s="10" t="s">
        <v>36</v>
      </c>
      <c r="AK11" s="10" t="s">
        <v>37</v>
      </c>
      <c r="AL11" s="10" t="s">
        <v>38</v>
      </c>
      <c r="AW11" s="10"/>
      <c r="AX11" s="10" t="s">
        <v>34</v>
      </c>
      <c r="AY11" s="10" t="s">
        <v>35</v>
      </c>
      <c r="AZ11" s="10" t="s">
        <v>36</v>
      </c>
      <c r="BA11" s="10" t="s">
        <v>37</v>
      </c>
      <c r="BB11" s="10" t="s">
        <v>38</v>
      </c>
      <c r="BC11"/>
      <c r="BD11"/>
      <c r="BE11"/>
      <c r="BO11" s="10"/>
      <c r="BP11" s="10" t="s">
        <v>34</v>
      </c>
      <c r="BQ11" s="10" t="s">
        <v>35</v>
      </c>
      <c r="BR11" s="10" t="s">
        <v>36</v>
      </c>
      <c r="BS11" s="10" t="s">
        <v>37</v>
      </c>
      <c r="BT11" s="10" t="s">
        <v>38</v>
      </c>
      <c r="CE11" s="10"/>
      <c r="CF11" s="10" t="s">
        <v>34</v>
      </c>
      <c r="CG11" s="10" t="s">
        <v>35</v>
      </c>
      <c r="CH11" s="10" t="s">
        <v>36</v>
      </c>
      <c r="CI11" s="10" t="s">
        <v>37</v>
      </c>
      <c r="CJ11" s="10" t="s">
        <v>38</v>
      </c>
      <c r="CW11" s="10"/>
      <c r="CX11" s="10" t="s">
        <v>34</v>
      </c>
      <c r="CY11" s="10" t="s">
        <v>35</v>
      </c>
      <c r="CZ11" s="10" t="s">
        <v>36</v>
      </c>
      <c r="DA11" s="10" t="s">
        <v>37</v>
      </c>
      <c r="DB11" s="10" t="s">
        <v>38</v>
      </c>
      <c r="DM11" s="10"/>
      <c r="DN11" s="10" t="s">
        <v>34</v>
      </c>
      <c r="DO11" s="10" t="s">
        <v>35</v>
      </c>
      <c r="DP11" s="10" t="s">
        <v>36</v>
      </c>
      <c r="DQ11" s="10" t="s">
        <v>37</v>
      </c>
      <c r="DR11" s="10" t="s">
        <v>38</v>
      </c>
    </row>
    <row r="12" spans="1:125" x14ac:dyDescent="0.2">
      <c r="A12" s="1">
        <v>36024</v>
      </c>
      <c r="B12" s="3">
        <v>4.9200000762939453</v>
      </c>
      <c r="C12" s="2">
        <v>1818</v>
      </c>
      <c r="D12" s="3">
        <v>23.781499862670898</v>
      </c>
      <c r="F12" s="17">
        <v>36082</v>
      </c>
      <c r="G12" s="3">
        <f t="shared" si="0"/>
        <v>3.9319999217987061</v>
      </c>
      <c r="H12" s="3">
        <f t="shared" si="1"/>
        <v>1540.9000244140625</v>
      </c>
      <c r="I12" s="3">
        <f t="shared" si="2"/>
        <v>25.656499862670898</v>
      </c>
      <c r="K12" s="1">
        <v>36024</v>
      </c>
      <c r="L12" s="3">
        <f t="shared" si="3"/>
        <v>1.963599967956543E-4</v>
      </c>
      <c r="M12" s="3">
        <f t="shared" si="4"/>
        <v>1.5585735319017718E-2</v>
      </c>
      <c r="N12" s="3">
        <f t="shared" si="5"/>
        <v>1.7390368456509025E-2</v>
      </c>
      <c r="O12" s="3">
        <f t="shared" si="6"/>
        <v>1.5389375322222064E-2</v>
      </c>
      <c r="P12" s="3">
        <f t="shared" si="7"/>
        <v>1.7194008459713372E-2</v>
      </c>
      <c r="R12" s="17">
        <v>36082</v>
      </c>
      <c r="S12" s="3">
        <f t="shared" si="8"/>
        <v>7.7673077583312994E-4</v>
      </c>
      <c r="T12" s="3">
        <f t="shared" si="9"/>
        <v>5.3534835317330658E-2</v>
      </c>
      <c r="U12" s="3">
        <f t="shared" si="9"/>
        <v>-1.3211543743426982E-2</v>
      </c>
      <c r="V12" s="3">
        <f t="shared" si="10"/>
        <v>5.2758104541497527E-2</v>
      </c>
      <c r="W12" s="3">
        <f t="shared" si="11"/>
        <v>-1.3988274519260113E-2</v>
      </c>
      <c r="Y12" t="s">
        <v>13</v>
      </c>
      <c r="AG12" s="8" t="s">
        <v>30</v>
      </c>
      <c r="AH12" s="8">
        <v>1</v>
      </c>
      <c r="AI12" s="8">
        <v>8.8060285870760757E-3</v>
      </c>
      <c r="AJ12" s="8">
        <v>8.8060285870760757E-3</v>
      </c>
      <c r="AK12" s="8">
        <v>10.591732354500046</v>
      </c>
      <c r="AL12" s="8">
        <v>1.2127041623769619E-3</v>
      </c>
      <c r="AW12" s="8" t="s">
        <v>30</v>
      </c>
      <c r="AX12" s="8">
        <v>1</v>
      </c>
      <c r="AY12" s="8">
        <v>2.3579074179824688E-2</v>
      </c>
      <c r="AZ12" s="8">
        <v>2.3579074179824688E-2</v>
      </c>
      <c r="BA12" s="8">
        <v>8.9929941682617631</v>
      </c>
      <c r="BB12" s="8">
        <v>3.4124579668695491E-3</v>
      </c>
      <c r="BC12"/>
      <c r="BD12"/>
      <c r="BE12"/>
      <c r="BO12" s="8" t="s">
        <v>30</v>
      </c>
      <c r="BP12" s="8">
        <v>1</v>
      </c>
      <c r="BQ12" s="8">
        <v>1.2260520947830394E-2</v>
      </c>
      <c r="BR12" s="8">
        <v>1.2260520947830394E-2</v>
      </c>
      <c r="BS12" s="8">
        <v>24.93278552490667</v>
      </c>
      <c r="BT12" s="8">
        <v>9.3260868935821526E-7</v>
      </c>
      <c r="CE12" s="8" t="s">
        <v>30</v>
      </c>
      <c r="CF12" s="8">
        <v>1</v>
      </c>
      <c r="CG12" s="8">
        <v>1.5928923033599413E-2</v>
      </c>
      <c r="CH12" s="8">
        <v>1.5928923033599413E-2</v>
      </c>
      <c r="CI12" s="8">
        <v>7.8155425979298627</v>
      </c>
      <c r="CJ12" s="8">
        <v>6.658040827877779E-3</v>
      </c>
      <c r="CW12" s="8" t="s">
        <v>30</v>
      </c>
      <c r="CX12" s="8">
        <v>1</v>
      </c>
      <c r="CY12" s="8">
        <v>-1.0522358365732953E-3</v>
      </c>
      <c r="CZ12" s="8">
        <v>-1.0522358365732953E-3</v>
      </c>
      <c r="DA12" s="8">
        <v>-0.63772660829320782</v>
      </c>
      <c r="DB12" s="8" t="e">
        <v>#NUM!</v>
      </c>
      <c r="DM12" s="8" t="s">
        <v>30</v>
      </c>
      <c r="DN12" s="8">
        <v>1</v>
      </c>
      <c r="DO12" s="8">
        <v>5.4066935940457334E-3</v>
      </c>
      <c r="DP12" s="8">
        <v>5.4066935940457334E-3</v>
      </c>
      <c r="DQ12" s="8">
        <v>1.2991090286660225</v>
      </c>
      <c r="DR12" s="8">
        <v>0.26403278886483095</v>
      </c>
    </row>
    <row r="13" spans="1:125" x14ac:dyDescent="0.2">
      <c r="A13" s="1">
        <v>36025</v>
      </c>
      <c r="B13" s="3">
        <v>4.944000244140625</v>
      </c>
      <c r="C13" s="2">
        <v>1855.0999755859375</v>
      </c>
      <c r="D13" s="3">
        <v>23.718999862670898</v>
      </c>
      <c r="F13" s="17">
        <v>36089</v>
      </c>
      <c r="G13" s="3">
        <f t="shared" si="0"/>
        <v>3.8899998664855957</v>
      </c>
      <c r="H13" s="3">
        <f t="shared" si="1"/>
        <v>1674.699951171875</v>
      </c>
      <c r="I13" s="3">
        <f t="shared" si="2"/>
        <v>26.375</v>
      </c>
      <c r="K13" s="1">
        <v>36025</v>
      </c>
      <c r="L13" s="3">
        <f t="shared" si="3"/>
        <v>1.9680000305175783E-4</v>
      </c>
      <c r="M13" s="3">
        <f t="shared" si="4"/>
        <v>2.0407027274993123E-2</v>
      </c>
      <c r="N13" s="3">
        <f t="shared" si="5"/>
        <v>-2.6280932809500533E-3</v>
      </c>
      <c r="O13" s="3">
        <f t="shared" si="6"/>
        <v>2.0210227271941366E-2</v>
      </c>
      <c r="P13" s="3">
        <f t="shared" si="7"/>
        <v>-2.824893284001811E-3</v>
      </c>
      <c r="R13" s="17">
        <v>36089</v>
      </c>
      <c r="S13" s="3">
        <f t="shared" si="8"/>
        <v>7.5615383111513577E-4</v>
      </c>
      <c r="T13" s="3">
        <f t="shared" si="9"/>
        <v>8.6832321784595212E-2</v>
      </c>
      <c r="U13" s="3">
        <f t="shared" si="9"/>
        <v>2.8004604726870337E-2</v>
      </c>
      <c r="V13" s="3">
        <f t="shared" si="10"/>
        <v>8.6076167953480082E-2</v>
      </c>
      <c r="W13" s="3">
        <f t="shared" si="11"/>
        <v>2.72484508957552E-2</v>
      </c>
      <c r="Y13" s="5" t="s">
        <v>71</v>
      </c>
      <c r="Z13" s="7">
        <f>STDEV(O3:O505)*250^0.5</f>
        <v>0.36362471505827315</v>
      </c>
      <c r="AG13" s="8" t="s">
        <v>31</v>
      </c>
      <c r="AH13" s="8">
        <v>502</v>
      </c>
      <c r="AI13" s="8">
        <v>0.41736575309458468</v>
      </c>
      <c r="AJ13" s="8">
        <v>8.3140588265853525E-4</v>
      </c>
      <c r="AK13" s="8"/>
      <c r="AL13" s="8"/>
      <c r="AW13" s="8" t="s">
        <v>31</v>
      </c>
      <c r="AX13" s="8">
        <v>102</v>
      </c>
      <c r="AY13" s="8">
        <v>0.26743768775366483</v>
      </c>
      <c r="AZ13" s="8">
        <v>2.6219381152320083E-3</v>
      </c>
      <c r="BA13" s="8"/>
      <c r="BB13" s="8"/>
      <c r="BC13"/>
      <c r="BD13"/>
      <c r="BE13"/>
      <c r="BO13" s="8" t="s">
        <v>31</v>
      </c>
      <c r="BP13" s="8">
        <v>356</v>
      </c>
      <c r="BQ13" s="8">
        <v>0.17506048223402262</v>
      </c>
      <c r="BR13" s="8">
        <v>4.9174292762365907E-4</v>
      </c>
      <c r="BS13" s="8"/>
      <c r="BT13" s="8"/>
      <c r="CE13" s="8" t="s">
        <v>31</v>
      </c>
      <c r="CF13" s="8">
        <v>72</v>
      </c>
      <c r="CG13" s="8">
        <v>0.14674380493082304</v>
      </c>
      <c r="CH13" s="8">
        <v>2.0381084018169866E-3</v>
      </c>
      <c r="CI13" s="8"/>
      <c r="CJ13" s="8"/>
      <c r="CW13" s="8" t="s">
        <v>31</v>
      </c>
      <c r="CX13" s="8">
        <v>145</v>
      </c>
      <c r="CY13" s="8">
        <v>0.2392470289290152</v>
      </c>
      <c r="CZ13" s="8">
        <v>1.6499795098552771E-3</v>
      </c>
      <c r="DA13" s="8"/>
      <c r="DB13" s="8"/>
      <c r="DM13" s="8" t="s">
        <v>31</v>
      </c>
      <c r="DN13" s="8">
        <v>29</v>
      </c>
      <c r="DO13" s="8">
        <v>0.12069357595669146</v>
      </c>
      <c r="DP13" s="8">
        <v>4.1618474467824641E-3</v>
      </c>
      <c r="DQ13" s="8"/>
      <c r="DR13" s="8"/>
    </row>
    <row r="14" spans="1:125" ht="13.5" thickBot="1" x14ac:dyDescent="0.25">
      <c r="A14" s="1">
        <v>36026</v>
      </c>
      <c r="B14" s="3">
        <v>4.9200000762939453</v>
      </c>
      <c r="C14" s="2">
        <v>1842.5999755859375</v>
      </c>
      <c r="D14" s="3">
        <v>24.531499862670898</v>
      </c>
      <c r="F14" s="17">
        <v>36096</v>
      </c>
      <c r="G14" s="3">
        <f t="shared" si="0"/>
        <v>4.1539998054504395</v>
      </c>
      <c r="H14" s="3">
        <f t="shared" si="1"/>
        <v>1737.300048828125</v>
      </c>
      <c r="I14" s="3">
        <f t="shared" si="2"/>
        <v>25.8125</v>
      </c>
      <c r="K14" s="1">
        <v>36026</v>
      </c>
      <c r="L14" s="3">
        <f t="shared" si="3"/>
        <v>1.97760009765625E-4</v>
      </c>
      <c r="M14" s="3">
        <f t="shared" si="4"/>
        <v>-6.7381813188002694E-3</v>
      </c>
      <c r="N14" s="3">
        <f t="shared" si="5"/>
        <v>3.4255238614791565E-2</v>
      </c>
      <c r="O14" s="3">
        <f t="shared" si="6"/>
        <v>-6.9359413285658943E-3</v>
      </c>
      <c r="P14" s="3">
        <f t="shared" si="7"/>
        <v>3.4057478605025941E-2</v>
      </c>
      <c r="R14" s="17">
        <v>36096</v>
      </c>
      <c r="S14" s="3">
        <f t="shared" si="8"/>
        <v>7.4807689740107616E-4</v>
      </c>
      <c r="T14" s="3">
        <f t="shared" si="9"/>
        <v>3.7379888625688105E-2</v>
      </c>
      <c r="U14" s="3">
        <f t="shared" si="9"/>
        <v>-2.132701421800948E-2</v>
      </c>
      <c r="V14" s="3">
        <f t="shared" si="10"/>
        <v>3.6631811728287028E-2</v>
      </c>
      <c r="W14" s="3">
        <f t="shared" si="11"/>
        <v>-2.2075091115410558E-2</v>
      </c>
      <c r="Y14" s="5" t="s">
        <v>7</v>
      </c>
      <c r="Z14" s="7">
        <f>STDEV(P3:P505)*250^0.5</f>
        <v>0.46068499539360669</v>
      </c>
      <c r="AG14" s="9" t="s">
        <v>32</v>
      </c>
      <c r="AH14" s="9">
        <v>503</v>
      </c>
      <c r="AI14" s="9">
        <v>0.42617178168166076</v>
      </c>
      <c r="AJ14" s="9"/>
      <c r="AK14" s="9"/>
      <c r="AL14" s="9"/>
      <c r="AW14" s="9" t="s">
        <v>32</v>
      </c>
      <c r="AX14" s="9">
        <v>103</v>
      </c>
      <c r="AY14" s="9">
        <v>0.29101676193348952</v>
      </c>
      <c r="AZ14" s="9"/>
      <c r="BA14" s="9"/>
      <c r="BB14" s="9"/>
      <c r="BC14"/>
      <c r="BD14"/>
      <c r="BE14"/>
      <c r="BO14" s="9" t="s">
        <v>32</v>
      </c>
      <c r="BP14" s="9">
        <v>357</v>
      </c>
      <c r="BQ14" s="9">
        <v>0.18732100318185302</v>
      </c>
      <c r="BR14" s="9"/>
      <c r="BS14" s="9"/>
      <c r="BT14" s="9"/>
      <c r="CE14" s="9" t="s">
        <v>32</v>
      </c>
      <c r="CF14" s="9">
        <v>73</v>
      </c>
      <c r="CG14" s="9">
        <v>0.16267272796442245</v>
      </c>
      <c r="CH14" s="9"/>
      <c r="CI14" s="9"/>
      <c r="CJ14" s="9"/>
      <c r="CW14" s="9" t="s">
        <v>32</v>
      </c>
      <c r="CX14" s="9">
        <v>146</v>
      </c>
      <c r="CY14" s="9">
        <v>0.2381947930924419</v>
      </c>
      <c r="CZ14" s="9"/>
      <c r="DA14" s="9"/>
      <c r="DB14" s="9"/>
      <c r="DM14" s="9" t="s">
        <v>32</v>
      </c>
      <c r="DN14" s="9">
        <v>30</v>
      </c>
      <c r="DO14" s="9">
        <v>0.12610026955073719</v>
      </c>
      <c r="DP14" s="9"/>
      <c r="DQ14" s="9"/>
      <c r="DR14" s="9"/>
    </row>
    <row r="15" spans="1:125" ht="13.5" thickBot="1" x14ac:dyDescent="0.25">
      <c r="A15" s="1">
        <v>36027</v>
      </c>
      <c r="B15" s="3">
        <v>4.9079999923706055</v>
      </c>
      <c r="C15" s="2">
        <v>1832.4000244140625</v>
      </c>
      <c r="D15" s="3">
        <v>24.531499862670898</v>
      </c>
      <c r="F15" s="17">
        <v>36103</v>
      </c>
      <c r="G15" s="3">
        <f t="shared" si="0"/>
        <v>4.4530000686645508</v>
      </c>
      <c r="H15" s="3">
        <f t="shared" si="1"/>
        <v>1823.5</v>
      </c>
      <c r="I15" s="3">
        <f t="shared" si="2"/>
        <v>28.0625</v>
      </c>
      <c r="K15" s="1">
        <v>36027</v>
      </c>
      <c r="L15" s="3">
        <f t="shared" si="3"/>
        <v>1.9680000305175783E-4</v>
      </c>
      <c r="M15" s="3">
        <f t="shared" si="4"/>
        <v>-5.5356297118323078E-3</v>
      </c>
      <c r="N15" s="3">
        <f t="shared" si="5"/>
        <v>0</v>
      </c>
      <c r="O15" s="3">
        <f t="shared" si="6"/>
        <v>-5.7324297148840658E-3</v>
      </c>
      <c r="P15" s="3">
        <f t="shared" si="7"/>
        <v>-1.9680000305175783E-4</v>
      </c>
      <c r="R15" s="17">
        <v>36103</v>
      </c>
      <c r="S15" s="3">
        <f t="shared" si="8"/>
        <v>7.9884611643277681E-4</v>
      </c>
      <c r="T15" s="3">
        <f t="shared" si="9"/>
        <v>4.9617192626006168E-2</v>
      </c>
      <c r="U15" s="3">
        <f t="shared" si="9"/>
        <v>8.7167070217917669E-2</v>
      </c>
      <c r="V15" s="3">
        <f t="shared" si="10"/>
        <v>4.8818346509573389E-2</v>
      </c>
      <c r="W15" s="3">
        <f t="shared" si="11"/>
        <v>8.6368224101484897E-2</v>
      </c>
      <c r="Y15" t="s">
        <v>10</v>
      </c>
      <c r="AW15"/>
      <c r="AX15"/>
      <c r="AY15"/>
      <c r="AZ15"/>
      <c r="BA15"/>
      <c r="BB15"/>
      <c r="BC15"/>
      <c r="BD15"/>
      <c r="BE15"/>
    </row>
    <row r="16" spans="1:125" x14ac:dyDescent="0.2">
      <c r="A16" s="1">
        <v>36028</v>
      </c>
      <c r="B16" s="3">
        <v>4.880000114440918</v>
      </c>
      <c r="C16" s="2">
        <v>1797.5999755859375</v>
      </c>
      <c r="D16" s="3">
        <v>23.6875</v>
      </c>
      <c r="F16" s="17">
        <v>36110</v>
      </c>
      <c r="G16" s="3">
        <f t="shared" si="0"/>
        <v>4.4499998092651367</v>
      </c>
      <c r="H16" s="3">
        <f t="shared" si="1"/>
        <v>1862.0999755859375</v>
      </c>
      <c r="I16" s="3">
        <f t="shared" si="2"/>
        <v>27.5</v>
      </c>
      <c r="K16" s="1">
        <v>36028</v>
      </c>
      <c r="L16" s="3">
        <f t="shared" si="3"/>
        <v>1.9631999969482421E-4</v>
      </c>
      <c r="M16" s="3">
        <f t="shared" si="4"/>
        <v>-1.8991512969037883E-2</v>
      </c>
      <c r="N16" s="3">
        <f t="shared" si="5"/>
        <v>-3.4404739514325273E-2</v>
      </c>
      <c r="O16" s="3">
        <f t="shared" si="6"/>
        <v>-1.9187832968732707E-2</v>
      </c>
      <c r="P16" s="3">
        <f t="shared" si="7"/>
        <v>-3.4601059514020101E-2</v>
      </c>
      <c r="R16" s="17">
        <v>36110</v>
      </c>
      <c r="S16" s="3">
        <f t="shared" si="8"/>
        <v>8.563461670508751E-4</v>
      </c>
      <c r="T16" s="3">
        <f t="shared" si="9"/>
        <v>2.1168069967610365E-2</v>
      </c>
      <c r="U16" s="3">
        <f t="shared" si="9"/>
        <v>-2.0044543429844099E-2</v>
      </c>
      <c r="V16" s="3">
        <f t="shared" si="10"/>
        <v>2.0311723800559491E-2</v>
      </c>
      <c r="W16" s="3">
        <f t="shared" si="11"/>
        <v>-2.0900889596894973E-2</v>
      </c>
      <c r="Y16" s="5" t="s">
        <v>71</v>
      </c>
      <c r="Z16" s="7">
        <f>STDEV(O3:O359)*250^0.5</f>
        <v>0.2983137046983243</v>
      </c>
      <c r="AG16" s="10"/>
      <c r="AH16" s="10" t="s">
        <v>39</v>
      </c>
      <c r="AI16" s="10" t="s">
        <v>27</v>
      </c>
      <c r="AJ16" s="10" t="s">
        <v>40</v>
      </c>
      <c r="AK16" s="10" t="s">
        <v>41</v>
      </c>
      <c r="AL16" s="10" t="s">
        <v>42</v>
      </c>
      <c r="AM16" s="10" t="s">
        <v>43</v>
      </c>
      <c r="AN16" s="10" t="s">
        <v>44</v>
      </c>
      <c r="AO16" s="10" t="s">
        <v>45</v>
      </c>
      <c r="AP16" s="13"/>
      <c r="AQ16" s="13"/>
      <c r="AR16" s="13"/>
      <c r="AS16" s="13"/>
      <c r="AT16" s="13"/>
      <c r="AU16" s="13"/>
      <c r="AV16" s="13"/>
      <c r="AW16" s="10"/>
      <c r="AX16" s="10" t="s">
        <v>39</v>
      </c>
      <c r="AY16" s="10" t="s">
        <v>27</v>
      </c>
      <c r="AZ16" s="10" t="s">
        <v>40</v>
      </c>
      <c r="BA16" s="10" t="s">
        <v>41</v>
      </c>
      <c r="BB16" s="10" t="s">
        <v>42</v>
      </c>
      <c r="BC16" s="10" t="s">
        <v>43</v>
      </c>
      <c r="BD16" s="10" t="s">
        <v>44</v>
      </c>
      <c r="BE16" s="10" t="s">
        <v>45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0"/>
      <c r="BP16" s="10" t="s">
        <v>39</v>
      </c>
      <c r="BQ16" s="10" t="s">
        <v>27</v>
      </c>
      <c r="BR16" s="10" t="s">
        <v>40</v>
      </c>
      <c r="BS16" s="10" t="s">
        <v>41</v>
      </c>
      <c r="BT16" s="10" t="s">
        <v>42</v>
      </c>
      <c r="BU16" s="10" t="s">
        <v>43</v>
      </c>
      <c r="BV16" s="10" t="s">
        <v>44</v>
      </c>
      <c r="BW16" s="10" t="s">
        <v>45</v>
      </c>
      <c r="BX16" s="13"/>
      <c r="BY16" s="13"/>
      <c r="BZ16" s="13"/>
      <c r="CA16" s="13"/>
      <c r="CB16" s="13"/>
      <c r="CC16" s="13"/>
      <c r="CD16" s="13"/>
      <c r="CE16" s="10"/>
      <c r="CF16" s="10" t="s">
        <v>39</v>
      </c>
      <c r="CG16" s="10" t="s">
        <v>27</v>
      </c>
      <c r="CH16" s="10" t="s">
        <v>40</v>
      </c>
      <c r="CI16" s="10" t="s">
        <v>41</v>
      </c>
      <c r="CJ16" s="10" t="s">
        <v>42</v>
      </c>
      <c r="CK16" s="10" t="s">
        <v>43</v>
      </c>
      <c r="CL16" s="10" t="s">
        <v>44</v>
      </c>
      <c r="CM16" s="10" t="s">
        <v>45</v>
      </c>
      <c r="CN16" s="13"/>
      <c r="CO16" s="13"/>
      <c r="CP16" s="13"/>
      <c r="CQ16" s="13"/>
      <c r="CR16" s="13"/>
      <c r="CS16" s="13"/>
      <c r="CT16" s="13"/>
      <c r="CU16" s="13"/>
      <c r="CV16" s="13"/>
      <c r="CW16" s="10"/>
      <c r="CX16" s="10" t="s">
        <v>39</v>
      </c>
      <c r="CY16" s="10" t="s">
        <v>27</v>
      </c>
      <c r="CZ16" s="10" t="s">
        <v>40</v>
      </c>
      <c r="DA16" s="10" t="s">
        <v>41</v>
      </c>
      <c r="DB16" s="10" t="s">
        <v>42</v>
      </c>
      <c r="DC16" s="10" t="s">
        <v>43</v>
      </c>
      <c r="DD16" s="10" t="s">
        <v>44</v>
      </c>
      <c r="DE16" s="10" t="s">
        <v>45</v>
      </c>
      <c r="DM16" s="10"/>
      <c r="DN16" s="10" t="s">
        <v>39</v>
      </c>
      <c r="DO16" s="10" t="s">
        <v>27</v>
      </c>
      <c r="DP16" s="10" t="s">
        <v>40</v>
      </c>
      <c r="DQ16" s="10" t="s">
        <v>41</v>
      </c>
      <c r="DR16" s="10" t="s">
        <v>42</v>
      </c>
      <c r="DS16" s="10" t="s">
        <v>43</v>
      </c>
      <c r="DT16" s="10" t="s">
        <v>44</v>
      </c>
      <c r="DU16" s="10" t="s">
        <v>45</v>
      </c>
    </row>
    <row r="17" spans="1:125" x14ac:dyDescent="0.2">
      <c r="A17" s="1">
        <v>36031</v>
      </c>
      <c r="B17" s="3">
        <v>4.939000129699707</v>
      </c>
      <c r="C17" s="2">
        <v>1790.800048828125</v>
      </c>
      <c r="D17" s="3">
        <v>23.531499862670898</v>
      </c>
      <c r="F17" s="17">
        <v>36117</v>
      </c>
      <c r="G17" s="3">
        <f t="shared" si="0"/>
        <v>4.3289999961853027</v>
      </c>
      <c r="H17" s="3">
        <f t="shared" si="1"/>
        <v>1897.4000244140625</v>
      </c>
      <c r="I17" s="3">
        <f t="shared" si="2"/>
        <v>27.5</v>
      </c>
      <c r="K17" s="1">
        <v>36031</v>
      </c>
      <c r="L17" s="3">
        <f t="shared" si="3"/>
        <v>1.9520000457763672E-4</v>
      </c>
      <c r="M17" s="3">
        <f t="shared" si="4"/>
        <v>-3.782780846776562E-3</v>
      </c>
      <c r="N17" s="3">
        <f t="shared" si="5"/>
        <v>-6.5857577764264512E-3</v>
      </c>
      <c r="O17" s="3">
        <f t="shared" si="6"/>
        <v>-3.9779808513541988E-3</v>
      </c>
      <c r="P17" s="3">
        <f t="shared" si="7"/>
        <v>-6.7809577810040876E-3</v>
      </c>
      <c r="R17" s="17">
        <v>36117</v>
      </c>
      <c r="S17" s="3">
        <f t="shared" si="8"/>
        <v>8.557691940894493E-4</v>
      </c>
      <c r="T17" s="3">
        <f t="shared" si="9"/>
        <v>1.8957117926505163E-2</v>
      </c>
      <c r="U17" s="3">
        <f t="shared" si="9"/>
        <v>0</v>
      </c>
      <c r="V17" s="3">
        <f t="shared" si="10"/>
        <v>1.8101348732415715E-2</v>
      </c>
      <c r="W17" s="3">
        <f t="shared" si="11"/>
        <v>-8.557691940894493E-4</v>
      </c>
      <c r="Y17" s="5" t="s">
        <v>7</v>
      </c>
      <c r="Z17" s="7">
        <f>STDEV(P3:P359)*250^0.5</f>
        <v>0.36269581650460747</v>
      </c>
      <c r="AG17" s="8" t="s">
        <v>33</v>
      </c>
      <c r="AH17" s="8">
        <v>0</v>
      </c>
      <c r="AI17" s="8" t="e">
        <v>#N/A</v>
      </c>
      <c r="AJ17" s="8" t="e">
        <v>#N/A</v>
      </c>
      <c r="AK17" s="8" t="e">
        <v>#N/A</v>
      </c>
      <c r="AL17" s="8" t="e">
        <v>#N/A</v>
      </c>
      <c r="AM17" s="8" t="e">
        <v>#N/A</v>
      </c>
      <c r="AN17" s="8" t="e">
        <v>#N/A</v>
      </c>
      <c r="AO17" s="8" t="e">
        <v>#N/A</v>
      </c>
      <c r="AP17" s="8"/>
      <c r="AQ17" s="8"/>
      <c r="AR17" s="8"/>
      <c r="AS17" s="8"/>
      <c r="AT17" s="8"/>
      <c r="AU17" s="8"/>
      <c r="AV17" s="8"/>
      <c r="AW17" s="8" t="s">
        <v>33</v>
      </c>
      <c r="AX17" s="8">
        <v>0</v>
      </c>
      <c r="AY17" s="8" t="e">
        <v>#N/A</v>
      </c>
      <c r="AZ17" s="8" t="e">
        <v>#N/A</v>
      </c>
      <c r="BA17" s="8" t="e">
        <v>#N/A</v>
      </c>
      <c r="BB17" s="8" t="e">
        <v>#N/A</v>
      </c>
      <c r="BC17" s="8" t="e">
        <v>#N/A</v>
      </c>
      <c r="BD17" s="8" t="e">
        <v>#N/A</v>
      </c>
      <c r="BE17" s="8" t="e">
        <v>#N/A</v>
      </c>
      <c r="BF17" s="8"/>
      <c r="BG17" s="8"/>
      <c r="BH17" s="8"/>
      <c r="BI17" s="8"/>
      <c r="BJ17" s="8"/>
      <c r="BK17" s="8"/>
      <c r="BL17" s="8"/>
      <c r="BM17" s="8"/>
      <c r="BN17" s="8"/>
      <c r="BO17" s="8" t="s">
        <v>33</v>
      </c>
      <c r="BP17" s="8">
        <v>0</v>
      </c>
      <c r="BQ17" s="8" t="e">
        <v>#N/A</v>
      </c>
      <c r="BR17" s="8" t="e">
        <v>#N/A</v>
      </c>
      <c r="BS17" s="8" t="e">
        <v>#N/A</v>
      </c>
      <c r="BT17" s="8" t="e">
        <v>#N/A</v>
      </c>
      <c r="BU17" s="8" t="e">
        <v>#N/A</v>
      </c>
      <c r="BV17" s="8" t="e">
        <v>#N/A</v>
      </c>
      <c r="BW17" s="8" t="e">
        <v>#N/A</v>
      </c>
      <c r="BX17" s="8"/>
      <c r="BY17" s="8"/>
      <c r="BZ17" s="8"/>
      <c r="CA17" s="8"/>
      <c r="CB17" s="8"/>
      <c r="CC17" s="8"/>
      <c r="CD17" s="8"/>
      <c r="CE17" s="8" t="s">
        <v>33</v>
      </c>
      <c r="CF17" s="8">
        <v>0</v>
      </c>
      <c r="CG17" s="8" t="e">
        <v>#N/A</v>
      </c>
      <c r="CH17" s="8" t="e">
        <v>#N/A</v>
      </c>
      <c r="CI17" s="8" t="e">
        <v>#N/A</v>
      </c>
      <c r="CJ17" s="8" t="e">
        <v>#N/A</v>
      </c>
      <c r="CK17" s="8" t="e">
        <v>#N/A</v>
      </c>
      <c r="CL17" s="8" t="e">
        <v>#N/A</v>
      </c>
      <c r="CM17" s="8" t="e">
        <v>#N/A</v>
      </c>
      <c r="CN17" s="8"/>
      <c r="CO17" s="8"/>
      <c r="CP17" s="8"/>
      <c r="CQ17" s="8"/>
      <c r="CR17" s="8"/>
      <c r="CS17" s="8"/>
      <c r="CT17" s="8"/>
      <c r="CU17" s="8"/>
      <c r="CV17" s="8"/>
      <c r="CW17" s="8" t="s">
        <v>33</v>
      </c>
      <c r="CX17" s="8">
        <v>0</v>
      </c>
      <c r="CY17" s="8" t="e">
        <v>#N/A</v>
      </c>
      <c r="CZ17" s="8" t="e">
        <v>#N/A</v>
      </c>
      <c r="DA17" s="8" t="e">
        <v>#N/A</v>
      </c>
      <c r="DB17" s="8" t="e">
        <v>#N/A</v>
      </c>
      <c r="DC17" s="8" t="e">
        <v>#N/A</v>
      </c>
      <c r="DD17" s="8" t="e">
        <v>#N/A</v>
      </c>
      <c r="DE17" s="8" t="e">
        <v>#N/A</v>
      </c>
      <c r="DM17" s="8" t="s">
        <v>33</v>
      </c>
      <c r="DN17" s="8">
        <v>0</v>
      </c>
      <c r="DO17" s="8" t="e">
        <v>#N/A</v>
      </c>
      <c r="DP17" s="8" t="e">
        <v>#N/A</v>
      </c>
      <c r="DQ17" s="8" t="e">
        <v>#N/A</v>
      </c>
      <c r="DR17" s="8" t="e">
        <v>#N/A</v>
      </c>
      <c r="DS17" s="8" t="e">
        <v>#N/A</v>
      </c>
      <c r="DT17" s="8" t="e">
        <v>#N/A</v>
      </c>
      <c r="DU17" s="8" t="e">
        <v>#N/A</v>
      </c>
    </row>
    <row r="18" spans="1:125" ht="13.5" thickBot="1" x14ac:dyDescent="0.25">
      <c r="A18" s="1">
        <v>36032</v>
      </c>
      <c r="B18" s="3">
        <v>4.9380002021789551</v>
      </c>
      <c r="C18" s="2">
        <v>1798.0999755859375</v>
      </c>
      <c r="D18" s="3">
        <v>23.625</v>
      </c>
      <c r="F18" s="17">
        <v>36124</v>
      </c>
      <c r="G18" s="3">
        <f t="shared" si="0"/>
        <v>4.4650001525878906</v>
      </c>
      <c r="H18" s="3">
        <f t="shared" si="1"/>
        <v>1985.199951171875</v>
      </c>
      <c r="I18" s="3">
        <f t="shared" si="2"/>
        <v>27.468999862670898</v>
      </c>
      <c r="K18" s="1">
        <v>36032</v>
      </c>
      <c r="L18" s="3">
        <f t="shared" si="3"/>
        <v>1.9756000518798828E-4</v>
      </c>
      <c r="M18" s="3">
        <f t="shared" si="4"/>
        <v>4.0763494297364313E-3</v>
      </c>
      <c r="N18" s="3">
        <f t="shared" si="5"/>
        <v>3.9734032201417446E-3</v>
      </c>
      <c r="O18" s="3">
        <f t="shared" si="6"/>
        <v>3.878789424548443E-3</v>
      </c>
      <c r="P18" s="3">
        <f t="shared" si="7"/>
        <v>3.7758432149537563E-3</v>
      </c>
      <c r="R18" s="17">
        <v>36124</v>
      </c>
      <c r="S18" s="3">
        <f t="shared" si="8"/>
        <v>8.3249999926640443E-4</v>
      </c>
      <c r="T18" s="3">
        <f t="shared" si="9"/>
        <v>4.6273809227406364E-2</v>
      </c>
      <c r="U18" s="3">
        <f t="shared" si="9"/>
        <v>-1.1272777210582386E-3</v>
      </c>
      <c r="V18" s="3">
        <f t="shared" si="10"/>
        <v>4.5441309228139957E-2</v>
      </c>
      <c r="W18" s="3">
        <f t="shared" si="11"/>
        <v>-1.959777720324643E-3</v>
      </c>
      <c r="Y18" t="s">
        <v>11</v>
      </c>
      <c r="AG18" s="9" t="s">
        <v>46</v>
      </c>
      <c r="AH18" s="9">
        <v>0.21118726454406656</v>
      </c>
      <c r="AI18" s="9">
        <v>5.5812857019534361E-2</v>
      </c>
      <c r="AJ18" s="9">
        <v>3.7838461569912383</v>
      </c>
      <c r="AK18" s="9">
        <v>1.7305852624764078E-4</v>
      </c>
      <c r="AL18" s="9">
        <v>0.10153176948937383</v>
      </c>
      <c r="AM18" s="9">
        <v>0.3208427595987593</v>
      </c>
      <c r="AN18" s="9">
        <v>0.10153176948937383</v>
      </c>
      <c r="AO18" s="9">
        <v>0.3208427595987593</v>
      </c>
      <c r="AP18" s="8"/>
      <c r="AQ18" s="8"/>
      <c r="AR18" s="8"/>
      <c r="AS18" s="8"/>
      <c r="AT18" s="8"/>
      <c r="AU18" s="8"/>
      <c r="AV18" s="8"/>
      <c r="AW18" s="9" t="s">
        <v>46</v>
      </c>
      <c r="AX18" s="9">
        <v>0.38939890760341622</v>
      </c>
      <c r="AY18" s="9">
        <v>0.10510761233248397</v>
      </c>
      <c r="AZ18" s="9">
        <v>3.704764088557559</v>
      </c>
      <c r="BA18" s="9">
        <v>3.438853221935695E-4</v>
      </c>
      <c r="BB18" s="9">
        <v>0.18091856209832477</v>
      </c>
      <c r="BC18" s="9">
        <v>0.59787925310850765</v>
      </c>
      <c r="BD18" s="9">
        <v>0.18091856209832477</v>
      </c>
      <c r="BE18" s="9">
        <v>0.59787925310850765</v>
      </c>
      <c r="BF18" s="8"/>
      <c r="BG18" s="8"/>
      <c r="BH18" s="8"/>
      <c r="BI18" s="8"/>
      <c r="BJ18" s="8"/>
      <c r="BK18" s="8"/>
      <c r="BL18" s="8"/>
      <c r="BM18" s="8"/>
      <c r="BN18" s="8"/>
      <c r="BO18" s="9" t="s">
        <v>46</v>
      </c>
      <c r="BP18" s="9">
        <v>0.32206062854916601</v>
      </c>
      <c r="BQ18" s="9">
        <v>6.1798459698811398E-2</v>
      </c>
      <c r="BR18" s="9">
        <v>5.2114669219718488</v>
      </c>
      <c r="BS18" s="9">
        <v>3.180759694316519E-7</v>
      </c>
      <c r="BT18" s="9">
        <v>0.20052466208347314</v>
      </c>
      <c r="BU18" s="9">
        <v>0.44359659501485887</v>
      </c>
      <c r="BV18" s="9">
        <v>0.20052466208347314</v>
      </c>
      <c r="BW18" s="9">
        <v>0.44359659501485887</v>
      </c>
      <c r="BX18" s="8"/>
      <c r="BY18" s="8"/>
      <c r="BZ18" s="8"/>
      <c r="CA18" s="8"/>
      <c r="CB18" s="8"/>
      <c r="CC18" s="8"/>
      <c r="CD18" s="8"/>
      <c r="CE18" s="9" t="s">
        <v>46</v>
      </c>
      <c r="CF18" s="9">
        <v>0.38842092928020489</v>
      </c>
      <c r="CG18" s="9">
        <v>0.12222933911086341</v>
      </c>
      <c r="CH18" s="9">
        <v>3.177804380729758</v>
      </c>
      <c r="CI18" s="9">
        <v>2.187048498715617E-3</v>
      </c>
      <c r="CJ18" s="9">
        <v>0.14476134740569738</v>
      </c>
      <c r="CK18" s="9">
        <v>0.63208051115471242</v>
      </c>
      <c r="CL18" s="9">
        <v>0.14476134740569738</v>
      </c>
      <c r="CM18" s="9">
        <v>0.63208051115471242</v>
      </c>
      <c r="CN18" s="8"/>
      <c r="CO18" s="8"/>
      <c r="CP18" s="8"/>
      <c r="CQ18" s="8"/>
      <c r="CR18" s="8"/>
      <c r="CS18" s="8"/>
      <c r="CT18" s="8"/>
      <c r="CU18" s="8"/>
      <c r="CV18" s="8"/>
      <c r="CW18" s="9" t="s">
        <v>46</v>
      </c>
      <c r="CX18" s="9">
        <v>0.10783975166368573</v>
      </c>
      <c r="CY18" s="9">
        <v>0.1092909666765788</v>
      </c>
      <c r="CZ18" s="9">
        <v>0.98672154655574051</v>
      </c>
      <c r="DA18" s="9">
        <v>0.32542280824939995</v>
      </c>
      <c r="DB18" s="9">
        <v>-0.10816939760192484</v>
      </c>
      <c r="DC18" s="9">
        <v>0.3238489009292963</v>
      </c>
      <c r="DD18" s="9">
        <v>-0.10816939760192484</v>
      </c>
      <c r="DE18" s="9">
        <v>0.3238489009292963</v>
      </c>
      <c r="DM18" s="9" t="s">
        <v>46</v>
      </c>
      <c r="DN18" s="9">
        <v>0.39072101172902529</v>
      </c>
      <c r="DO18" s="9">
        <v>0.20308278860710832</v>
      </c>
      <c r="DP18" s="9">
        <v>1.9239494120052143</v>
      </c>
      <c r="DQ18" s="9">
        <v>6.4225419629728803E-2</v>
      </c>
      <c r="DR18" s="9">
        <v>-2.463015396798407E-2</v>
      </c>
      <c r="DS18" s="9">
        <v>0.80607217742603465</v>
      </c>
      <c r="DT18" s="9">
        <v>-2.463015396798407E-2</v>
      </c>
      <c r="DU18" s="9">
        <v>0.80607217742603465</v>
      </c>
    </row>
    <row r="19" spans="1:125" x14ac:dyDescent="0.2">
      <c r="A19" s="1">
        <v>36033</v>
      </c>
      <c r="B19" s="3">
        <v>4.9289999008178711</v>
      </c>
      <c r="C19" s="2">
        <v>1768.0999755859375</v>
      </c>
      <c r="D19" s="3">
        <v>23.656499862670898</v>
      </c>
      <c r="F19" s="17">
        <v>36131</v>
      </c>
      <c r="G19" s="3">
        <f t="shared" si="0"/>
        <v>4.3649997711181641</v>
      </c>
      <c r="H19" s="3">
        <f t="shared" si="1"/>
        <v>1995.199951171875</v>
      </c>
      <c r="I19" s="3">
        <f t="shared" si="2"/>
        <v>25.906499862670898</v>
      </c>
      <c r="K19" s="1">
        <v>36033</v>
      </c>
      <c r="L19" s="3">
        <f t="shared" si="3"/>
        <v>1.9752000808715819E-4</v>
      </c>
      <c r="M19" s="3">
        <f t="shared" si="4"/>
        <v>-1.6684278075374568E-2</v>
      </c>
      <c r="N19" s="3">
        <f t="shared" si="5"/>
        <v>1.3333275204613095E-3</v>
      </c>
      <c r="O19" s="3">
        <f t="shared" si="6"/>
        <v>-1.6881798083461727E-2</v>
      </c>
      <c r="P19" s="3">
        <f t="shared" si="7"/>
        <v>1.1358075123741513E-3</v>
      </c>
      <c r="R19" s="17">
        <v>36131</v>
      </c>
      <c r="S19" s="3">
        <f t="shared" si="8"/>
        <v>8.5865387549767123E-4</v>
      </c>
      <c r="T19" s="3">
        <f t="shared" si="9"/>
        <v>5.0372759651222754E-3</v>
      </c>
      <c r="U19" s="3">
        <f t="shared" si="9"/>
        <v>-5.6882303972172109E-2</v>
      </c>
      <c r="V19" s="3">
        <f t="shared" si="10"/>
        <v>4.1786220896246045E-3</v>
      </c>
      <c r="W19" s="3">
        <f t="shared" si="11"/>
        <v>-5.7740957847669777E-2</v>
      </c>
      <c r="Y19" s="5" t="s">
        <v>71</v>
      </c>
      <c r="Z19" s="7">
        <f>STDEV(O360:O505)*250^0.5</f>
        <v>0.48803154532978604</v>
      </c>
      <c r="AW19"/>
      <c r="AX19"/>
      <c r="AY19"/>
      <c r="AZ19"/>
      <c r="BA19"/>
      <c r="BB19"/>
      <c r="BC19"/>
      <c r="BD19"/>
      <c r="BE19"/>
    </row>
    <row r="20" spans="1:125" x14ac:dyDescent="0.2">
      <c r="A20" s="1">
        <v>36034</v>
      </c>
      <c r="B20" s="3">
        <v>4.8389997482299805</v>
      </c>
      <c r="C20" s="2">
        <v>1686.4000244140625</v>
      </c>
      <c r="D20" s="3">
        <v>23</v>
      </c>
      <c r="F20" s="17">
        <v>36138</v>
      </c>
      <c r="G20" s="3">
        <f t="shared" si="0"/>
        <v>4.309999942779541</v>
      </c>
      <c r="H20" s="3">
        <f t="shared" si="1"/>
        <v>2050.39990234375</v>
      </c>
      <c r="I20" s="3">
        <f t="shared" si="2"/>
        <v>27.218999862670898</v>
      </c>
      <c r="K20" s="1">
        <v>36034</v>
      </c>
      <c r="L20" s="3">
        <f t="shared" si="3"/>
        <v>1.9715999603271483E-4</v>
      </c>
      <c r="M20" s="3">
        <f t="shared" si="4"/>
        <v>-4.6207766698712911E-2</v>
      </c>
      <c r="N20" s="3">
        <f t="shared" si="5"/>
        <v>-2.7751352333691234E-2</v>
      </c>
      <c r="O20" s="3">
        <f t="shared" si="6"/>
        <v>-4.6404926694745628E-2</v>
      </c>
      <c r="P20" s="3">
        <f t="shared" si="7"/>
        <v>-2.7948512329723948E-2</v>
      </c>
      <c r="R20" s="17">
        <v>36138</v>
      </c>
      <c r="S20" s="3">
        <f t="shared" si="8"/>
        <v>8.3942303290733913E-4</v>
      </c>
      <c r="T20" s="3">
        <f t="shared" si="9"/>
        <v>2.7666375562736691E-2</v>
      </c>
      <c r="U20" s="3">
        <f t="shared" si="9"/>
        <v>5.0662961301507305E-2</v>
      </c>
      <c r="V20" s="3">
        <f t="shared" si="10"/>
        <v>2.6826952529829352E-2</v>
      </c>
      <c r="W20" s="3">
        <f t="shared" si="11"/>
        <v>4.9823538268599962E-2</v>
      </c>
      <c r="Y20" s="5" t="s">
        <v>7</v>
      </c>
      <c r="Z20" s="7">
        <f>STDEV(P360:P505)*250^0.5</f>
        <v>0.64085167242906305</v>
      </c>
      <c r="AW20"/>
      <c r="AX20"/>
      <c r="AY20"/>
      <c r="AZ20"/>
      <c r="BA20"/>
      <c r="BB20"/>
      <c r="BC20"/>
      <c r="BD20"/>
      <c r="BE20"/>
    </row>
    <row r="21" spans="1:125" x14ac:dyDescent="0.2">
      <c r="A21" s="1">
        <v>36035</v>
      </c>
      <c r="B21" s="3">
        <v>4.754000186920166</v>
      </c>
      <c r="C21" s="2">
        <v>1639.5999755859375</v>
      </c>
      <c r="D21" s="3">
        <v>22.031499862670898</v>
      </c>
      <c r="F21" s="17">
        <v>36145</v>
      </c>
      <c r="G21" s="3">
        <f t="shared" si="0"/>
        <v>4.3340001106262207</v>
      </c>
      <c r="H21" s="3">
        <f t="shared" si="1"/>
        <v>2009.300048828125</v>
      </c>
      <c r="I21" s="3">
        <f t="shared" si="2"/>
        <v>27.5625</v>
      </c>
      <c r="K21" s="1">
        <v>36035</v>
      </c>
      <c r="L21" s="3">
        <f t="shared" si="3"/>
        <v>1.9355998992919921E-4</v>
      </c>
      <c r="M21" s="3">
        <f t="shared" si="4"/>
        <v>-2.7751451702205481E-2</v>
      </c>
      <c r="N21" s="3">
        <f t="shared" si="5"/>
        <v>-4.2108701623004417E-2</v>
      </c>
      <c r="O21" s="3">
        <f t="shared" si="6"/>
        <v>-2.7945011692134682E-2</v>
      </c>
      <c r="P21" s="3">
        <f t="shared" si="7"/>
        <v>-4.2302261612933614E-2</v>
      </c>
      <c r="R21" s="17">
        <v>36145</v>
      </c>
      <c r="S21" s="3">
        <f t="shared" si="8"/>
        <v>8.2884614284221944E-4</v>
      </c>
      <c r="T21" s="3">
        <f t="shared" si="9"/>
        <v>-2.0044798806635233E-2</v>
      </c>
      <c r="U21" s="3">
        <f t="shared" si="9"/>
        <v>1.2619866235430268E-2</v>
      </c>
      <c r="V21" s="3">
        <f t="shared" si="10"/>
        <v>-2.0873644949477452E-2</v>
      </c>
      <c r="W21" s="3">
        <f t="shared" si="11"/>
        <v>1.1791020092588048E-2</v>
      </c>
      <c r="AW21"/>
      <c r="AX21"/>
      <c r="AY21"/>
      <c r="AZ21"/>
      <c r="BA21"/>
      <c r="BB21"/>
      <c r="BC21"/>
      <c r="BD21"/>
      <c r="BE21"/>
    </row>
    <row r="22" spans="1:125" x14ac:dyDescent="0.2">
      <c r="A22" s="1">
        <v>36038</v>
      </c>
      <c r="B22" s="3">
        <v>4.7200002670288086</v>
      </c>
      <c r="C22" s="2">
        <v>1499.199951171875</v>
      </c>
      <c r="D22" s="3">
        <v>21.156499862670898</v>
      </c>
      <c r="F22" s="17">
        <v>36152</v>
      </c>
      <c r="G22" s="3">
        <f t="shared" si="0"/>
        <v>4.4699997901916504</v>
      </c>
      <c r="H22" s="3">
        <f t="shared" si="1"/>
        <v>2172.5</v>
      </c>
      <c r="I22" s="3">
        <f t="shared" si="2"/>
        <v>29.343999862670898</v>
      </c>
      <c r="K22" s="1">
        <v>36038</v>
      </c>
      <c r="L22" s="3">
        <f t="shared" si="3"/>
        <v>1.9016000747680664E-4</v>
      </c>
      <c r="M22" s="3">
        <f t="shared" si="4"/>
        <v>-8.5630657785224884E-2</v>
      </c>
      <c r="N22" s="3">
        <f t="shared" si="5"/>
        <v>-3.9715861627857549E-2</v>
      </c>
      <c r="O22" s="3">
        <f t="shared" si="6"/>
        <v>-8.582081779270169E-2</v>
      </c>
      <c r="P22" s="3">
        <f t="shared" si="7"/>
        <v>-3.9906021635334354E-2</v>
      </c>
      <c r="R22" s="17">
        <v>36152</v>
      </c>
      <c r="S22" s="3">
        <f t="shared" si="8"/>
        <v>8.334615597358117E-4</v>
      </c>
      <c r="T22" s="3">
        <f t="shared" si="9"/>
        <v>8.122228995468217E-2</v>
      </c>
      <c r="U22" s="3">
        <f t="shared" si="9"/>
        <v>6.4634915652458894E-2</v>
      </c>
      <c r="V22" s="3">
        <f t="shared" si="10"/>
        <v>8.0388828394946363E-2</v>
      </c>
      <c r="W22" s="3">
        <f t="shared" si="11"/>
        <v>6.3801454092723087E-2</v>
      </c>
      <c r="Y22" s="6" t="s">
        <v>66</v>
      </c>
      <c r="AG22" t="s">
        <v>47</v>
      </c>
      <c r="AW22" t="s">
        <v>47</v>
      </c>
      <c r="AX22"/>
      <c r="AY22"/>
      <c r="AZ22"/>
      <c r="BA22"/>
      <c r="BB22"/>
      <c r="BC22"/>
      <c r="BD22"/>
      <c r="BE22"/>
      <c r="BO22" t="s">
        <v>47</v>
      </c>
      <c r="CE22" t="s">
        <v>47</v>
      </c>
      <c r="CW22" t="s">
        <v>47</v>
      </c>
      <c r="DM22" t="s">
        <v>47</v>
      </c>
    </row>
    <row r="23" spans="1:125" ht="13.5" thickBot="1" x14ac:dyDescent="0.25">
      <c r="A23" s="1">
        <v>36039</v>
      </c>
      <c r="B23" s="3">
        <v>4.7940001487731934</v>
      </c>
      <c r="C23" s="2">
        <v>1575</v>
      </c>
      <c r="D23" s="3">
        <v>21.5625</v>
      </c>
      <c r="F23" s="17">
        <v>36159</v>
      </c>
      <c r="G23" s="3">
        <f t="shared" si="0"/>
        <v>4.429999828338623</v>
      </c>
      <c r="H23" s="3">
        <f t="shared" si="1"/>
        <v>2166.89990234375</v>
      </c>
      <c r="I23" s="3">
        <f t="shared" si="2"/>
        <v>28.3125</v>
      </c>
      <c r="K23" s="1">
        <v>36039</v>
      </c>
      <c r="L23" s="3">
        <f t="shared" si="3"/>
        <v>1.8880001068115234E-4</v>
      </c>
      <c r="M23" s="3">
        <f t="shared" si="4"/>
        <v>5.0560333042216687E-2</v>
      </c>
      <c r="N23" s="3">
        <f t="shared" si="5"/>
        <v>1.9190326375557953E-2</v>
      </c>
      <c r="O23" s="3">
        <f t="shared" si="6"/>
        <v>5.0371533031535534E-2</v>
      </c>
      <c r="P23" s="3">
        <f t="shared" si="7"/>
        <v>1.90015263648768E-2</v>
      </c>
      <c r="R23" s="17">
        <v>36159</v>
      </c>
      <c r="S23" s="3">
        <f t="shared" si="8"/>
        <v>8.5961534426762514E-4</v>
      </c>
      <c r="T23" s="3">
        <f t="shared" si="9"/>
        <v>-2.5777204401611045E-3</v>
      </c>
      <c r="U23" s="3">
        <f t="shared" si="9"/>
        <v>-3.5151985669925334E-2</v>
      </c>
      <c r="V23" s="3">
        <f t="shared" si="10"/>
        <v>-3.4373357844287296E-3</v>
      </c>
      <c r="W23" s="3">
        <f t="shared" si="11"/>
        <v>-3.6011601014192957E-2</v>
      </c>
      <c r="Y23" t="s">
        <v>12</v>
      </c>
      <c r="AW23"/>
      <c r="AX23"/>
      <c r="AY23"/>
      <c r="AZ23"/>
      <c r="BA23"/>
      <c r="BB23"/>
      <c r="BC23"/>
      <c r="BD23"/>
      <c r="BE23"/>
    </row>
    <row r="24" spans="1:125" x14ac:dyDescent="0.2">
      <c r="A24" s="1">
        <v>36040</v>
      </c>
      <c r="B24" s="3">
        <v>4.7639999389648438</v>
      </c>
      <c r="C24" s="2">
        <v>1592.800048828125</v>
      </c>
      <c r="D24" s="3">
        <v>22.25</v>
      </c>
      <c r="F24" s="17">
        <v>36166</v>
      </c>
      <c r="G24" s="3">
        <f t="shared" si="0"/>
        <v>4.3509998321533203</v>
      </c>
      <c r="H24" s="3">
        <f t="shared" si="1"/>
        <v>2320.800048828125</v>
      </c>
      <c r="I24" s="3">
        <f t="shared" si="2"/>
        <v>29.718999862670898</v>
      </c>
      <c r="K24" s="1">
        <v>36040</v>
      </c>
      <c r="L24" s="3">
        <f t="shared" si="3"/>
        <v>1.9176000595092773E-4</v>
      </c>
      <c r="M24" s="3">
        <f t="shared" si="4"/>
        <v>1.1301618303571428E-2</v>
      </c>
      <c r="N24" s="3">
        <f t="shared" si="5"/>
        <v>3.1884057971014491E-2</v>
      </c>
      <c r="O24" s="3">
        <f t="shared" si="6"/>
        <v>1.11098582976205E-2</v>
      </c>
      <c r="P24" s="3">
        <f t="shared" si="7"/>
        <v>3.1692297965063565E-2</v>
      </c>
      <c r="R24" s="17">
        <v>36166</v>
      </c>
      <c r="S24" s="3">
        <f t="shared" si="8"/>
        <v>8.5192304391127369E-4</v>
      </c>
      <c r="T24" s="3">
        <f t="shared" si="9"/>
        <v>7.1023191388727466E-2</v>
      </c>
      <c r="U24" s="3">
        <f t="shared" si="9"/>
        <v>4.9677699343784493E-2</v>
      </c>
      <c r="V24" s="3">
        <f t="shared" si="10"/>
        <v>7.0171268344816198E-2</v>
      </c>
      <c r="W24" s="3">
        <f t="shared" si="11"/>
        <v>4.8825776299873218E-2</v>
      </c>
      <c r="Y24" s="5" t="s">
        <v>71</v>
      </c>
      <c r="Z24" s="7">
        <f>STDEV(T3:T105)*50^0.5</f>
        <v>0.33622660746874705</v>
      </c>
      <c r="AG24" s="10" t="s">
        <v>48</v>
      </c>
      <c r="AH24" s="10" t="s">
        <v>49</v>
      </c>
      <c r="AI24" s="10" t="s">
        <v>50</v>
      </c>
      <c r="AK24" s="6" t="s">
        <v>51</v>
      </c>
      <c r="AL24">
        <f>CORREL(AI25:AI526,AI26:AI527)</f>
        <v>-2.3797694497160963E-3</v>
      </c>
      <c r="AW24" s="10" t="s">
        <v>48</v>
      </c>
      <c r="AX24" s="10" t="s">
        <v>49</v>
      </c>
      <c r="AY24" s="10" t="s">
        <v>50</v>
      </c>
      <c r="AZ24"/>
      <c r="BA24" s="6" t="s">
        <v>51</v>
      </c>
      <c r="BB24">
        <f>CORREL(AY25:AY126,AY26:AY127)</f>
        <v>-0.18642519064469426</v>
      </c>
      <c r="BC24"/>
      <c r="BD24"/>
      <c r="BE24"/>
      <c r="BO24" s="10" t="s">
        <v>48</v>
      </c>
      <c r="BP24" s="10" t="s">
        <v>49</v>
      </c>
      <c r="BQ24" s="10" t="s">
        <v>50</v>
      </c>
      <c r="BS24" s="6" t="s">
        <v>51</v>
      </c>
      <c r="BT24">
        <f>CORREL(BQ25:BQ380,BQ26:BQ381)</f>
        <v>2.9896796918784024E-2</v>
      </c>
      <c r="CE24" s="10" t="s">
        <v>48</v>
      </c>
      <c r="CF24" s="10" t="s">
        <v>49</v>
      </c>
      <c r="CG24" s="10" t="s">
        <v>50</v>
      </c>
      <c r="CI24" s="6" t="s">
        <v>51</v>
      </c>
      <c r="CJ24">
        <f>CORREL(CG25:CG96,CG26:CG97)</f>
        <v>-0.23196429212458985</v>
      </c>
      <c r="CW24" s="10" t="s">
        <v>48</v>
      </c>
      <c r="CX24" s="10" t="s">
        <v>49</v>
      </c>
      <c r="CY24" s="10" t="s">
        <v>50</v>
      </c>
      <c r="DA24" s="6" t="s">
        <v>51</v>
      </c>
      <c r="DB24">
        <f>CORREL(CY25:CY169,CY26:CY170)</f>
        <v>-2.9970171353897249E-2</v>
      </c>
      <c r="DM24" s="10" t="s">
        <v>48</v>
      </c>
      <c r="DN24" s="10" t="s">
        <v>49</v>
      </c>
      <c r="DO24" s="10" t="s">
        <v>50</v>
      </c>
      <c r="DQ24" s="6" t="s">
        <v>51</v>
      </c>
      <c r="DR24">
        <f>CORREL(DO25:DO53,DO26:DO54)</f>
        <v>-0.19080933808098344</v>
      </c>
    </row>
    <row r="25" spans="1:125" x14ac:dyDescent="0.2">
      <c r="A25" s="1">
        <v>36041</v>
      </c>
      <c r="B25" s="3">
        <v>4.7249999046325684</v>
      </c>
      <c r="C25" s="2">
        <v>1571.800048828125</v>
      </c>
      <c r="D25" s="3">
        <v>21.843999862670898</v>
      </c>
      <c r="F25" s="17">
        <v>36173</v>
      </c>
      <c r="G25" s="3">
        <f t="shared" si="0"/>
        <v>4.3449997901916504</v>
      </c>
      <c r="H25" s="3">
        <f t="shared" si="1"/>
        <v>2316.800048828125</v>
      </c>
      <c r="I25" s="3">
        <f t="shared" si="2"/>
        <v>31.8125</v>
      </c>
      <c r="K25" s="1">
        <v>36041</v>
      </c>
      <c r="L25" s="3">
        <f t="shared" si="3"/>
        <v>1.9055999755859376E-4</v>
      </c>
      <c r="M25" s="3">
        <f t="shared" si="4"/>
        <v>-1.3184329078499455E-2</v>
      </c>
      <c r="N25" s="3">
        <f t="shared" si="5"/>
        <v>-1.8247197183330406E-2</v>
      </c>
      <c r="O25" s="3">
        <f t="shared" si="6"/>
        <v>-1.337488907605805E-2</v>
      </c>
      <c r="P25" s="3">
        <f t="shared" si="7"/>
        <v>-1.8437757180889001E-2</v>
      </c>
      <c r="R25" s="17">
        <v>36173</v>
      </c>
      <c r="S25" s="3">
        <f t="shared" si="8"/>
        <v>8.3673073695256163E-4</v>
      </c>
      <c r="T25" s="3">
        <f t="shared" si="9"/>
        <v>-1.7235435693909854E-3</v>
      </c>
      <c r="U25" s="3">
        <f t="shared" si="9"/>
        <v>7.0443155792691434E-2</v>
      </c>
      <c r="V25" s="3">
        <f t="shared" si="10"/>
        <v>-2.5602743063435473E-3</v>
      </c>
      <c r="W25" s="3">
        <f t="shared" si="11"/>
        <v>6.9606425055738871E-2</v>
      </c>
      <c r="Y25" s="5" t="s">
        <v>7</v>
      </c>
      <c r="Z25" s="7">
        <f>STDEV(U3:U105)*50^0.5</f>
        <v>0.37771359849968472</v>
      </c>
      <c r="AG25" s="1">
        <v>36011</v>
      </c>
      <c r="AH25" s="8">
        <v>-7.4727275728356099E-3</v>
      </c>
      <c r="AI25" s="8">
        <v>-3.3294658518291491E-2</v>
      </c>
      <c r="AK25" s="6" t="s">
        <v>52</v>
      </c>
      <c r="AL25">
        <f>SUMXMY2(AI25:AI526,AI26:AI527)/SUMSQ(AI25:AI527)</f>
        <v>1.9890238076071518</v>
      </c>
      <c r="AM25" t="s">
        <v>53</v>
      </c>
      <c r="AW25" s="8">
        <v>1</v>
      </c>
      <c r="AX25" s="8">
        <v>7.7517909832169381E-3</v>
      </c>
      <c r="AY25" s="8">
        <v>-3.9160566815338409E-2</v>
      </c>
      <c r="AZ25"/>
      <c r="BA25" s="6" t="s">
        <v>52</v>
      </c>
      <c r="BB25">
        <f>SUMXMY2(AY25:AY126,AY26:AY127)/SUMSQ(AY25:AY127)</f>
        <v>2.306484252278763</v>
      </c>
      <c r="BC25"/>
      <c r="BD25"/>
      <c r="BE25"/>
      <c r="BO25" s="1">
        <v>36011</v>
      </c>
      <c r="BP25" s="8">
        <v>-1.1395911322019808E-2</v>
      </c>
      <c r="BQ25" s="8">
        <v>-2.9371474769107293E-2</v>
      </c>
      <c r="BS25" s="6" t="s">
        <v>52</v>
      </c>
      <c r="BT25">
        <f>SUMXMY2(BQ25:BQ380,BQ26:BQ381)/SUMSQ(BQ25:BQ381)</f>
        <v>1.9312777721805603</v>
      </c>
      <c r="BU25" t="s">
        <v>53</v>
      </c>
      <c r="CE25" s="8">
        <v>1</v>
      </c>
      <c r="CF25" s="8">
        <v>7.7323223011029861E-3</v>
      </c>
      <c r="CG25" s="8">
        <v>-3.9141098133224458E-2</v>
      </c>
      <c r="CI25" s="6" t="s">
        <v>52</v>
      </c>
      <c r="CJ25">
        <f>SUMXMY2(CG25:CG96,CG26:CG97)/SUMSQ(CG25:CG97)</f>
        <v>2.4010688399675519</v>
      </c>
      <c r="CK25" t="s">
        <v>53</v>
      </c>
      <c r="CW25" s="1">
        <v>36528</v>
      </c>
      <c r="CX25" s="8">
        <v>1.6377514163272114E-3</v>
      </c>
      <c r="CY25" s="8">
        <v>-2.2764511979707493E-2</v>
      </c>
      <c r="DA25" s="6" t="s">
        <v>52</v>
      </c>
      <c r="DB25">
        <f>SUMXMY2(CY25:CY169,CY26:CY170)/SUMSQ(CY25:CY170)</f>
        <v>2.0307854751351209</v>
      </c>
      <c r="DC25" t="s">
        <v>53</v>
      </c>
      <c r="DM25" s="8">
        <v>1</v>
      </c>
      <c r="DN25" s="8">
        <v>-1.6225831804603689E-2</v>
      </c>
      <c r="DO25" s="8">
        <v>3.1126155353054553E-2</v>
      </c>
      <c r="DQ25" s="6" t="s">
        <v>52</v>
      </c>
      <c r="DR25">
        <f>SUMXMY2(DO25:DO53,DO26:DO54)/SUMSQ(DO25:DO54)</f>
        <v>2.1817278294672948</v>
      </c>
      <c r="DS25" t="s">
        <v>53</v>
      </c>
    </row>
    <row r="26" spans="1:125" x14ac:dyDescent="0.2">
      <c r="A26" s="1">
        <v>36042</v>
      </c>
      <c r="B26" s="3">
        <v>4.7340002059936523</v>
      </c>
      <c r="C26" s="2">
        <v>1566.5</v>
      </c>
      <c r="D26" s="3">
        <v>21.718999862670898</v>
      </c>
      <c r="F26" s="17">
        <v>36180</v>
      </c>
      <c r="G26" s="3">
        <f t="shared" si="0"/>
        <v>4.2630000114440918</v>
      </c>
      <c r="H26" s="3">
        <f t="shared" si="1"/>
        <v>2415.39990234375</v>
      </c>
      <c r="I26" s="3">
        <f t="shared" si="2"/>
        <v>32.531501770019531</v>
      </c>
      <c r="K26" s="1">
        <v>36042</v>
      </c>
      <c r="L26" s="3">
        <f t="shared" si="3"/>
        <v>1.8899999618530273E-4</v>
      </c>
      <c r="M26" s="3">
        <f t="shared" si="4"/>
        <v>-3.3719612313770552E-3</v>
      </c>
      <c r="N26" s="3">
        <f t="shared" si="5"/>
        <v>-5.7223952016961814E-3</v>
      </c>
      <c r="O26" s="3">
        <f t="shared" si="6"/>
        <v>-3.5609612275623579E-3</v>
      </c>
      <c r="P26" s="3">
        <f t="shared" si="7"/>
        <v>-5.9113951978814845E-3</v>
      </c>
      <c r="R26" s="17">
        <v>36180</v>
      </c>
      <c r="S26" s="3">
        <f t="shared" si="8"/>
        <v>8.3557688272916351E-4</v>
      </c>
      <c r="T26" s="3">
        <f t="shared" si="9"/>
        <v>4.2558637533480027E-2</v>
      </c>
      <c r="U26" s="3">
        <f t="shared" si="9"/>
        <v>2.2601234421046168E-2</v>
      </c>
      <c r="V26" s="3">
        <f t="shared" si="10"/>
        <v>4.1723060650750862E-2</v>
      </c>
      <c r="W26" s="3">
        <f t="shared" si="11"/>
        <v>2.1765657538317003E-2</v>
      </c>
      <c r="Y26" t="s">
        <v>59</v>
      </c>
      <c r="AG26" s="1">
        <v>36012</v>
      </c>
      <c r="AH26" s="8">
        <v>3.0750545440353646E-4</v>
      </c>
      <c r="AI26" s="8">
        <v>-1.5307505454403536E-2</v>
      </c>
      <c r="AW26" s="8">
        <v>2</v>
      </c>
      <c r="AX26" s="8">
        <v>3.2825483916699479E-3</v>
      </c>
      <c r="AY26" s="8">
        <v>2.3277328055278677E-2</v>
      </c>
      <c r="AZ26"/>
      <c r="BA26"/>
      <c r="BB26"/>
      <c r="BC26"/>
      <c r="BD26"/>
      <c r="BE26"/>
      <c r="BO26" s="1">
        <v>36012</v>
      </c>
      <c r="BP26" s="8">
        <v>4.6894589094331979E-4</v>
      </c>
      <c r="BQ26" s="8">
        <v>-1.5468945890943319E-2</v>
      </c>
      <c r="CE26" s="8">
        <v>2</v>
      </c>
      <c r="CF26" s="8">
        <v>3.2743042463750796E-3</v>
      </c>
      <c r="CG26" s="8">
        <v>2.3285572200573545E-2</v>
      </c>
      <c r="CW26" s="1">
        <v>36529</v>
      </c>
      <c r="CX26" s="8">
        <v>-5.9909521487647253E-3</v>
      </c>
      <c r="CY26" s="8">
        <v>-1.5591781664184916E-2</v>
      </c>
      <c r="DM26" s="8">
        <v>2</v>
      </c>
      <c r="DN26" s="8">
        <v>-3.166976588183274E-3</v>
      </c>
      <c r="DO26" s="8">
        <v>0.17260825280168915</v>
      </c>
    </row>
    <row r="27" spans="1:125" x14ac:dyDescent="0.2">
      <c r="A27" s="1">
        <v>36046</v>
      </c>
      <c r="B27" s="3">
        <v>4.755000114440918</v>
      </c>
      <c r="C27" s="2">
        <v>1660.800048828125</v>
      </c>
      <c r="D27" s="3">
        <v>22.5</v>
      </c>
      <c r="F27" s="17">
        <v>36187</v>
      </c>
      <c r="G27" s="3">
        <f t="shared" si="0"/>
        <v>4.3639998435974121</v>
      </c>
      <c r="H27" s="3">
        <f t="shared" si="1"/>
        <v>2407.10009765625</v>
      </c>
      <c r="I27" s="3">
        <f t="shared" si="2"/>
        <v>32.094001770019531</v>
      </c>
      <c r="K27" s="1">
        <v>36046</v>
      </c>
      <c r="L27" s="3">
        <f t="shared" si="3"/>
        <v>1.8936000823974609E-4</v>
      </c>
      <c r="M27" s="3">
        <f t="shared" si="4"/>
        <v>6.019792456311842E-2</v>
      </c>
      <c r="N27" s="3">
        <f t="shared" si="5"/>
        <v>3.5959304860599506E-2</v>
      </c>
      <c r="O27" s="3">
        <f t="shared" si="6"/>
        <v>6.0008564554878671E-2</v>
      </c>
      <c r="P27" s="3">
        <f t="shared" si="7"/>
        <v>3.5769944852359757E-2</v>
      </c>
      <c r="R27" s="17">
        <v>36187</v>
      </c>
      <c r="S27" s="3">
        <f t="shared" si="8"/>
        <v>8.1980769450847913E-4</v>
      </c>
      <c r="T27" s="3">
        <f t="shared" si="9"/>
        <v>-3.4362031229058176E-3</v>
      </c>
      <c r="U27" s="3">
        <f t="shared" si="9"/>
        <v>-1.3448503026171156E-2</v>
      </c>
      <c r="V27" s="3">
        <f t="shared" si="10"/>
        <v>-4.256010817414297E-3</v>
      </c>
      <c r="W27" s="3">
        <f t="shared" si="11"/>
        <v>-1.4268310720679635E-2</v>
      </c>
      <c r="Y27" s="5" t="s">
        <v>71</v>
      </c>
      <c r="Z27" s="7">
        <f>STDEV(T3:T75)*50^0.5</f>
        <v>0.29722658680869007</v>
      </c>
      <c r="AG27" s="1">
        <v>36013</v>
      </c>
      <c r="AH27" s="8">
        <v>4.8775554052734515E-3</v>
      </c>
      <c r="AI27" s="8">
        <v>-2.0105981801212539E-2</v>
      </c>
      <c r="AW27" s="8">
        <v>3</v>
      </c>
      <c r="AX27" s="8">
        <v>-1.6112607444398745E-2</v>
      </c>
      <c r="AY27" s="8">
        <v>-2.0501972925132676E-2</v>
      </c>
      <c r="AZ27"/>
      <c r="BA27"/>
      <c r="BB27"/>
      <c r="BC27"/>
      <c r="BD27"/>
      <c r="BE27"/>
      <c r="BO27" s="1">
        <v>36013</v>
      </c>
      <c r="BP27" s="8">
        <v>7.4382731505950768E-3</v>
      </c>
      <c r="BQ27" s="8">
        <v>-2.2666699546534164E-2</v>
      </c>
      <c r="CE27" s="8">
        <v>3</v>
      </c>
      <c r="CF27" s="8">
        <v>-1.6072140508042867E-2</v>
      </c>
      <c r="CG27" s="8">
        <v>-2.0542439861488553E-2</v>
      </c>
      <c r="CW27" s="1">
        <v>36530</v>
      </c>
      <c r="CX27" s="8">
        <v>-6.661237649347513E-4</v>
      </c>
      <c r="CY27" s="8">
        <v>3.5960241411993575E-2</v>
      </c>
      <c r="DM27" s="8">
        <v>3</v>
      </c>
      <c r="DN27" s="8">
        <v>3.017063859609689E-2</v>
      </c>
      <c r="DO27" s="8">
        <v>7.6483513232194385E-3</v>
      </c>
    </row>
    <row r="28" spans="1:125" x14ac:dyDescent="0.2">
      <c r="A28" s="1">
        <v>36047</v>
      </c>
      <c r="B28" s="3">
        <v>4.7399997711181641</v>
      </c>
      <c r="C28" s="2">
        <v>1624.5</v>
      </c>
      <c r="D28" s="3">
        <v>22.375</v>
      </c>
      <c r="F28" s="17">
        <v>36194</v>
      </c>
      <c r="G28" s="3">
        <f t="shared" si="0"/>
        <v>4.3639998435974121</v>
      </c>
      <c r="H28" s="3">
        <f t="shared" si="1"/>
        <v>2493.39990234375</v>
      </c>
      <c r="I28" s="3">
        <f t="shared" si="2"/>
        <v>32.03125</v>
      </c>
      <c r="K28" s="1">
        <v>36047</v>
      </c>
      <c r="L28" s="3">
        <f t="shared" si="3"/>
        <v>1.9020000457763673E-4</v>
      </c>
      <c r="M28" s="3">
        <f t="shared" si="4"/>
        <v>-2.1856965173946516E-2</v>
      </c>
      <c r="N28" s="3">
        <f t="shared" si="5"/>
        <v>-5.5555555555555558E-3</v>
      </c>
      <c r="O28" s="3">
        <f t="shared" si="6"/>
        <v>-2.2047165178524154E-2</v>
      </c>
      <c r="P28" s="3">
        <f t="shared" si="7"/>
        <v>-5.7457555601331924E-3</v>
      </c>
      <c r="R28" s="17">
        <v>36194</v>
      </c>
      <c r="S28" s="3">
        <f t="shared" si="8"/>
        <v>8.392307391533485E-4</v>
      </c>
      <c r="T28" s="3">
        <f t="shared" si="9"/>
        <v>3.5852187772136508E-2</v>
      </c>
      <c r="U28" s="3">
        <f t="shared" si="9"/>
        <v>-1.9552491605503222E-3</v>
      </c>
      <c r="V28" s="3">
        <f t="shared" si="10"/>
        <v>3.5012957032983162E-2</v>
      </c>
      <c r="W28" s="3">
        <f t="shared" si="11"/>
        <v>-2.7944798997036708E-3</v>
      </c>
      <c r="Y28" s="5" t="s">
        <v>7</v>
      </c>
      <c r="Z28" s="7">
        <f>STDEV(U3:U75)*50^0.5</f>
        <v>0.33608959866570898</v>
      </c>
      <c r="AG28" s="1">
        <v>36014</v>
      </c>
      <c r="AH28" s="8">
        <v>1.9854663231920157E-3</v>
      </c>
      <c r="AI28" s="8">
        <v>2.3787729553096642E-2</v>
      </c>
      <c r="AW28" s="8">
        <v>4</v>
      </c>
      <c r="AX28" s="8">
        <v>-3.897642434008268E-2</v>
      </c>
      <c r="AY28" s="8">
        <v>-2.1426572839908016E-2</v>
      </c>
      <c r="AZ28"/>
      <c r="BA28"/>
      <c r="BB28"/>
      <c r="BC28"/>
      <c r="BD28"/>
      <c r="BE28"/>
      <c r="BO28" s="1">
        <v>36014</v>
      </c>
      <c r="BP28" s="8">
        <v>3.0278366140634198E-3</v>
      </c>
      <c r="BQ28" s="8">
        <v>2.2745359262225238E-2</v>
      </c>
      <c r="CE28" s="8">
        <v>4</v>
      </c>
      <c r="CF28" s="8">
        <v>-3.8878534753397684E-2</v>
      </c>
      <c r="CG28" s="8">
        <v>-2.1524462426593012E-2</v>
      </c>
      <c r="CW28" s="1">
        <v>36531</v>
      </c>
      <c r="CX28" s="8">
        <v>-4.1828725000625623E-3</v>
      </c>
      <c r="CY28" s="8">
        <v>9.3671508863698932E-2</v>
      </c>
      <c r="DM28" s="8">
        <v>4</v>
      </c>
      <c r="DN28" s="8">
        <v>-8.0543976267711502E-3</v>
      </c>
      <c r="DO28" s="8">
        <v>0.14954833900428477</v>
      </c>
    </row>
    <row r="29" spans="1:125" x14ac:dyDescent="0.2">
      <c r="A29" s="1">
        <v>36048</v>
      </c>
      <c r="B29" s="3">
        <v>4.6739997863769531</v>
      </c>
      <c r="C29" s="2">
        <v>1585.300048828125</v>
      </c>
      <c r="D29" s="3">
        <v>22.093999862670898</v>
      </c>
      <c r="F29" s="17">
        <v>36201</v>
      </c>
      <c r="G29" s="3">
        <f t="shared" si="0"/>
        <v>4.375</v>
      </c>
      <c r="H29" s="3">
        <f t="shared" si="1"/>
        <v>2309.5</v>
      </c>
      <c r="I29" s="3">
        <f t="shared" si="2"/>
        <v>31.531499862670898</v>
      </c>
      <c r="K29" s="1">
        <v>36048</v>
      </c>
      <c r="L29" s="3">
        <f t="shared" si="3"/>
        <v>1.8959999084472656E-4</v>
      </c>
      <c r="M29" s="3">
        <f t="shared" si="4"/>
        <v>-2.413047163550323E-2</v>
      </c>
      <c r="N29" s="3">
        <f t="shared" si="5"/>
        <v>-1.2558665355490573E-2</v>
      </c>
      <c r="O29" s="3">
        <f t="shared" si="6"/>
        <v>-2.4320071626347958E-2</v>
      </c>
      <c r="P29" s="3">
        <f t="shared" si="7"/>
        <v>-1.2748265346335299E-2</v>
      </c>
      <c r="R29" s="17">
        <v>36201</v>
      </c>
      <c r="S29" s="3">
        <f t="shared" si="8"/>
        <v>8.392307391533485E-4</v>
      </c>
      <c r="T29" s="3">
        <f t="shared" si="9"/>
        <v>-7.3754676163613975E-2</v>
      </c>
      <c r="U29" s="3">
        <f t="shared" si="9"/>
        <v>-1.5601955506859756E-2</v>
      </c>
      <c r="V29" s="3">
        <f t="shared" si="10"/>
        <v>-7.4593906902767321E-2</v>
      </c>
      <c r="W29" s="3">
        <f t="shared" si="11"/>
        <v>-1.6441186246013106E-2</v>
      </c>
      <c r="Y29" t="s">
        <v>9</v>
      </c>
      <c r="AG29" s="1">
        <v>36017</v>
      </c>
      <c r="AH29" s="8">
        <v>-8.5769455025727832E-4</v>
      </c>
      <c r="AI29" s="8">
        <v>-9.1925567060241291E-3</v>
      </c>
      <c r="AW29" s="8">
        <v>5</v>
      </c>
      <c r="AX29" s="8">
        <v>7.3930786603889067E-3</v>
      </c>
      <c r="AY29" s="8">
        <v>-2.6912549667153351E-3</v>
      </c>
      <c r="AZ29"/>
      <c r="BA29"/>
      <c r="BB29"/>
      <c r="BC29"/>
      <c r="BD29"/>
      <c r="BE29"/>
      <c r="BO29" s="1">
        <v>36017</v>
      </c>
      <c r="BP29" s="8">
        <v>-1.3079843926924624E-3</v>
      </c>
      <c r="BQ29" s="8">
        <v>-8.7422668635889454E-3</v>
      </c>
      <c r="CE29" s="8">
        <v>5</v>
      </c>
      <c r="CF29" s="8">
        <v>7.3745108870067067E-3</v>
      </c>
      <c r="CG29" s="8">
        <v>-2.6726871933331351E-3</v>
      </c>
      <c r="CW29" s="1">
        <v>36532</v>
      </c>
      <c r="CX29" s="8">
        <v>4.4992302176826964E-3</v>
      </c>
      <c r="CY29" s="8">
        <v>1.8968827148679757E-2</v>
      </c>
      <c r="DM29" s="8">
        <v>5</v>
      </c>
      <c r="DN29" s="8">
        <v>-2.2414546146828519E-5</v>
      </c>
      <c r="DO29" s="8">
        <v>2.7612079104575776E-2</v>
      </c>
    </row>
    <row r="30" spans="1:125" x14ac:dyDescent="0.2">
      <c r="A30" s="1">
        <v>36049</v>
      </c>
      <c r="B30" s="3">
        <v>4.749000072479248</v>
      </c>
      <c r="C30" s="2">
        <v>1641.5999755859375</v>
      </c>
      <c r="D30" s="3">
        <v>22.968999862670898</v>
      </c>
      <c r="F30" s="17">
        <v>36208</v>
      </c>
      <c r="G30" s="3">
        <f t="shared" si="0"/>
        <v>4.4099998474121094</v>
      </c>
      <c r="H30" s="3">
        <f t="shared" si="1"/>
        <v>2248.89990234375</v>
      </c>
      <c r="I30" s="3">
        <f t="shared" si="2"/>
        <v>30.968999862670898</v>
      </c>
      <c r="K30" s="1">
        <v>36049</v>
      </c>
      <c r="L30" s="3">
        <f t="shared" si="3"/>
        <v>1.8695999145507814E-4</v>
      </c>
      <c r="M30" s="3">
        <f t="shared" si="4"/>
        <v>3.5513735585531683E-2</v>
      </c>
      <c r="N30" s="3">
        <f t="shared" si="5"/>
        <v>3.9603512511936036E-2</v>
      </c>
      <c r="O30" s="3">
        <f t="shared" si="6"/>
        <v>3.5326775594076605E-2</v>
      </c>
      <c r="P30" s="3">
        <f t="shared" si="7"/>
        <v>3.9416552520480957E-2</v>
      </c>
      <c r="R30" s="17">
        <v>36208</v>
      </c>
      <c r="S30" s="3">
        <f t="shared" si="8"/>
        <v>8.4134615384615378E-4</v>
      </c>
      <c r="T30" s="3">
        <f t="shared" si="9"/>
        <v>-2.6239488052067547E-2</v>
      </c>
      <c r="U30" s="3">
        <f t="shared" si="9"/>
        <v>-1.7839303631284765E-2</v>
      </c>
      <c r="V30" s="3">
        <f t="shared" si="10"/>
        <v>-2.7080834205913701E-2</v>
      </c>
      <c r="W30" s="3">
        <f t="shared" si="11"/>
        <v>-1.8680649785130919E-2</v>
      </c>
      <c r="Y30" s="5" t="s">
        <v>71</v>
      </c>
      <c r="Z30" s="7">
        <f>STDEV(T76:T105)*50^0.5</f>
        <v>0.41706649953655789</v>
      </c>
      <c r="AG30" s="1">
        <v>36018</v>
      </c>
      <c r="AH30" s="8">
        <v>-5.3393910732990159E-3</v>
      </c>
      <c r="AI30" s="8">
        <v>-2.5117461718579159E-2</v>
      </c>
      <c r="AW30" s="8">
        <v>6</v>
      </c>
      <c r="AX30" s="8">
        <v>1.5321685710107185E-2</v>
      </c>
      <c r="AY30" s="8">
        <v>0.13880587588000801</v>
      </c>
      <c r="AZ30"/>
      <c r="BA30"/>
      <c r="BB30"/>
      <c r="BC30"/>
      <c r="BD30"/>
      <c r="BE30"/>
      <c r="BO30" s="1">
        <v>36018</v>
      </c>
      <c r="BP30" s="8">
        <v>-8.1425726539380034E-3</v>
      </c>
      <c r="BQ30" s="8">
        <v>-2.2314280137940172E-2</v>
      </c>
      <c r="CE30" s="8">
        <v>6</v>
      </c>
      <c r="CF30" s="8">
        <v>1.5283205179712881E-2</v>
      </c>
      <c r="CG30" s="8">
        <v>0.13884435641040233</v>
      </c>
      <c r="CW30" s="1">
        <v>36535</v>
      </c>
      <c r="CX30" s="8">
        <v>4.6384479665332722E-3</v>
      </c>
      <c r="CY30" s="8">
        <v>-4.030723777545047E-2</v>
      </c>
      <c r="DM30" s="8">
        <v>6</v>
      </c>
      <c r="DN30" s="8">
        <v>2.7333276120277274E-2</v>
      </c>
      <c r="DO30" s="8">
        <v>2.8269648214723806E-2</v>
      </c>
    </row>
    <row r="31" spans="1:125" x14ac:dyDescent="0.2">
      <c r="A31" s="1">
        <v>36052</v>
      </c>
      <c r="B31" s="3">
        <v>4.7239999771118164</v>
      </c>
      <c r="C31" s="2">
        <v>1665.5999755859375</v>
      </c>
      <c r="D31" s="3">
        <v>24.875</v>
      </c>
      <c r="F31" s="17">
        <v>36215</v>
      </c>
      <c r="G31" s="3">
        <f t="shared" si="0"/>
        <v>4.5390000343322754</v>
      </c>
      <c r="H31" s="3">
        <f t="shared" si="1"/>
        <v>2339.300048828125</v>
      </c>
      <c r="I31" s="3">
        <f t="shared" si="2"/>
        <v>34.125</v>
      </c>
      <c r="K31" s="1">
        <v>36052</v>
      </c>
      <c r="L31" s="3">
        <f t="shared" si="3"/>
        <v>1.8996000289916992E-4</v>
      </c>
      <c r="M31" s="3">
        <f t="shared" si="4"/>
        <v>1.4619883258364245E-2</v>
      </c>
      <c r="N31" s="3">
        <f t="shared" si="5"/>
        <v>8.2981416201178326E-2</v>
      </c>
      <c r="O31" s="3">
        <f t="shared" si="6"/>
        <v>1.4429923255465075E-2</v>
      </c>
      <c r="P31" s="3">
        <f t="shared" si="7"/>
        <v>8.2791456198279156E-2</v>
      </c>
      <c r="R31" s="17">
        <v>36215</v>
      </c>
      <c r="S31" s="3">
        <f t="shared" si="8"/>
        <v>8.4807689373309785E-4</v>
      </c>
      <c r="T31" s="3">
        <f t="shared" si="9"/>
        <v>4.019749673614291E-2</v>
      </c>
      <c r="U31" s="3">
        <f t="shared" si="9"/>
        <v>0.10190836485918453</v>
      </c>
      <c r="V31" s="3">
        <f t="shared" si="10"/>
        <v>3.9349419842409812E-2</v>
      </c>
      <c r="W31" s="3">
        <f t="shared" si="11"/>
        <v>0.10106028796545143</v>
      </c>
      <c r="Y31" s="5" t="s">
        <v>7</v>
      </c>
      <c r="Z31" s="7">
        <f>STDEV(U76:U105)*50^0.5</f>
        <v>0.46618808336740708</v>
      </c>
      <c r="AG31" s="1">
        <v>36019</v>
      </c>
      <c r="AH31" s="8">
        <v>3.8639776747890443E-3</v>
      </c>
      <c r="AI31" s="8">
        <v>-3.8639776747890443E-3</v>
      </c>
      <c r="AW31" s="8">
        <v>7</v>
      </c>
      <c r="AX31" s="8">
        <v>1.5853872074141226E-2</v>
      </c>
      <c r="AY31" s="8">
        <v>2.3152992644316125E-2</v>
      </c>
      <c r="AZ31"/>
      <c r="BA31"/>
      <c r="BB31"/>
      <c r="BC31"/>
      <c r="BD31"/>
      <c r="BE31"/>
      <c r="BO31" s="1">
        <v>36019</v>
      </c>
      <c r="BP31" s="8">
        <v>5.892566871061676E-3</v>
      </c>
      <c r="BQ31" s="8">
        <v>-5.892566871061676E-3</v>
      </c>
      <c r="CE31" s="8">
        <v>7</v>
      </c>
      <c r="CF31" s="8">
        <v>1.5814054953639009E-2</v>
      </c>
      <c r="CG31" s="8">
        <v>2.3192809764818342E-2</v>
      </c>
      <c r="CW31" s="1">
        <v>36536</v>
      </c>
      <c r="CX31" s="8">
        <v>-3.4219201290526784E-3</v>
      </c>
      <c r="CY31" s="8">
        <v>1.0026939944112124E-2</v>
      </c>
      <c r="DM31" s="8">
        <v>7</v>
      </c>
      <c r="DN31" s="8">
        <v>5.3537711496600329E-3</v>
      </c>
      <c r="DO31" s="8">
        <v>4.5329086315235134E-2</v>
      </c>
    </row>
    <row r="32" spans="1:125" x14ac:dyDescent="0.2">
      <c r="A32" s="1">
        <v>36053</v>
      </c>
      <c r="B32" s="3">
        <v>4.6690001487731934</v>
      </c>
      <c r="C32" s="2">
        <v>1678.0999755859375</v>
      </c>
      <c r="D32" s="3">
        <v>25.3125</v>
      </c>
      <c r="F32" s="17">
        <v>36222</v>
      </c>
      <c r="G32" s="3">
        <f t="shared" si="0"/>
        <v>4.4899997711181641</v>
      </c>
      <c r="H32" s="3">
        <f t="shared" si="1"/>
        <v>2265.199951171875</v>
      </c>
      <c r="I32" s="3">
        <f t="shared" si="2"/>
        <v>31.6875</v>
      </c>
      <c r="K32" s="1">
        <v>36053</v>
      </c>
      <c r="L32" s="3">
        <f t="shared" si="3"/>
        <v>1.8895999908447267E-4</v>
      </c>
      <c r="M32" s="3">
        <f t="shared" si="4"/>
        <v>7.5048031839713824E-3</v>
      </c>
      <c r="N32" s="3">
        <f t="shared" si="5"/>
        <v>1.7587939698492462E-2</v>
      </c>
      <c r="O32" s="3">
        <f t="shared" si="6"/>
        <v>7.3158431848869094E-3</v>
      </c>
      <c r="P32" s="3">
        <f t="shared" si="7"/>
        <v>1.7398979699407988E-2</v>
      </c>
      <c r="R32" s="17">
        <v>36222</v>
      </c>
      <c r="S32" s="3">
        <f t="shared" si="8"/>
        <v>8.7288462198697602E-4</v>
      </c>
      <c r="T32" s="3">
        <f t="shared" si="9"/>
        <v>-3.1676183520523808E-2</v>
      </c>
      <c r="U32" s="3">
        <f t="shared" si="9"/>
        <v>-7.1428571428571425E-2</v>
      </c>
      <c r="V32" s="3">
        <f t="shared" si="10"/>
        <v>-3.2549068142510781E-2</v>
      </c>
      <c r="W32" s="3">
        <f t="shared" si="11"/>
        <v>-7.2301456050558405E-2</v>
      </c>
      <c r="Y32" t="s">
        <v>13</v>
      </c>
      <c r="AG32" s="1">
        <v>36020</v>
      </c>
      <c r="AH32" s="8">
        <v>-2.6608091396951687E-3</v>
      </c>
      <c r="AI32" s="8">
        <v>-1.2554269788012315E-3</v>
      </c>
      <c r="AW32" s="8">
        <v>8</v>
      </c>
      <c r="AX32" s="8">
        <v>-1.5031789613984322E-2</v>
      </c>
      <c r="AY32" s="8">
        <v>9.5010114614127276E-3</v>
      </c>
      <c r="AZ32"/>
      <c r="BA32"/>
      <c r="BB32"/>
      <c r="BC32"/>
      <c r="BD32"/>
      <c r="BE32"/>
      <c r="BO32" s="1">
        <v>36020</v>
      </c>
      <c r="BP32" s="8">
        <v>-4.0577345695046937E-3</v>
      </c>
      <c r="BQ32" s="8">
        <v>1.4149845100829353E-4</v>
      </c>
      <c r="CE32" s="8">
        <v>8</v>
      </c>
      <c r="CF32" s="8">
        <v>-1.4994037159844101E-2</v>
      </c>
      <c r="CG32" s="8">
        <v>9.4632590072725072E-3</v>
      </c>
      <c r="CW32" s="1">
        <v>36537</v>
      </c>
      <c r="CX32" s="8">
        <v>-1.9554249275852025E-3</v>
      </c>
      <c r="CY32" s="8">
        <v>8.3320254323910659E-2</v>
      </c>
      <c r="DM32" s="8">
        <v>8</v>
      </c>
      <c r="DN32" s="8">
        <v>1.0410070934874715E-2</v>
      </c>
      <c r="DO32" s="8">
        <v>-7.4985562873781331E-2</v>
      </c>
    </row>
    <row r="33" spans="1:119" x14ac:dyDescent="0.2">
      <c r="A33" s="1">
        <v>36054</v>
      </c>
      <c r="B33" s="3">
        <v>4.6090002059936523</v>
      </c>
      <c r="C33" s="2">
        <v>1689.9000244140625</v>
      </c>
      <c r="D33" s="3">
        <v>25.843999862670898</v>
      </c>
      <c r="F33" s="17">
        <v>36229</v>
      </c>
      <c r="G33" s="3">
        <f t="shared" si="0"/>
        <v>4.4689998626708984</v>
      </c>
      <c r="H33" s="3">
        <f t="shared" si="1"/>
        <v>2406</v>
      </c>
      <c r="I33" s="3">
        <f t="shared" si="2"/>
        <v>35</v>
      </c>
      <c r="K33" s="1">
        <v>36054</v>
      </c>
      <c r="L33" s="3">
        <f t="shared" si="3"/>
        <v>1.8676000595092772E-4</v>
      </c>
      <c r="M33" s="3">
        <f t="shared" si="4"/>
        <v>7.0317913114829825E-3</v>
      </c>
      <c r="N33" s="3">
        <f t="shared" si="5"/>
        <v>2.099752543885031E-2</v>
      </c>
      <c r="O33" s="3">
        <f t="shared" si="6"/>
        <v>6.8450313055320551E-3</v>
      </c>
      <c r="P33" s="3">
        <f t="shared" si="7"/>
        <v>2.0810765432899381E-2</v>
      </c>
      <c r="R33" s="17">
        <v>36229</v>
      </c>
      <c r="S33" s="3">
        <f t="shared" si="8"/>
        <v>8.6346149444580076E-4</v>
      </c>
      <c r="T33" s="3">
        <f t="shared" si="9"/>
        <v>6.2157889750652576E-2</v>
      </c>
      <c r="U33" s="3">
        <f t="shared" si="9"/>
        <v>0.10453648915187377</v>
      </c>
      <c r="V33" s="3">
        <f t="shared" si="10"/>
        <v>6.1294428256206776E-2</v>
      </c>
      <c r="W33" s="3">
        <f t="shared" si="11"/>
        <v>0.10367302765742797</v>
      </c>
      <c r="Y33" s="5" t="s">
        <v>71</v>
      </c>
      <c r="Z33" s="7">
        <f>STDEV(V3:V1054)*50^0.5</f>
        <v>0.33630141421080001</v>
      </c>
      <c r="AG33" s="1">
        <v>36021</v>
      </c>
      <c r="AH33" s="8">
        <v>-1.4528306442638007E-3</v>
      </c>
      <c r="AI33" s="8">
        <v>-1.5640282280416321E-2</v>
      </c>
      <c r="AW33" s="8">
        <v>9</v>
      </c>
      <c r="AX33" s="8">
        <v>-5.3470673850409781E-2</v>
      </c>
      <c r="AY33" s="8">
        <v>2.4615213713816579E-2</v>
      </c>
      <c r="AZ33"/>
      <c r="BA33"/>
      <c r="BB33"/>
      <c r="BC33"/>
      <c r="BD33"/>
      <c r="BE33"/>
      <c r="BO33" s="1">
        <v>36021</v>
      </c>
      <c r="BP33" s="8">
        <v>-2.2155670772915242E-3</v>
      </c>
      <c r="BQ33" s="8">
        <v>-1.4877545847388597E-2</v>
      </c>
      <c r="CE33" s="8">
        <v>9</v>
      </c>
      <c r="CF33" s="8">
        <v>-5.3336381845650323E-2</v>
      </c>
      <c r="CG33" s="8">
        <v>2.4480921709057121E-2</v>
      </c>
      <c r="CW33" s="1">
        <v>36538</v>
      </c>
      <c r="CX33" s="8">
        <v>3.0027054838270744E-3</v>
      </c>
      <c r="CY33" s="8">
        <v>3.3405061506464183E-2</v>
      </c>
      <c r="DM33" s="8">
        <v>9</v>
      </c>
      <c r="DN33" s="8">
        <v>1.9643524415662555E-2</v>
      </c>
      <c r="DO33" s="8">
        <v>3.3713505557891564E-2</v>
      </c>
    </row>
    <row r="34" spans="1:119" x14ac:dyDescent="0.2">
      <c r="A34" s="1">
        <v>36055</v>
      </c>
      <c r="B34" s="3">
        <v>4.5299997329711914</v>
      </c>
      <c r="C34" s="2">
        <v>1646.199951171875</v>
      </c>
      <c r="D34" s="3">
        <v>25</v>
      </c>
      <c r="F34" s="17">
        <v>36236</v>
      </c>
      <c r="G34" s="3">
        <f t="shared" si="0"/>
        <v>4.4000000953674316</v>
      </c>
      <c r="H34" s="3">
        <f t="shared" si="1"/>
        <v>2428.89990234375</v>
      </c>
      <c r="I34" s="3">
        <f t="shared" si="2"/>
        <v>33.8125</v>
      </c>
      <c r="K34" s="1">
        <v>36055</v>
      </c>
      <c r="L34" s="3">
        <f t="shared" si="3"/>
        <v>1.843600082397461E-4</v>
      </c>
      <c r="M34" s="3">
        <f t="shared" si="4"/>
        <v>-2.5859561282235963E-2</v>
      </c>
      <c r="N34" s="3">
        <f t="shared" si="5"/>
        <v>-3.2657478221471928E-2</v>
      </c>
      <c r="O34" s="3">
        <f t="shared" si="6"/>
        <v>-2.6043921290475711E-2</v>
      </c>
      <c r="P34" s="3">
        <f t="shared" si="7"/>
        <v>-3.2841838229711671E-2</v>
      </c>
      <c r="R34" s="17">
        <v>36236</v>
      </c>
      <c r="S34" s="3">
        <f t="shared" si="8"/>
        <v>8.5942305051363429E-4</v>
      </c>
      <c r="T34" s="3">
        <f t="shared" si="9"/>
        <v>9.5178313980673317E-3</v>
      </c>
      <c r="U34" s="3">
        <f t="shared" si="9"/>
        <v>-3.3928571428571426E-2</v>
      </c>
      <c r="V34" s="3">
        <f t="shared" si="10"/>
        <v>8.658408347553697E-3</v>
      </c>
      <c r="W34" s="3">
        <f t="shared" si="11"/>
        <v>-3.4787994479085059E-2</v>
      </c>
      <c r="Y34" s="5" t="s">
        <v>7</v>
      </c>
      <c r="Z34" s="7">
        <f>STDEV(W3:W105)*50^0.5</f>
        <v>0.37769733313539933</v>
      </c>
      <c r="AG34" s="1">
        <v>36024</v>
      </c>
      <c r="AH34" s="8">
        <v>3.2915088079311966E-3</v>
      </c>
      <c r="AI34" s="8">
        <v>1.4098859648577829E-2</v>
      </c>
      <c r="AW34" s="8">
        <v>10</v>
      </c>
      <c r="AX34" s="8">
        <v>2.054394827568597E-2</v>
      </c>
      <c r="AY34" s="8">
        <v>-3.4532222794946082E-2</v>
      </c>
      <c r="AZ34"/>
      <c r="BA34"/>
      <c r="BB34"/>
      <c r="BC34"/>
      <c r="BD34"/>
      <c r="BE34"/>
      <c r="BO34" s="1">
        <v>36024</v>
      </c>
      <c r="BP34" s="8">
        <v>5.0195517132437823E-3</v>
      </c>
      <c r="BQ34" s="8">
        <v>1.2370816743265243E-2</v>
      </c>
      <c r="CE34" s="8">
        <v>10</v>
      </c>
      <c r="CF34" s="8">
        <v>2.0492351993070666E-2</v>
      </c>
      <c r="CG34" s="8">
        <v>-3.4480626512330775E-2</v>
      </c>
      <c r="CW34" s="1">
        <v>36539</v>
      </c>
      <c r="CX34" s="8">
        <v>2.9159136688549909E-3</v>
      </c>
      <c r="CY34" s="8">
        <v>5.3290175324119247E-2</v>
      </c>
      <c r="DM34" s="8">
        <v>10</v>
      </c>
      <c r="DN34" s="8">
        <v>8.8255378866409773E-3</v>
      </c>
      <c r="DO34" s="8">
        <v>-3.6168076885052358E-2</v>
      </c>
    </row>
    <row r="35" spans="1:119" x14ac:dyDescent="0.2">
      <c r="A35" s="1">
        <v>36056</v>
      </c>
      <c r="B35" s="3">
        <v>4.4790000915527344</v>
      </c>
      <c r="C35" s="2">
        <v>1663.699951171875</v>
      </c>
      <c r="D35" s="3">
        <v>25</v>
      </c>
      <c r="F35" s="17">
        <v>36243</v>
      </c>
      <c r="G35" s="3">
        <f t="shared" si="0"/>
        <v>4.369999885559082</v>
      </c>
      <c r="H35" s="3">
        <f t="shared" si="1"/>
        <v>2365.199951171875</v>
      </c>
      <c r="I35" s="3">
        <f t="shared" si="2"/>
        <v>32.906501770019531</v>
      </c>
      <c r="K35" s="1">
        <v>36056</v>
      </c>
      <c r="L35" s="3">
        <f t="shared" si="3"/>
        <v>1.8119998931884765E-4</v>
      </c>
      <c r="M35" s="3">
        <f t="shared" si="4"/>
        <v>1.0630543384199673E-2</v>
      </c>
      <c r="N35" s="3">
        <f t="shared" si="5"/>
        <v>0</v>
      </c>
      <c r="O35" s="3">
        <f t="shared" si="6"/>
        <v>1.0449343394880826E-2</v>
      </c>
      <c r="P35" s="3">
        <f t="shared" si="7"/>
        <v>-1.8119998931884765E-4</v>
      </c>
      <c r="R35" s="17">
        <v>36243</v>
      </c>
      <c r="S35" s="3">
        <f t="shared" si="8"/>
        <v>8.4615386449373689E-4</v>
      </c>
      <c r="T35" s="3">
        <f t="shared" si="9"/>
        <v>-2.6225844511092524E-2</v>
      </c>
      <c r="U35" s="3">
        <f t="shared" si="9"/>
        <v>-2.6794772051178372E-2</v>
      </c>
      <c r="V35" s="3">
        <f t="shared" si="10"/>
        <v>-2.707199837558626E-2</v>
      </c>
      <c r="W35" s="3">
        <f t="shared" si="11"/>
        <v>-2.7640925915672108E-2</v>
      </c>
      <c r="Y35" t="s">
        <v>58</v>
      </c>
      <c r="AG35" s="1">
        <v>36025</v>
      </c>
      <c r="AH35" s="8">
        <v>4.309704267681954E-3</v>
      </c>
      <c r="AI35" s="8">
        <v>-6.9377975486320069E-3</v>
      </c>
      <c r="AW35" s="8">
        <v>11</v>
      </c>
      <c r="AX35" s="8">
        <v>3.351796577177333E-2</v>
      </c>
      <c r="AY35" s="8">
        <v>-6.2695148760181299E-3</v>
      </c>
      <c r="AZ35"/>
      <c r="BA35"/>
      <c r="BB35"/>
      <c r="BC35"/>
      <c r="BD35"/>
      <c r="BE35"/>
      <c r="BO35" s="1">
        <v>36025</v>
      </c>
      <c r="BP35" s="8">
        <v>6.5723000310042596E-3</v>
      </c>
      <c r="BQ35" s="8">
        <v>-9.2003933119543125E-3</v>
      </c>
      <c r="CE35" s="8">
        <v>11</v>
      </c>
      <c r="CF35" s="8">
        <v>3.3433785145369724E-2</v>
      </c>
      <c r="CG35" s="8">
        <v>-6.1853342496145242E-3</v>
      </c>
      <c r="CW35" s="1">
        <v>36543</v>
      </c>
      <c r="CX35" s="8">
        <v>1.7671649402711965E-3</v>
      </c>
      <c r="CY35" s="8">
        <v>-1.7288229241823303E-2</v>
      </c>
      <c r="DM35" s="8">
        <v>11</v>
      </c>
      <c r="DN35" s="8">
        <v>-2.5524917190303267E-2</v>
      </c>
      <c r="DO35" s="8">
        <v>4.3042645285707629E-2</v>
      </c>
    </row>
    <row r="36" spans="1:119" x14ac:dyDescent="0.2">
      <c r="A36" s="1">
        <v>36059</v>
      </c>
      <c r="B36" s="3">
        <v>4.5659999847412109</v>
      </c>
      <c r="C36" s="2">
        <v>1680.4000244140625</v>
      </c>
      <c r="D36" s="3">
        <v>25.375</v>
      </c>
      <c r="F36" s="17">
        <v>36250</v>
      </c>
      <c r="G36" s="3">
        <f t="shared" si="0"/>
        <v>4.3689999580383301</v>
      </c>
      <c r="H36" s="3">
        <f t="shared" si="1"/>
        <v>2461.39990234375</v>
      </c>
      <c r="I36" s="3">
        <f t="shared" si="2"/>
        <v>32.125</v>
      </c>
      <c r="K36" s="1">
        <v>36059</v>
      </c>
      <c r="L36" s="3">
        <f t="shared" si="3"/>
        <v>1.7916000366210939E-4</v>
      </c>
      <c r="M36" s="3">
        <f t="shared" si="4"/>
        <v>1.0037911722257563E-2</v>
      </c>
      <c r="N36" s="3">
        <f t="shared" si="5"/>
        <v>1.4999999999999999E-2</v>
      </c>
      <c r="O36" s="3">
        <f t="shared" si="6"/>
        <v>9.8587517185954529E-3</v>
      </c>
      <c r="P36" s="3">
        <f t="shared" si="7"/>
        <v>1.482083999633789E-2</v>
      </c>
      <c r="R36" s="17">
        <v>36250</v>
      </c>
      <c r="S36" s="3">
        <f t="shared" si="8"/>
        <v>8.4038459337674651E-4</v>
      </c>
      <c r="T36" s="3">
        <f t="shared" si="9"/>
        <v>4.067307337978391E-2</v>
      </c>
      <c r="U36" s="3">
        <f t="shared" si="9"/>
        <v>-2.3749159831129244E-2</v>
      </c>
      <c r="V36" s="3">
        <f t="shared" si="10"/>
        <v>3.9832688786407167E-2</v>
      </c>
      <c r="W36" s="3">
        <f t="shared" si="11"/>
        <v>-2.4589544424505991E-2</v>
      </c>
      <c r="Y36" s="5" t="s">
        <v>71</v>
      </c>
      <c r="Z36" s="7">
        <f>STDEV(V3:V75)*50^0.5</f>
        <v>0.29720990033882028</v>
      </c>
      <c r="AG36" s="1">
        <v>36026</v>
      </c>
      <c r="AH36" s="8">
        <v>-1.4230180807193597E-3</v>
      </c>
      <c r="AI36" s="8">
        <v>3.5678256695510925E-2</v>
      </c>
      <c r="AW36" s="8">
        <v>12</v>
      </c>
      <c r="AX36" s="8">
        <v>1.4264387470528979E-2</v>
      </c>
      <c r="AY36" s="8">
        <v>-3.6339478585939534E-2</v>
      </c>
      <c r="AZ36"/>
      <c r="BA36"/>
      <c r="BB36"/>
      <c r="BC36"/>
      <c r="BD36"/>
      <c r="BE36"/>
      <c r="BO36" s="1">
        <v>36026</v>
      </c>
      <c r="BP36" s="8">
        <v>-2.170102910811063E-3</v>
      </c>
      <c r="BQ36" s="8">
        <v>3.6425341525602631E-2</v>
      </c>
      <c r="CE36" s="8">
        <v>12</v>
      </c>
      <c r="CF36" s="8">
        <v>1.4228562352718755E-2</v>
      </c>
      <c r="CG36" s="8">
        <v>-3.6303653468129311E-2</v>
      </c>
      <c r="CW36" s="1">
        <v>36544</v>
      </c>
      <c r="CX36" s="8">
        <v>5.3257799042832411E-4</v>
      </c>
      <c r="CY36" s="8">
        <v>-3.6568614026464358E-2</v>
      </c>
      <c r="DM36" s="8">
        <v>12</v>
      </c>
      <c r="DN36" s="8">
        <v>2.3625441408217342E-2</v>
      </c>
      <c r="DO36" s="8">
        <v>7.2085519221315855E-2</v>
      </c>
    </row>
    <row r="37" spans="1:119" x14ac:dyDescent="0.2">
      <c r="A37" s="1">
        <v>36060</v>
      </c>
      <c r="B37" s="3">
        <v>4.6760001182556152</v>
      </c>
      <c r="C37" s="2">
        <v>1697.800048828125</v>
      </c>
      <c r="D37" s="3">
        <v>25.343999862670898</v>
      </c>
      <c r="F37" s="17">
        <v>36257</v>
      </c>
      <c r="G37" s="3">
        <f t="shared" si="0"/>
        <v>4.2849998474121094</v>
      </c>
      <c r="H37" s="3">
        <f t="shared" si="1"/>
        <v>2544.39990234375</v>
      </c>
      <c r="I37" s="3">
        <f t="shared" si="2"/>
        <v>31.281499862670898</v>
      </c>
      <c r="K37" s="1">
        <v>36060</v>
      </c>
      <c r="L37" s="3">
        <f t="shared" si="3"/>
        <v>1.8263999938964844E-4</v>
      </c>
      <c r="M37" s="3">
        <f t="shared" si="4"/>
        <v>1.0354691836028568E-2</v>
      </c>
      <c r="N37" s="3">
        <f t="shared" si="5"/>
        <v>-1.2216802888315886E-3</v>
      </c>
      <c r="O37" s="3">
        <f t="shared" si="6"/>
        <v>1.0172051836638919E-2</v>
      </c>
      <c r="P37" s="3">
        <f t="shared" si="7"/>
        <v>-1.4043202882212369E-3</v>
      </c>
      <c r="R37" s="17">
        <v>36257</v>
      </c>
      <c r="S37" s="3">
        <f t="shared" si="8"/>
        <v>8.4019229962275588E-4</v>
      </c>
      <c r="T37" s="3">
        <f t="shared" si="9"/>
        <v>3.3720648124251254E-2</v>
      </c>
      <c r="U37" s="3">
        <f t="shared" si="9"/>
        <v>-2.6256813613357247E-2</v>
      </c>
      <c r="V37" s="3">
        <f t="shared" si="10"/>
        <v>3.28804558246285E-2</v>
      </c>
      <c r="W37" s="3">
        <f t="shared" si="11"/>
        <v>-2.7097005912980004E-2</v>
      </c>
      <c r="Y37" s="5" t="s">
        <v>7</v>
      </c>
      <c r="Z37" s="7">
        <f>STDEV(W3:W75)*50^0.5</f>
        <v>0.33610589432129218</v>
      </c>
      <c r="AG37" s="1">
        <v>36027</v>
      </c>
      <c r="AH37" s="8">
        <v>-1.1690544963707246E-3</v>
      </c>
      <c r="AI37" s="8">
        <v>1.1690544963707246E-3</v>
      </c>
      <c r="AW37" s="8">
        <v>13</v>
      </c>
      <c r="AX37" s="8">
        <v>1.9009810801832925E-2</v>
      </c>
      <c r="AY37" s="8">
        <v>6.7358413299651976E-2</v>
      </c>
      <c r="AZ37"/>
      <c r="BA37"/>
      <c r="BB37"/>
      <c r="BC37"/>
      <c r="BD37"/>
      <c r="BE37"/>
      <c r="BO37" s="1">
        <v>36027</v>
      </c>
      <c r="BP37" s="8">
        <v>-1.7828083844081517E-3</v>
      </c>
      <c r="BQ37" s="8">
        <v>1.7828083844081517E-3</v>
      </c>
      <c r="CE37" s="8">
        <v>13</v>
      </c>
      <c r="CF37" s="8">
        <v>1.8962067517171541E-2</v>
      </c>
      <c r="CG37" s="8">
        <v>6.7406156584313356E-2</v>
      </c>
      <c r="CW37" s="1">
        <v>36545</v>
      </c>
      <c r="CX37" s="8">
        <v>9.9495115435085501E-4</v>
      </c>
      <c r="CY37" s="8">
        <v>0.25835084323817253</v>
      </c>
      <c r="DM37" s="8">
        <v>13</v>
      </c>
      <c r="DN37" s="8">
        <v>-1.8108830327796709E-2</v>
      </c>
      <c r="DO37" s="8">
        <v>3.6156653430283292E-2</v>
      </c>
    </row>
    <row r="38" spans="1:119" x14ac:dyDescent="0.2">
      <c r="A38" s="1">
        <v>36061</v>
      </c>
      <c r="B38" s="3">
        <v>4.5739998817443848</v>
      </c>
      <c r="C38" s="2">
        <v>1760.199951171875</v>
      </c>
      <c r="D38" s="3">
        <v>26.875</v>
      </c>
      <c r="F38" s="17">
        <v>36264</v>
      </c>
      <c r="G38" s="3">
        <f t="shared" si="0"/>
        <v>4.1700000762939453</v>
      </c>
      <c r="H38" s="3">
        <f t="shared" si="1"/>
        <v>2507.199951171875</v>
      </c>
      <c r="I38" s="3">
        <f t="shared" si="2"/>
        <v>33.6875</v>
      </c>
      <c r="K38" s="1">
        <v>36061</v>
      </c>
      <c r="L38" s="3">
        <f t="shared" si="3"/>
        <v>1.8704000473022462E-4</v>
      </c>
      <c r="M38" s="3">
        <f t="shared" si="4"/>
        <v>3.6753387059224304E-2</v>
      </c>
      <c r="N38" s="3">
        <f t="shared" si="5"/>
        <v>6.0408780998460587E-2</v>
      </c>
      <c r="O38" s="3">
        <f t="shared" si="6"/>
        <v>3.6566347054494082E-2</v>
      </c>
      <c r="P38" s="3">
        <f t="shared" si="7"/>
        <v>6.0221740993730365E-2</v>
      </c>
      <c r="R38" s="17">
        <v>36264</v>
      </c>
      <c r="S38" s="3">
        <f t="shared" si="8"/>
        <v>8.2403843219463644E-4</v>
      </c>
      <c r="T38" s="3">
        <f t="shared" si="9"/>
        <v>-1.4620324084122395E-2</v>
      </c>
      <c r="U38" s="3">
        <f t="shared" si="9"/>
        <v>7.6914474941792987E-2</v>
      </c>
      <c r="V38" s="3">
        <f t="shared" si="10"/>
        <v>-1.5444362516317032E-2</v>
      </c>
      <c r="W38" s="3">
        <f t="shared" si="11"/>
        <v>7.6090436509598347E-2</v>
      </c>
      <c r="Y38" t="s">
        <v>11</v>
      </c>
      <c r="AG38" s="1">
        <v>36028</v>
      </c>
      <c r="AH38" s="8">
        <v>-4.0107656734842739E-3</v>
      </c>
      <c r="AI38" s="8">
        <v>-3.0393973840840999E-2</v>
      </c>
      <c r="AW38" s="8">
        <v>14</v>
      </c>
      <c r="AX38" s="8">
        <v>7.9093630594801751E-3</v>
      </c>
      <c r="AY38" s="8">
        <v>-2.881025265637515E-2</v>
      </c>
      <c r="AZ38"/>
      <c r="BA38"/>
      <c r="BB38"/>
      <c r="BC38"/>
      <c r="BD38"/>
      <c r="BE38"/>
      <c r="BO38" s="1">
        <v>36028</v>
      </c>
      <c r="BP38" s="8">
        <v>-6.1164186039079785E-3</v>
      </c>
      <c r="BQ38" s="8">
        <v>-2.8288320910417296E-2</v>
      </c>
      <c r="CE38" s="8">
        <v>14</v>
      </c>
      <c r="CF38" s="8">
        <v>7.8894986338961717E-3</v>
      </c>
      <c r="CG38" s="8">
        <v>-2.8790388230791143E-2</v>
      </c>
      <c r="CW38" s="1">
        <v>36546</v>
      </c>
      <c r="CX38" s="8">
        <v>1.1814856355501675E-3</v>
      </c>
      <c r="CY38" s="8">
        <v>6.189829172994149E-2</v>
      </c>
      <c r="DM38" s="8">
        <v>14</v>
      </c>
      <c r="DN38" s="8">
        <v>-4.0421973268303393E-2</v>
      </c>
      <c r="DO38" s="8">
        <v>-9.0579410594400597E-2</v>
      </c>
    </row>
    <row r="39" spans="1:119" x14ac:dyDescent="0.2">
      <c r="A39" s="1">
        <v>36062</v>
      </c>
      <c r="B39" s="3">
        <v>4.4600000381469727</v>
      </c>
      <c r="C39" s="2">
        <v>1720.300048828125</v>
      </c>
      <c r="D39" s="3">
        <v>26.5</v>
      </c>
      <c r="F39" s="17">
        <v>36271</v>
      </c>
      <c r="G39" s="3">
        <f t="shared" si="0"/>
        <v>4.2399997711181641</v>
      </c>
      <c r="H39" s="3">
        <f t="shared" si="1"/>
        <v>2489</v>
      </c>
      <c r="I39" s="3">
        <f t="shared" si="2"/>
        <v>33.344001770019531</v>
      </c>
      <c r="K39" s="1">
        <v>36062</v>
      </c>
      <c r="L39" s="3">
        <f t="shared" si="3"/>
        <v>1.8295999526977538E-4</v>
      </c>
      <c r="M39" s="3">
        <f t="shared" si="4"/>
        <v>-2.2667823798759989E-2</v>
      </c>
      <c r="N39" s="3">
        <f t="shared" si="5"/>
        <v>-1.3953488372093023E-2</v>
      </c>
      <c r="O39" s="3">
        <f t="shared" si="6"/>
        <v>-2.2850783794029765E-2</v>
      </c>
      <c r="P39" s="3">
        <f t="shared" si="7"/>
        <v>-1.4136448367362799E-2</v>
      </c>
      <c r="R39" s="17">
        <v>36271</v>
      </c>
      <c r="S39" s="3">
        <f t="shared" si="8"/>
        <v>8.0192309159498958E-4</v>
      </c>
      <c r="T39" s="3">
        <f t="shared" si="9"/>
        <v>-7.2590744760378098E-3</v>
      </c>
      <c r="U39" s="3">
        <f t="shared" si="9"/>
        <v>-1.019660794005102E-2</v>
      </c>
      <c r="V39" s="3">
        <f t="shared" si="10"/>
        <v>-8.0609975676327987E-3</v>
      </c>
      <c r="W39" s="3">
        <f t="shared" si="11"/>
        <v>-1.0998531031646009E-2</v>
      </c>
      <c r="Y39" s="5" t="s">
        <v>71</v>
      </c>
      <c r="Z39" s="7">
        <f>STDEV(V76:V105)*50^0.5</f>
        <v>0.41711359919621294</v>
      </c>
      <c r="AG39" s="1">
        <v>36031</v>
      </c>
      <c r="AH39" s="8">
        <v>-7.9887513940042989E-4</v>
      </c>
      <c r="AI39" s="8">
        <v>-5.7868826370260215E-3</v>
      </c>
      <c r="AW39" s="8">
        <v>15</v>
      </c>
      <c r="AX39" s="8">
        <v>7.0486454225511625E-3</v>
      </c>
      <c r="AY39" s="8">
        <v>-7.9044146166406121E-3</v>
      </c>
      <c r="AZ39"/>
      <c r="BA39"/>
      <c r="BB39"/>
      <c r="BC39"/>
      <c r="BD39"/>
      <c r="BE39"/>
      <c r="BO39" s="1">
        <v>36031</v>
      </c>
      <c r="BP39" s="8">
        <v>-1.2182847771766059E-3</v>
      </c>
      <c r="BQ39" s="8">
        <v>-5.3674729992498451E-3</v>
      </c>
      <c r="CE39" s="8">
        <v>15</v>
      </c>
      <c r="CF39" s="8">
        <v>7.0309426958699702E-3</v>
      </c>
      <c r="CG39" s="8">
        <v>-7.8867118899594198E-3</v>
      </c>
      <c r="CW39" s="1">
        <v>36549</v>
      </c>
      <c r="CX39" s="8">
        <v>-3.5493344660024405E-3</v>
      </c>
      <c r="CY39" s="8">
        <v>-8.8946302532252358E-2</v>
      </c>
      <c r="DM39" s="8">
        <v>15</v>
      </c>
      <c r="DN39" s="8">
        <v>-3.7877086410611147E-2</v>
      </c>
      <c r="DO39" s="8">
        <v>0.1053259181276122</v>
      </c>
    </row>
    <row r="40" spans="1:119" x14ac:dyDescent="0.2">
      <c r="A40" s="1">
        <v>36063</v>
      </c>
      <c r="B40" s="3">
        <v>4.375</v>
      </c>
      <c r="C40" s="2">
        <v>1743.5</v>
      </c>
      <c r="D40" s="3">
        <v>26</v>
      </c>
      <c r="F40" s="17">
        <v>36278</v>
      </c>
      <c r="G40" s="3">
        <f t="shared" si="0"/>
        <v>4.374000072479248</v>
      </c>
      <c r="H40" s="3">
        <f t="shared" si="1"/>
        <v>2550.300048828125</v>
      </c>
      <c r="I40" s="3">
        <f t="shared" si="2"/>
        <v>36</v>
      </c>
      <c r="K40" s="1">
        <v>36063</v>
      </c>
      <c r="L40" s="3">
        <f t="shared" si="3"/>
        <v>1.784000015258789E-4</v>
      </c>
      <c r="M40" s="3">
        <f t="shared" si="4"/>
        <v>1.3485991113979736E-2</v>
      </c>
      <c r="N40" s="3">
        <f t="shared" si="5"/>
        <v>-1.8867924528301886E-2</v>
      </c>
      <c r="O40" s="3">
        <f t="shared" si="6"/>
        <v>1.3307591112453858E-2</v>
      </c>
      <c r="P40" s="3">
        <f t="shared" si="7"/>
        <v>-1.9046324529827765E-2</v>
      </c>
      <c r="R40" s="17">
        <v>36278</v>
      </c>
      <c r="S40" s="3">
        <f t="shared" si="8"/>
        <v>8.1538457136887772E-4</v>
      </c>
      <c r="T40" s="3">
        <f t="shared" si="9"/>
        <v>2.4628384422709922E-2</v>
      </c>
      <c r="U40" s="3">
        <f t="shared" si="9"/>
        <v>7.9654453244677625E-2</v>
      </c>
      <c r="V40" s="3">
        <f t="shared" si="10"/>
        <v>2.3812999851341044E-2</v>
      </c>
      <c r="W40" s="3">
        <f t="shared" si="11"/>
        <v>7.8839068673308754E-2</v>
      </c>
      <c r="Y40" s="5" t="s">
        <v>7</v>
      </c>
      <c r="Z40" s="7">
        <f>STDEV(W76:W105)*50^0.5</f>
        <v>0.46627701835507479</v>
      </c>
      <c r="AG40" s="1">
        <v>36032</v>
      </c>
      <c r="AH40" s="8">
        <v>8.6087308539180253E-4</v>
      </c>
      <c r="AI40" s="8">
        <v>3.1125301347499422E-3</v>
      </c>
      <c r="AW40" s="8">
        <v>16</v>
      </c>
      <c r="AX40" s="8">
        <v>1.7694796173506736E-2</v>
      </c>
      <c r="AY40" s="8">
        <v>-1.9654573893831379E-2</v>
      </c>
      <c r="AZ40"/>
      <c r="BA40"/>
      <c r="BB40"/>
      <c r="BC40"/>
      <c r="BD40"/>
      <c r="BE40"/>
      <c r="BO40" s="1">
        <v>36032</v>
      </c>
      <c r="BP40" s="8">
        <v>1.3128316595269495E-3</v>
      </c>
      <c r="BQ40" s="8">
        <v>2.6605715606147951E-3</v>
      </c>
      <c r="CE40" s="8">
        <v>16</v>
      </c>
      <c r="CF40" s="8">
        <v>1.7650355558103271E-2</v>
      </c>
      <c r="CG40" s="8">
        <v>-1.9610133278427914E-2</v>
      </c>
      <c r="CW40" s="1">
        <v>36550</v>
      </c>
      <c r="CX40" s="8">
        <v>1.8798212249905792E-3</v>
      </c>
      <c r="CY40" s="8">
        <v>-5.9572128917298274E-2</v>
      </c>
      <c r="DM40" s="8">
        <v>16</v>
      </c>
      <c r="DN40" s="8">
        <v>-6.9762433494939295E-3</v>
      </c>
      <c r="DO40" s="8">
        <v>-2.9001413540263353E-3</v>
      </c>
    </row>
    <row r="41" spans="1:119" x14ac:dyDescent="0.2">
      <c r="A41" s="1">
        <v>36066</v>
      </c>
      <c r="B41" s="3">
        <v>4.3439998626708984</v>
      </c>
      <c r="C41" s="2">
        <v>1739.199951171875</v>
      </c>
      <c r="D41" s="3">
        <v>25.5625</v>
      </c>
      <c r="F41" s="17">
        <v>36285</v>
      </c>
      <c r="G41" s="3">
        <f t="shared" si="0"/>
        <v>4.495999813079834</v>
      </c>
      <c r="H41" s="3">
        <f t="shared" si="1"/>
        <v>2534.39990234375</v>
      </c>
      <c r="I41" s="3">
        <f t="shared" si="2"/>
        <v>38.469001770019531</v>
      </c>
      <c r="K41" s="1">
        <v>36066</v>
      </c>
      <c r="L41" s="3">
        <f t="shared" si="3"/>
        <v>1.75E-4</v>
      </c>
      <c r="M41" s="3">
        <f t="shared" si="4"/>
        <v>-2.4663314184829367E-3</v>
      </c>
      <c r="N41" s="3">
        <f t="shared" si="5"/>
        <v>-1.6826923076923076E-2</v>
      </c>
      <c r="O41" s="3">
        <f t="shared" si="6"/>
        <v>-2.6413314184829365E-3</v>
      </c>
      <c r="P41" s="3">
        <f t="shared" si="7"/>
        <v>-1.7001923076923078E-2</v>
      </c>
      <c r="R41" s="17">
        <v>36285</v>
      </c>
      <c r="S41" s="3">
        <f t="shared" si="8"/>
        <v>8.4115386009216305E-4</v>
      </c>
      <c r="T41" s="3">
        <f t="shared" si="9"/>
        <v>-6.2346179586520393E-3</v>
      </c>
      <c r="U41" s="3">
        <f t="shared" si="9"/>
        <v>6.8583382500542536E-2</v>
      </c>
      <c r="V41" s="3">
        <f t="shared" si="10"/>
        <v>-7.0757718187442024E-3</v>
      </c>
      <c r="W41" s="3">
        <f t="shared" si="11"/>
        <v>6.7742228640450375E-2</v>
      </c>
      <c r="AG41" s="1">
        <v>36033</v>
      </c>
      <c r="AH41" s="8">
        <v>-3.5235070476308983E-3</v>
      </c>
      <c r="AI41" s="8">
        <v>4.8568345680922078E-3</v>
      </c>
      <c r="AW41" s="8">
        <v>17</v>
      </c>
      <c r="AX41" s="8">
        <v>1.6271508769873254E-3</v>
      </c>
      <c r="AY41" s="8">
        <v>-5.9368108724657101E-2</v>
      </c>
      <c r="AZ41"/>
      <c r="BA41"/>
      <c r="BB41"/>
      <c r="BC41"/>
      <c r="BD41"/>
      <c r="BE41"/>
      <c r="BO41" s="1">
        <v>36033</v>
      </c>
      <c r="BP41" s="8">
        <v>-5.3733490838442028E-3</v>
      </c>
      <c r="BQ41" s="8">
        <v>6.7066766043055118E-3</v>
      </c>
      <c r="CE41" s="8">
        <v>17</v>
      </c>
      <c r="CF41" s="8">
        <v>1.6230642751627804E-3</v>
      </c>
      <c r="CG41" s="8">
        <v>-5.9364022122832559E-2</v>
      </c>
      <c r="CW41" s="1">
        <v>36551</v>
      </c>
      <c r="CX41" s="8">
        <v>-2.5230061989721846E-3</v>
      </c>
      <c r="CY41" s="8">
        <v>4.8218987244157217E-4</v>
      </c>
      <c r="DM41" s="8">
        <v>17</v>
      </c>
      <c r="DN41" s="8">
        <v>-8.4780022656105857E-3</v>
      </c>
      <c r="DO41" s="8">
        <v>4.1967085725062019E-2</v>
      </c>
    </row>
    <row r="42" spans="1:119" x14ac:dyDescent="0.2">
      <c r="A42" s="1">
        <v>36067</v>
      </c>
      <c r="B42" s="3">
        <v>4.2880001068115234</v>
      </c>
      <c r="C42" s="2">
        <v>1734</v>
      </c>
      <c r="D42" s="3">
        <v>26</v>
      </c>
      <c r="F42" s="17">
        <v>36292</v>
      </c>
      <c r="G42" s="3">
        <f t="shared" si="0"/>
        <v>4.4520001411437988</v>
      </c>
      <c r="H42" s="3">
        <f t="shared" si="1"/>
        <v>2606.5</v>
      </c>
      <c r="I42" s="3">
        <f t="shared" si="2"/>
        <v>37.25</v>
      </c>
      <c r="K42" s="1">
        <v>36067</v>
      </c>
      <c r="L42" s="3">
        <f t="shared" si="3"/>
        <v>1.7375999450683593E-4</v>
      </c>
      <c r="M42" s="3">
        <f t="shared" si="4"/>
        <v>-2.9898524136751882E-3</v>
      </c>
      <c r="N42" s="3">
        <f t="shared" si="5"/>
        <v>1.7114914425427872E-2</v>
      </c>
      <c r="O42" s="3">
        <f t="shared" si="6"/>
        <v>-3.1636124081820243E-3</v>
      </c>
      <c r="P42" s="3">
        <f t="shared" si="7"/>
        <v>1.6941154430921035E-2</v>
      </c>
      <c r="R42" s="17">
        <v>36292</v>
      </c>
      <c r="S42" s="3">
        <f t="shared" si="8"/>
        <v>8.6461534866919877E-4</v>
      </c>
      <c r="T42" s="3">
        <f t="shared" si="9"/>
        <v>2.844858760828298E-2</v>
      </c>
      <c r="U42" s="3">
        <f t="shared" si="9"/>
        <v>-3.168789711017532E-2</v>
      </c>
      <c r="V42" s="3">
        <f t="shared" si="10"/>
        <v>2.758397225961378E-2</v>
      </c>
      <c r="W42" s="3">
        <f t="shared" si="11"/>
        <v>-3.2552512458844517E-2</v>
      </c>
      <c r="AG42" s="1">
        <v>36034</v>
      </c>
      <c r="AH42" s="8">
        <v>-9.7584918497915923E-3</v>
      </c>
      <c r="AI42" s="8">
        <v>-1.7992860483899642E-2</v>
      </c>
      <c r="AW42" s="8">
        <v>18</v>
      </c>
      <c r="AX42" s="8">
        <v>1.0446386009444253E-2</v>
      </c>
      <c r="AY42" s="8">
        <v>3.9377152259155709E-2</v>
      </c>
      <c r="AZ42"/>
      <c r="BA42"/>
      <c r="BB42"/>
      <c r="BC42"/>
      <c r="BD42"/>
      <c r="BE42"/>
      <c r="BO42" s="1">
        <v>36034</v>
      </c>
      <c r="BP42" s="8">
        <v>-1.4881702386840702E-2</v>
      </c>
      <c r="BQ42" s="8">
        <v>-1.2869649946850532E-2</v>
      </c>
      <c r="CE42" s="8">
        <v>18</v>
      </c>
      <c r="CF42" s="8">
        <v>1.0420149831392261E-2</v>
      </c>
      <c r="CG42" s="8">
        <v>3.9403388437207698E-2</v>
      </c>
      <c r="CW42" s="1">
        <v>36552</v>
      </c>
      <c r="CX42" s="8">
        <v>-8.0550332883184657E-4</v>
      </c>
      <c r="CY42" s="8">
        <v>-1.2394864462192783E-3</v>
      </c>
      <c r="DM42" s="8">
        <v>18</v>
      </c>
      <c r="DN42" s="8">
        <v>7.9004429124941936E-3</v>
      </c>
      <c r="DO42" s="8">
        <v>1.4161188524001807E-2</v>
      </c>
    </row>
    <row r="43" spans="1:119" x14ac:dyDescent="0.2">
      <c r="A43" s="1">
        <v>36068</v>
      </c>
      <c r="B43" s="3">
        <v>4.254000186920166</v>
      </c>
      <c r="C43" s="2">
        <v>1693.800048828125</v>
      </c>
      <c r="D43" s="3">
        <v>26.75</v>
      </c>
      <c r="F43" s="17">
        <v>36299</v>
      </c>
      <c r="G43" s="3">
        <f t="shared" si="0"/>
        <v>4.4910001754760742</v>
      </c>
      <c r="H43" s="3">
        <f t="shared" si="1"/>
        <v>2577.39990234375</v>
      </c>
      <c r="I43" s="3">
        <f t="shared" si="2"/>
        <v>36.5</v>
      </c>
      <c r="K43" s="1">
        <v>36068</v>
      </c>
      <c r="L43" s="3">
        <f t="shared" si="3"/>
        <v>1.7152000427246095E-4</v>
      </c>
      <c r="M43" s="3">
        <f t="shared" si="4"/>
        <v>-2.3183362844218569E-2</v>
      </c>
      <c r="N43" s="3">
        <f t="shared" si="5"/>
        <v>2.8846153846153848E-2</v>
      </c>
      <c r="O43" s="3">
        <f t="shared" si="6"/>
        <v>-2.3354882848491031E-2</v>
      </c>
      <c r="P43" s="3">
        <f t="shared" si="7"/>
        <v>2.8674633841881386E-2</v>
      </c>
      <c r="R43" s="17">
        <v>36299</v>
      </c>
      <c r="S43" s="3">
        <f t="shared" si="8"/>
        <v>8.5615387329688447E-4</v>
      </c>
      <c r="T43" s="3">
        <f t="shared" si="9"/>
        <v>-1.116443416698638E-2</v>
      </c>
      <c r="U43" s="3">
        <f t="shared" si="9"/>
        <v>-2.0134228187919462E-2</v>
      </c>
      <c r="V43" s="3">
        <f t="shared" si="10"/>
        <v>-1.2020588040283265E-2</v>
      </c>
      <c r="W43" s="3">
        <f t="shared" si="11"/>
        <v>-2.0990382061216346E-2</v>
      </c>
      <c r="AG43" s="1">
        <v>36035</v>
      </c>
      <c r="AH43" s="8">
        <v>-5.8607531721155551E-3</v>
      </c>
      <c r="AI43" s="8">
        <v>-3.6247948450888863E-2</v>
      </c>
      <c r="AW43" s="8">
        <v>19</v>
      </c>
      <c r="AX43" s="8">
        <v>-8.1281745410280853E-3</v>
      </c>
      <c r="AY43" s="8">
        <v>1.9919194633616133E-2</v>
      </c>
      <c r="AZ43"/>
      <c r="BA43"/>
      <c r="BB43"/>
      <c r="BC43"/>
      <c r="BD43"/>
      <c r="BE43"/>
      <c r="BO43" s="1">
        <v>36035</v>
      </c>
      <c r="BP43" s="8">
        <v>-8.9376499783641195E-3</v>
      </c>
      <c r="BQ43" s="8">
        <v>-3.3171051644640299E-2</v>
      </c>
      <c r="CE43" s="8">
        <v>19</v>
      </c>
      <c r="CF43" s="8">
        <v>-8.1077605687410875E-3</v>
      </c>
      <c r="CG43" s="8">
        <v>1.9898780661329135E-2</v>
      </c>
      <c r="CW43" s="1">
        <v>36553</v>
      </c>
      <c r="CX43" s="8">
        <v>-4.0711875550716852E-3</v>
      </c>
      <c r="CY43" s="8">
        <v>-9.2484845760758549E-3</v>
      </c>
      <c r="DM43" s="8">
        <v>19</v>
      </c>
      <c r="DN43" s="8">
        <v>-3.4431474833693347E-2</v>
      </c>
      <c r="DO43" s="8">
        <v>3.5001132066479E-2</v>
      </c>
    </row>
    <row r="44" spans="1:119" x14ac:dyDescent="0.2">
      <c r="A44" s="1">
        <v>36069</v>
      </c>
      <c r="B44" s="3">
        <v>4.1149997711181641</v>
      </c>
      <c r="C44" s="2">
        <v>1612.300048828125</v>
      </c>
      <c r="D44" s="3">
        <v>25.6875</v>
      </c>
      <c r="F44" s="17">
        <v>36306</v>
      </c>
      <c r="G44" s="3">
        <f t="shared" si="0"/>
        <v>4.5320000648498535</v>
      </c>
      <c r="H44" s="3">
        <f t="shared" si="1"/>
        <v>2427.10009765625</v>
      </c>
      <c r="I44" s="3">
        <f t="shared" si="2"/>
        <v>36.5</v>
      </c>
      <c r="K44" s="1">
        <v>36069</v>
      </c>
      <c r="L44" s="3">
        <f t="shared" si="3"/>
        <v>1.7016000747680665E-4</v>
      </c>
      <c r="M44" s="3">
        <f t="shared" si="4"/>
        <v>-4.8116659375695918E-2</v>
      </c>
      <c r="N44" s="3">
        <f t="shared" si="5"/>
        <v>-3.9719626168224297E-2</v>
      </c>
      <c r="O44" s="3">
        <f t="shared" si="6"/>
        <v>-4.8286819383172724E-2</v>
      </c>
      <c r="P44" s="3">
        <f t="shared" si="7"/>
        <v>-3.9889786175701103E-2</v>
      </c>
      <c r="R44" s="17">
        <v>36306</v>
      </c>
      <c r="S44" s="3">
        <f t="shared" si="8"/>
        <v>8.6365387989924508E-4</v>
      </c>
      <c r="T44" s="3">
        <f t="shared" si="9"/>
        <v>-5.8314507015704224E-2</v>
      </c>
      <c r="U44" s="3">
        <f t="shared" si="9"/>
        <v>0</v>
      </c>
      <c r="V44" s="3">
        <f t="shared" si="10"/>
        <v>-5.9178160895603467E-2</v>
      </c>
      <c r="W44" s="3">
        <f t="shared" si="11"/>
        <v>-8.6365387989924508E-4</v>
      </c>
      <c r="AG44" s="1">
        <v>36038</v>
      </c>
      <c r="AH44" s="8">
        <v>-1.808410437877072E-2</v>
      </c>
      <c r="AI44" s="8">
        <v>-2.1631757249086829E-2</v>
      </c>
      <c r="AW44" s="8">
        <v>20</v>
      </c>
      <c r="AX44" s="8">
        <v>3.1303321960510604E-2</v>
      </c>
      <c r="AY44" s="8">
        <v>3.2498132132212483E-2</v>
      </c>
      <c r="AZ44"/>
      <c r="BA44"/>
      <c r="BB44"/>
      <c r="BC44"/>
      <c r="BD44"/>
      <c r="BE44"/>
      <c r="BO44" s="1">
        <v>36038</v>
      </c>
      <c r="BP44" s="8">
        <v>-2.7578263469388062E-2</v>
      </c>
      <c r="BQ44" s="8">
        <v>-1.2137598158469487E-2</v>
      </c>
      <c r="CE44" s="8">
        <v>20</v>
      </c>
      <c r="CF44" s="8">
        <v>3.1224703428911989E-2</v>
      </c>
      <c r="CG44" s="8">
        <v>3.2576750663811098E-2</v>
      </c>
      <c r="CW44" s="1">
        <v>36556</v>
      </c>
      <c r="CX44" s="8">
        <v>1.4787404243085474E-3</v>
      </c>
      <c r="CY44" s="8">
        <v>0.12624711627351076</v>
      </c>
      <c r="DM44" s="8">
        <v>20</v>
      </c>
      <c r="DN44" s="8">
        <v>2.9591387703954582E-2</v>
      </c>
      <c r="DO44" s="8">
        <v>6.0579099600434651E-3</v>
      </c>
    </row>
    <row r="45" spans="1:119" x14ac:dyDescent="0.2">
      <c r="A45" s="1">
        <v>36070</v>
      </c>
      <c r="B45" s="3">
        <v>4.0749998092651367</v>
      </c>
      <c r="C45" s="2">
        <v>1614.9000244140625</v>
      </c>
      <c r="D45" s="3">
        <v>26.0625</v>
      </c>
      <c r="F45" s="17">
        <v>36313</v>
      </c>
      <c r="G45" s="3">
        <f t="shared" si="0"/>
        <v>4.6160001754760742</v>
      </c>
      <c r="H45" s="3">
        <f t="shared" si="1"/>
        <v>2432.39990234375</v>
      </c>
      <c r="I45" s="3">
        <f t="shared" si="2"/>
        <v>37.4375</v>
      </c>
      <c r="K45" s="1">
        <v>36070</v>
      </c>
      <c r="L45" s="3">
        <f t="shared" si="3"/>
        <v>1.6459999084472658E-4</v>
      </c>
      <c r="M45" s="3">
        <f t="shared" si="4"/>
        <v>1.6125879223456276E-3</v>
      </c>
      <c r="N45" s="3">
        <f t="shared" si="5"/>
        <v>1.4598540145985401E-2</v>
      </c>
      <c r="O45" s="3">
        <f t="shared" si="6"/>
        <v>1.4479879315009009E-3</v>
      </c>
      <c r="P45" s="3">
        <f t="shared" si="7"/>
        <v>1.4433940155140674E-2</v>
      </c>
      <c r="R45" s="17">
        <v>36313</v>
      </c>
      <c r="S45" s="3">
        <f t="shared" si="8"/>
        <v>8.7153847400958716E-4</v>
      </c>
      <c r="T45" s="3">
        <f t="shared" si="9"/>
        <v>2.183595432515454E-3</v>
      </c>
      <c r="U45" s="3">
        <f t="shared" si="9"/>
        <v>2.5684931506849314E-2</v>
      </c>
      <c r="V45" s="3">
        <f t="shared" si="10"/>
        <v>1.3120569585058669E-3</v>
      </c>
      <c r="W45" s="3">
        <f t="shared" si="11"/>
        <v>2.4813393032839727E-2</v>
      </c>
      <c r="AG45" s="1">
        <v>36039</v>
      </c>
      <c r="AH45" s="8">
        <v>1.0677698429622726E-2</v>
      </c>
      <c r="AI45" s="8">
        <v>8.5126279459352278E-3</v>
      </c>
      <c r="AW45" s="8">
        <v>21</v>
      </c>
      <c r="AX45" s="8">
        <v>-1.3384947995226792E-3</v>
      </c>
      <c r="AY45" s="8">
        <v>-3.4673106214670277E-2</v>
      </c>
      <c r="AZ45"/>
      <c r="BA45"/>
      <c r="BB45"/>
      <c r="BC45"/>
      <c r="BD45"/>
      <c r="BE45"/>
      <c r="BO45" s="1">
        <v>36039</v>
      </c>
      <c r="BP45" s="8">
        <v>1.6283492639231473E-2</v>
      </c>
      <c r="BQ45" s="8">
        <v>2.90683373632648E-3</v>
      </c>
      <c r="CE45" s="8">
        <v>21</v>
      </c>
      <c r="CF45" s="8">
        <v>-1.3351331596359092E-3</v>
      </c>
      <c r="CG45" s="8">
        <v>-3.4676467854557046E-2</v>
      </c>
      <c r="CW45" s="1">
        <v>36557</v>
      </c>
      <c r="CX45" s="8">
        <v>3.0543106716982064E-3</v>
      </c>
      <c r="CY45" s="8">
        <v>-5.2778067577775555E-2</v>
      </c>
      <c r="DM45" s="8">
        <v>21</v>
      </c>
      <c r="DN45" s="8">
        <v>-4.0564744194579401E-2</v>
      </c>
      <c r="DO45" s="8">
        <v>-9.0402811614678252E-2</v>
      </c>
    </row>
    <row r="46" spans="1:119" x14ac:dyDescent="0.2">
      <c r="A46" s="1">
        <v>36073</v>
      </c>
      <c r="B46" s="3">
        <v>4.0139999389648438</v>
      </c>
      <c r="C46" s="2">
        <v>1536.5999755859375</v>
      </c>
      <c r="D46" s="3">
        <v>26.5</v>
      </c>
      <c r="F46" s="17">
        <v>36320</v>
      </c>
      <c r="G46" s="3">
        <f t="shared" si="0"/>
        <v>4.4720001220703125</v>
      </c>
      <c r="H46" s="3">
        <f t="shared" si="1"/>
        <v>2519.300048828125</v>
      </c>
      <c r="I46" s="3">
        <f t="shared" si="2"/>
        <v>39.15625</v>
      </c>
      <c r="K46" s="1">
        <v>36073</v>
      </c>
      <c r="L46" s="3">
        <f t="shared" si="3"/>
        <v>1.6299999237060547E-4</v>
      </c>
      <c r="M46" s="3">
        <f t="shared" si="4"/>
        <v>-4.8486003866731485E-2</v>
      </c>
      <c r="N46" s="3">
        <f t="shared" si="5"/>
        <v>1.6786570743405275E-2</v>
      </c>
      <c r="O46" s="3">
        <f t="shared" si="6"/>
        <v>-4.8649003859102091E-2</v>
      </c>
      <c r="P46" s="3">
        <f t="shared" si="7"/>
        <v>1.6623570751034669E-2</v>
      </c>
      <c r="R46" s="17">
        <v>36320</v>
      </c>
      <c r="S46" s="3">
        <f t="shared" si="8"/>
        <v>8.8769234143770649E-4</v>
      </c>
      <c r="T46" s="3">
        <f t="shared" si="9"/>
        <v>3.5726093559139666E-2</v>
      </c>
      <c r="U46" s="3">
        <f t="shared" si="9"/>
        <v>4.5909849749582635E-2</v>
      </c>
      <c r="V46" s="3">
        <f t="shared" si="10"/>
        <v>3.4838401217701959E-2</v>
      </c>
      <c r="W46" s="3">
        <f t="shared" si="11"/>
        <v>4.5022157408144928E-2</v>
      </c>
      <c r="AG46" s="1">
        <v>36040</v>
      </c>
      <c r="AH46" s="8">
        <v>2.386757854452404E-3</v>
      </c>
      <c r="AI46" s="8">
        <v>2.9497300116562087E-2</v>
      </c>
      <c r="AW46" s="8">
        <v>22</v>
      </c>
      <c r="AX46" s="8">
        <v>2.7324615238617608E-2</v>
      </c>
      <c r="AY46" s="8">
        <v>2.1501161061255609E-2</v>
      </c>
      <c r="AZ46"/>
      <c r="BA46"/>
      <c r="BB46"/>
      <c r="BC46"/>
      <c r="BD46"/>
      <c r="BE46"/>
      <c r="BO46" s="1">
        <v>36040</v>
      </c>
      <c r="BP46" s="8">
        <v>3.6398062944709734E-3</v>
      </c>
      <c r="BQ46" s="8">
        <v>2.8244251676543517E-2</v>
      </c>
      <c r="CE46" s="8">
        <v>22</v>
      </c>
      <c r="CF46" s="8">
        <v>2.7255989259264132E-2</v>
      </c>
      <c r="CG46" s="8">
        <v>2.1569787040609086E-2</v>
      </c>
      <c r="CW46" s="1">
        <v>36558</v>
      </c>
      <c r="CX46" s="8">
        <v>5.8552150689328969E-4</v>
      </c>
      <c r="CY46" s="8">
        <v>-2.5779319956505693E-2</v>
      </c>
      <c r="DM46" s="8">
        <v>22</v>
      </c>
      <c r="DN46" s="8">
        <v>1.5135672705566322E-2</v>
      </c>
      <c r="DO46" s="8">
        <v>6.4392617374176273E-2</v>
      </c>
    </row>
    <row r="47" spans="1:119" x14ac:dyDescent="0.2">
      <c r="A47" s="1">
        <v>36074</v>
      </c>
      <c r="B47" s="3">
        <v>4.054999828338623</v>
      </c>
      <c r="C47" s="2">
        <v>1510.800048828125</v>
      </c>
      <c r="D47" s="3">
        <v>26</v>
      </c>
      <c r="F47" s="17">
        <v>36327</v>
      </c>
      <c r="G47" s="3">
        <f t="shared" si="0"/>
        <v>4.5320000648498535</v>
      </c>
      <c r="H47" s="3">
        <f t="shared" si="1"/>
        <v>2517.800048828125</v>
      </c>
      <c r="I47" s="3">
        <f t="shared" si="2"/>
        <v>39.1875</v>
      </c>
      <c r="K47" s="1">
        <v>36074</v>
      </c>
      <c r="L47" s="3">
        <f t="shared" si="3"/>
        <v>1.6055999755859373E-4</v>
      </c>
      <c r="M47" s="3">
        <f t="shared" si="4"/>
        <v>-1.6790268884375358E-2</v>
      </c>
      <c r="N47" s="3">
        <f t="shared" si="5"/>
        <v>-1.8867924528301886E-2</v>
      </c>
      <c r="O47" s="3">
        <f t="shared" si="6"/>
        <v>-1.6950828881933951E-2</v>
      </c>
      <c r="P47" s="3">
        <f t="shared" si="7"/>
        <v>-1.9028484525860478E-2</v>
      </c>
      <c r="R47" s="17">
        <v>36327</v>
      </c>
      <c r="S47" s="3">
        <f t="shared" si="8"/>
        <v>8.6000002347506009E-4</v>
      </c>
      <c r="T47" s="3">
        <f t="shared" si="9"/>
        <v>-5.9540347355517987E-4</v>
      </c>
      <c r="U47" s="3">
        <f t="shared" si="9"/>
        <v>7.9808459696727857E-4</v>
      </c>
      <c r="V47" s="3">
        <f t="shared" si="10"/>
        <v>-1.45540349703024E-3</v>
      </c>
      <c r="W47" s="3">
        <f t="shared" si="11"/>
        <v>-6.1915426507781518E-5</v>
      </c>
      <c r="AG47" s="1">
        <v>36041</v>
      </c>
      <c r="AH47" s="8">
        <v>-2.7843623929370937E-3</v>
      </c>
      <c r="AI47" s="8">
        <v>-1.5462834790393312E-2</v>
      </c>
      <c r="AW47" s="8">
        <v>23</v>
      </c>
      <c r="AX47" s="8">
        <v>-9.9696801805527146E-4</v>
      </c>
      <c r="AY47" s="8">
        <v>7.0603393073794138E-2</v>
      </c>
      <c r="AZ47"/>
      <c r="BA47"/>
      <c r="BB47"/>
      <c r="BC47"/>
      <c r="BD47"/>
      <c r="BE47"/>
      <c r="BO47" s="1">
        <v>36041</v>
      </c>
      <c r="BP47" s="8">
        <v>-4.2461533100205812E-3</v>
      </c>
      <c r="BQ47" s="8">
        <v>-1.4001043873309825E-2</v>
      </c>
      <c r="CE47" s="8">
        <v>23</v>
      </c>
      <c r="CF47" s="8">
        <v>-9.9446412528219263E-4</v>
      </c>
      <c r="CG47" s="8">
        <v>7.0600889181021059E-2</v>
      </c>
      <c r="CW47" s="1">
        <v>36559</v>
      </c>
      <c r="CX47" s="8">
        <v>3.6265117779220122E-3</v>
      </c>
      <c r="CY47" s="8">
        <v>9.2959534308255029E-3</v>
      </c>
      <c r="DM47" s="8">
        <v>23</v>
      </c>
      <c r="DN47" s="8">
        <v>4.9944580099094027E-2</v>
      </c>
      <c r="DO47" s="8">
        <v>-7.1578732061410549E-2</v>
      </c>
    </row>
    <row r="48" spans="1:119" x14ac:dyDescent="0.2">
      <c r="A48" s="1">
        <v>36075</v>
      </c>
      <c r="B48" s="3">
        <v>4.0390000343322754</v>
      </c>
      <c r="C48" s="2">
        <v>1462.5999755859375</v>
      </c>
      <c r="D48" s="3">
        <v>26</v>
      </c>
      <c r="F48" s="17">
        <v>36334</v>
      </c>
      <c r="G48" s="3">
        <f t="shared" si="0"/>
        <v>4.6020002365112305</v>
      </c>
      <c r="H48" s="3">
        <f t="shared" si="1"/>
        <v>2598.10009765625</v>
      </c>
      <c r="I48" s="3">
        <f t="shared" si="2"/>
        <v>38.65625</v>
      </c>
      <c r="K48" s="1">
        <v>36075</v>
      </c>
      <c r="L48" s="3">
        <f t="shared" si="3"/>
        <v>1.6219999313354491E-4</v>
      </c>
      <c r="M48" s="3">
        <f t="shared" si="4"/>
        <v>-3.1903674665336834E-2</v>
      </c>
      <c r="N48" s="3">
        <f t="shared" si="5"/>
        <v>0</v>
      </c>
      <c r="O48" s="3">
        <f t="shared" si="6"/>
        <v>-3.2065874658470377E-2</v>
      </c>
      <c r="P48" s="3">
        <f t="shared" si="7"/>
        <v>-1.6219999313354491E-4</v>
      </c>
      <c r="R48" s="17">
        <v>36334</v>
      </c>
      <c r="S48" s="3">
        <f t="shared" si="8"/>
        <v>8.7153847400958716E-4</v>
      </c>
      <c r="T48" s="3">
        <f t="shared" si="9"/>
        <v>3.1892941167230314E-2</v>
      </c>
      <c r="U48" s="3">
        <f t="shared" si="9"/>
        <v>-1.3556618819776715E-2</v>
      </c>
      <c r="V48" s="3">
        <f t="shared" si="10"/>
        <v>3.1021402693220727E-2</v>
      </c>
      <c r="W48" s="3">
        <f t="shared" si="11"/>
        <v>-1.4428157293786301E-2</v>
      </c>
      <c r="AG48" s="1">
        <v>36042</v>
      </c>
      <c r="AH48" s="8">
        <v>-7.1211526860316253E-4</v>
      </c>
      <c r="AI48" s="8">
        <v>-5.0102799330930189E-3</v>
      </c>
      <c r="AW48" s="8">
        <v>24</v>
      </c>
      <c r="AX48" s="8">
        <v>1.6246914239273467E-2</v>
      </c>
      <c r="AY48" s="8">
        <v>5.518743299043536E-3</v>
      </c>
      <c r="AZ48"/>
      <c r="BA48"/>
      <c r="BB48"/>
      <c r="BC48"/>
      <c r="BD48"/>
      <c r="BE48"/>
      <c r="BO48" s="1">
        <v>36042</v>
      </c>
      <c r="BP48" s="8">
        <v>-1.0859759536207142E-3</v>
      </c>
      <c r="BQ48" s="8">
        <v>-4.6364192480754674E-3</v>
      </c>
      <c r="CE48" s="8">
        <v>24</v>
      </c>
      <c r="CF48" s="8">
        <v>1.6206109990379001E-2</v>
      </c>
      <c r="CG48" s="8">
        <v>5.559547547938002E-3</v>
      </c>
      <c r="CW48" s="1">
        <v>36560</v>
      </c>
      <c r="CX48" s="8">
        <v>8.5024600458754652E-4</v>
      </c>
      <c r="CY48" s="8">
        <v>-3.1272228340210706E-2</v>
      </c>
      <c r="DM48" s="8">
        <v>24</v>
      </c>
      <c r="DN48" s="8">
        <v>-4.6860995689397044E-3</v>
      </c>
      <c r="DO48" s="8">
        <v>1.2336897763739651E-2</v>
      </c>
    </row>
    <row r="49" spans="1:119" x14ac:dyDescent="0.2">
      <c r="A49" s="1">
        <v>36076</v>
      </c>
      <c r="B49" s="3">
        <v>3.7999999523162842</v>
      </c>
      <c r="C49" s="2">
        <v>1419.0999755859375</v>
      </c>
      <c r="D49" s="3">
        <v>25.6875</v>
      </c>
      <c r="F49" s="17">
        <v>36341</v>
      </c>
      <c r="G49" s="3">
        <f t="shared" si="0"/>
        <v>4.6479997634887695</v>
      </c>
      <c r="H49" s="3">
        <f t="shared" si="1"/>
        <v>2686.10009765625</v>
      </c>
      <c r="I49" s="3">
        <f t="shared" si="2"/>
        <v>40.875</v>
      </c>
      <c r="K49" s="1">
        <v>36076</v>
      </c>
      <c r="L49" s="3">
        <f t="shared" si="3"/>
        <v>1.6156000137329101E-4</v>
      </c>
      <c r="M49" s="3">
        <f t="shared" si="4"/>
        <v>-2.9741556629367033E-2</v>
      </c>
      <c r="N49" s="3">
        <f t="shared" si="5"/>
        <v>-1.201923076923077E-2</v>
      </c>
      <c r="O49" s="3">
        <f t="shared" si="6"/>
        <v>-2.9903116630740325E-2</v>
      </c>
      <c r="P49" s="3">
        <f t="shared" si="7"/>
        <v>-1.218079077060406E-2</v>
      </c>
      <c r="R49" s="17">
        <v>36341</v>
      </c>
      <c r="S49" s="3">
        <f t="shared" si="8"/>
        <v>8.8500004548292899E-4</v>
      </c>
      <c r="T49" s="3">
        <f t="shared" si="9"/>
        <v>3.3870904388705013E-2</v>
      </c>
      <c r="U49" s="3">
        <f t="shared" si="9"/>
        <v>5.7396928051738079E-2</v>
      </c>
      <c r="V49" s="3">
        <f t="shared" si="10"/>
        <v>3.2985904343222086E-2</v>
      </c>
      <c r="W49" s="3">
        <f t="shared" si="11"/>
        <v>5.6511928006255152E-2</v>
      </c>
      <c r="AG49" s="1">
        <v>36046</v>
      </c>
      <c r="AH49" s="8">
        <v>1.2713035019715052E-2</v>
      </c>
      <c r="AI49" s="8">
        <v>2.3246269840884452E-2</v>
      </c>
      <c r="AW49" s="8">
        <v>25</v>
      </c>
      <c r="AX49" s="8">
        <v>-1.6572859630494497E-3</v>
      </c>
      <c r="AY49" s="8">
        <v>-1.2611024757630186E-2</v>
      </c>
      <c r="AZ49"/>
      <c r="BA49"/>
      <c r="BB49"/>
      <c r="BC49"/>
      <c r="BD49"/>
      <c r="BE49"/>
      <c r="BO49" s="1">
        <v>36046</v>
      </c>
      <c r="BP49" s="8">
        <v>1.9387381422153196E-2</v>
      </c>
      <c r="BQ49" s="8">
        <v>1.6571923438446309E-2</v>
      </c>
      <c r="CE49" s="8">
        <v>25</v>
      </c>
      <c r="CF49" s="8">
        <v>-1.6531236767266656E-3</v>
      </c>
      <c r="CG49" s="8">
        <v>-1.261518704395297E-2</v>
      </c>
      <c r="CW49" s="1">
        <v>36563</v>
      </c>
      <c r="CX49" s="8">
        <v>1.9717667038411956E-3</v>
      </c>
      <c r="CY49" s="8">
        <v>1.0173982284013056E-2</v>
      </c>
      <c r="DM49" s="8">
        <v>25</v>
      </c>
      <c r="DN49" s="8">
        <v>2.7007160887946097E-2</v>
      </c>
      <c r="DO49" s="8">
        <v>2.2901681975588083E-3</v>
      </c>
    </row>
    <row r="50" spans="1:119" x14ac:dyDescent="0.2">
      <c r="A50" s="1">
        <v>36077</v>
      </c>
      <c r="B50" s="3">
        <v>3.8169999122619629</v>
      </c>
      <c r="C50" s="2">
        <v>1492.4000244140625</v>
      </c>
      <c r="D50" s="3">
        <v>25.6875</v>
      </c>
      <c r="F50" s="17">
        <v>36348</v>
      </c>
      <c r="G50" s="3">
        <f t="shared" si="0"/>
        <v>4.5069999694824219</v>
      </c>
      <c r="H50" s="3">
        <f t="shared" si="1"/>
        <v>2743</v>
      </c>
      <c r="I50" s="3">
        <f t="shared" si="2"/>
        <v>41.8125</v>
      </c>
      <c r="K50" s="1">
        <v>36077</v>
      </c>
      <c r="L50" s="3">
        <f t="shared" si="3"/>
        <v>1.5199999809265135E-4</v>
      </c>
      <c r="M50" s="3">
        <f t="shared" si="4"/>
        <v>5.1652491078269427E-2</v>
      </c>
      <c r="N50" s="3">
        <f t="shared" si="5"/>
        <v>0</v>
      </c>
      <c r="O50" s="3">
        <f t="shared" si="6"/>
        <v>5.1500491080176777E-2</v>
      </c>
      <c r="P50" s="3">
        <f t="shared" si="7"/>
        <v>-1.5199999809265135E-4</v>
      </c>
      <c r="R50" s="17">
        <v>36348</v>
      </c>
      <c r="S50" s="3">
        <f t="shared" si="8"/>
        <v>8.9384610836322487E-4</v>
      </c>
      <c r="T50" s="3">
        <f t="shared" si="9"/>
        <v>2.1183090828743825E-2</v>
      </c>
      <c r="U50" s="3">
        <f t="shared" si="9"/>
        <v>2.2935779816513763E-2</v>
      </c>
      <c r="V50" s="3">
        <f t="shared" si="10"/>
        <v>2.02892447203806E-2</v>
      </c>
      <c r="W50" s="3">
        <f t="shared" si="11"/>
        <v>2.2041933708150538E-2</v>
      </c>
      <c r="AG50" s="1">
        <v>36047</v>
      </c>
      <c r="AH50" s="8">
        <v>-4.6159126863206928E-3</v>
      </c>
      <c r="AI50" s="8">
        <v>-9.3964286923486299E-4</v>
      </c>
      <c r="AW50" s="8">
        <v>26</v>
      </c>
      <c r="AX50" s="8">
        <v>1.3634007220608993E-2</v>
      </c>
      <c r="AY50" s="8">
        <v>-1.6428487120312665E-2</v>
      </c>
      <c r="AZ50"/>
      <c r="BA50"/>
      <c r="BB50"/>
      <c r="BC50"/>
      <c r="BD50"/>
      <c r="BE50"/>
      <c r="BO50" s="1">
        <v>36047</v>
      </c>
      <c r="BP50" s="8">
        <v>-7.0392679420984462E-3</v>
      </c>
      <c r="BQ50" s="8">
        <v>1.4837123865428905E-3</v>
      </c>
      <c r="CE50" s="8">
        <v>26</v>
      </c>
      <c r="CF50" s="8">
        <v>1.3599765307599205E-2</v>
      </c>
      <c r="CG50" s="8">
        <v>-1.6394245207302875E-2</v>
      </c>
      <c r="CW50" s="1">
        <v>36564</v>
      </c>
      <c r="CX50" s="8">
        <v>2.6400315033286207E-3</v>
      </c>
      <c r="CY50" s="8">
        <v>5.535996849667138E-2</v>
      </c>
      <c r="DM50" s="8">
        <v>26</v>
      </c>
      <c r="DN50" s="8">
        <v>-1.231654039441369E-2</v>
      </c>
      <c r="DO50" s="8">
        <v>-6.1272287264441609E-2</v>
      </c>
    </row>
    <row r="51" spans="1:119" x14ac:dyDescent="0.2">
      <c r="A51" s="1">
        <v>36080</v>
      </c>
      <c r="B51" s="3">
        <v>3.8190000057220459</v>
      </c>
      <c r="C51" s="2">
        <v>1546</v>
      </c>
      <c r="D51" s="3">
        <v>25.468999862670898</v>
      </c>
      <c r="F51" s="17">
        <v>36355</v>
      </c>
      <c r="G51" s="3">
        <f t="shared" si="0"/>
        <v>4.5819997787475586</v>
      </c>
      <c r="H51" s="3">
        <f t="shared" si="1"/>
        <v>2818.10009765625</v>
      </c>
      <c r="I51" s="3">
        <f t="shared" si="2"/>
        <v>41.28125</v>
      </c>
      <c r="K51" s="1">
        <v>36080</v>
      </c>
      <c r="L51" s="3">
        <f t="shared" si="3"/>
        <v>1.526799964904785E-4</v>
      </c>
      <c r="M51" s="3">
        <f t="shared" si="4"/>
        <v>3.5915287261524681E-2</v>
      </c>
      <c r="N51" s="3">
        <f t="shared" si="5"/>
        <v>-8.5060880712059007E-3</v>
      </c>
      <c r="O51" s="3">
        <f t="shared" si="6"/>
        <v>3.5762607265034205E-2</v>
      </c>
      <c r="P51" s="3">
        <f t="shared" si="7"/>
        <v>-8.6587680676963787E-3</v>
      </c>
      <c r="R51" s="17">
        <v>36355</v>
      </c>
      <c r="S51" s="3">
        <f t="shared" si="8"/>
        <v>8.6673076336200416E-4</v>
      </c>
      <c r="T51" s="3">
        <f t="shared" si="9"/>
        <v>2.7378817957072549E-2</v>
      </c>
      <c r="U51" s="3">
        <f t="shared" si="9"/>
        <v>-1.2705530642750373E-2</v>
      </c>
      <c r="V51" s="3">
        <f t="shared" si="10"/>
        <v>2.6512087193710544E-2</v>
      </c>
      <c r="W51" s="3">
        <f t="shared" si="11"/>
        <v>-1.3572261406112377E-2</v>
      </c>
      <c r="AG51" s="1">
        <v>36048</v>
      </c>
      <c r="AH51" s="8">
        <v>-5.0960482968601152E-3</v>
      </c>
      <c r="AI51" s="8">
        <v>-7.4626170586304576E-3</v>
      </c>
      <c r="AW51" s="8">
        <v>27</v>
      </c>
      <c r="AX51" s="8">
        <v>-2.9046785861808522E-2</v>
      </c>
      <c r="AY51" s="8">
        <v>1.2605599615795417E-2</v>
      </c>
      <c r="AZ51"/>
      <c r="BA51"/>
      <c r="BB51"/>
      <c r="BC51"/>
      <c r="BD51"/>
      <c r="BE51"/>
      <c r="BO51" s="1">
        <v>36048</v>
      </c>
      <c r="BP51" s="8">
        <v>-7.771474862117992E-3</v>
      </c>
      <c r="BQ51" s="8">
        <v>-4.7871904933725808E-3</v>
      </c>
      <c r="CE51" s="8">
        <v>27</v>
      </c>
      <c r="CF51" s="8">
        <v>-2.8973834637813972E-2</v>
      </c>
      <c r="CG51" s="8">
        <v>1.2532648391800866E-2</v>
      </c>
      <c r="CW51" s="1">
        <v>36565</v>
      </c>
      <c r="CX51" s="8">
        <v>-1.5661377683847534E-3</v>
      </c>
      <c r="CY51" s="8">
        <v>6.2920356889896688E-3</v>
      </c>
      <c r="DM51" s="8">
        <v>27</v>
      </c>
      <c r="DN51" s="8">
        <v>-8.0793216981299969E-3</v>
      </c>
      <c r="DO51" s="8">
        <v>-2.7465522890878717E-2</v>
      </c>
    </row>
    <row r="52" spans="1:119" x14ac:dyDescent="0.2">
      <c r="A52" s="1">
        <v>36081</v>
      </c>
      <c r="B52" s="3">
        <v>3.7920000553131104</v>
      </c>
      <c r="C52" s="2">
        <v>1509.4000244140625</v>
      </c>
      <c r="D52" s="3">
        <v>25.593999862670898</v>
      </c>
      <c r="F52" s="17">
        <v>36362</v>
      </c>
      <c r="G52" s="3">
        <f t="shared" si="0"/>
        <v>4.4159998893737793</v>
      </c>
      <c r="H52" s="3">
        <f t="shared" si="1"/>
        <v>2761.699951171875</v>
      </c>
      <c r="I52" s="3">
        <f t="shared" si="2"/>
        <v>42.625</v>
      </c>
      <c r="K52" s="1">
        <v>36081</v>
      </c>
      <c r="L52" s="3">
        <f t="shared" si="3"/>
        <v>1.5276000022888185E-4</v>
      </c>
      <c r="M52" s="3">
        <f t="shared" si="4"/>
        <v>-2.3673981620916881E-2</v>
      </c>
      <c r="N52" s="3">
        <f t="shared" si="5"/>
        <v>4.9079273106129506E-3</v>
      </c>
      <c r="O52" s="3">
        <f t="shared" si="6"/>
        <v>-2.3826741621145762E-2</v>
      </c>
      <c r="P52" s="3">
        <f t="shared" si="7"/>
        <v>4.7551673103840685E-3</v>
      </c>
      <c r="R52" s="17">
        <v>36362</v>
      </c>
      <c r="S52" s="3">
        <f t="shared" si="8"/>
        <v>8.8115380360529968E-4</v>
      </c>
      <c r="T52" s="3">
        <f t="shared" si="9"/>
        <v>-2.0013535548748507E-2</v>
      </c>
      <c r="U52" s="3">
        <f t="shared" si="9"/>
        <v>3.2551097653292962E-2</v>
      </c>
      <c r="V52" s="3">
        <f t="shared" si="10"/>
        <v>-2.0894689352353807E-2</v>
      </c>
      <c r="W52" s="3">
        <f t="shared" si="11"/>
        <v>3.166994384968766E-2</v>
      </c>
      <c r="AG52" s="1">
        <v>36049</v>
      </c>
      <c r="AH52" s="8">
        <v>7.5000486720497098E-3</v>
      </c>
      <c r="AI52" s="8">
        <v>3.2103463839886326E-2</v>
      </c>
      <c r="AW52" s="8">
        <v>28</v>
      </c>
      <c r="AX52" s="8">
        <v>-1.0545247256772023E-2</v>
      </c>
      <c r="AY52" s="8">
        <v>-8.1354025283588965E-3</v>
      </c>
      <c r="AZ52"/>
      <c r="BA52"/>
      <c r="BB52"/>
      <c r="BC52"/>
      <c r="BD52"/>
      <c r="BE52"/>
      <c r="BO52" s="1">
        <v>36049</v>
      </c>
      <c r="BP52" s="8">
        <v>1.1437576004805218E-2</v>
      </c>
      <c r="BQ52" s="8">
        <v>2.8165936507130819E-2</v>
      </c>
      <c r="CE52" s="8">
        <v>28</v>
      </c>
      <c r="CF52" s="8">
        <v>-1.0518762787944159E-2</v>
      </c>
      <c r="CG52" s="8">
        <v>-8.1618869971867604E-3</v>
      </c>
      <c r="CW52" s="1">
        <v>36566</v>
      </c>
      <c r="CX52" s="8">
        <v>3.0252050058555721E-3</v>
      </c>
      <c r="CY52" s="8">
        <v>1.4848736668650542E-2</v>
      </c>
      <c r="DM52" s="8">
        <v>28</v>
      </c>
      <c r="DN52" s="8">
        <v>2.3472912212924434E-2</v>
      </c>
      <c r="DO52" s="8">
        <v>4.8785860494257725E-2</v>
      </c>
    </row>
    <row r="53" spans="1:119" x14ac:dyDescent="0.2">
      <c r="A53" s="1">
        <v>36082</v>
      </c>
      <c r="B53" s="3">
        <v>3.9319999217987061</v>
      </c>
      <c r="C53" s="2">
        <v>1540.9000244140625</v>
      </c>
      <c r="D53" s="3">
        <v>25.656499862670898</v>
      </c>
      <c r="F53" s="17">
        <v>36369</v>
      </c>
      <c r="G53" s="3">
        <f t="shared" si="0"/>
        <v>4.5770001411437988</v>
      </c>
      <c r="H53" s="3">
        <f t="shared" si="1"/>
        <v>2705.800048828125</v>
      </c>
      <c r="I53" s="3">
        <f t="shared" si="2"/>
        <v>42</v>
      </c>
      <c r="K53" s="1">
        <v>36082</v>
      </c>
      <c r="L53" s="3">
        <f t="shared" si="3"/>
        <v>1.5168000221252442E-4</v>
      </c>
      <c r="M53" s="3">
        <f t="shared" si="4"/>
        <v>2.0869219219887093E-2</v>
      </c>
      <c r="N53" s="3">
        <f t="shared" si="5"/>
        <v>2.4419786018345991E-3</v>
      </c>
      <c r="O53" s="3">
        <f t="shared" si="6"/>
        <v>2.0717539217674569E-2</v>
      </c>
      <c r="P53" s="3">
        <f t="shared" si="7"/>
        <v>2.2902985996220747E-3</v>
      </c>
      <c r="R53" s="17">
        <v>36369</v>
      </c>
      <c r="S53" s="3">
        <f t="shared" si="8"/>
        <v>8.4923074795649597E-4</v>
      </c>
      <c r="T53" s="3">
        <f t="shared" si="9"/>
        <v>-2.0241120806780599E-2</v>
      </c>
      <c r="U53" s="3">
        <f t="shared" si="9"/>
        <v>-1.466275659824047E-2</v>
      </c>
      <c r="V53" s="3">
        <f t="shared" si="10"/>
        <v>-2.1090351554737093E-2</v>
      </c>
      <c r="W53" s="3">
        <f t="shared" si="11"/>
        <v>-1.5511987346196967E-2</v>
      </c>
      <c r="AG53" s="1">
        <v>36052</v>
      </c>
      <c r="AH53" s="8">
        <v>3.0875331532875397E-3</v>
      </c>
      <c r="AI53" s="8">
        <v>7.9893883047890787E-2</v>
      </c>
      <c r="AW53" s="8">
        <v>29</v>
      </c>
      <c r="AX53" s="8">
        <v>1.5322621101462571E-2</v>
      </c>
      <c r="AY53" s="8">
        <v>8.5737666863988857E-2</v>
      </c>
      <c r="AZ53"/>
      <c r="BA53"/>
      <c r="BB53"/>
      <c r="BC53"/>
      <c r="BD53"/>
      <c r="BE53"/>
      <c r="BO53" s="1">
        <v>36052</v>
      </c>
      <c r="BP53" s="8">
        <v>4.7084887915042183E-3</v>
      </c>
      <c r="BQ53" s="8">
        <v>7.8272927409674106E-2</v>
      </c>
      <c r="CE53" s="8">
        <v>29</v>
      </c>
      <c r="CF53" s="8">
        <v>1.5284138221825753E-2</v>
      </c>
      <c r="CG53" s="8">
        <v>8.5776149743625671E-2</v>
      </c>
      <c r="CW53" s="1">
        <v>36567</v>
      </c>
      <c r="CX53" s="8">
        <v>-2.1685318465189183E-3</v>
      </c>
      <c r="CY53" s="8">
        <v>-2.3709471850338754E-2</v>
      </c>
      <c r="DM53" s="8">
        <v>29</v>
      </c>
      <c r="DN53" s="8">
        <v>-4.6337795731201436E-3</v>
      </c>
      <c r="DO53" s="8">
        <v>2.1011301795135256E-2</v>
      </c>
    </row>
    <row r="54" spans="1:119" ht="13.5" thickBot="1" x14ac:dyDescent="0.25">
      <c r="A54" s="1">
        <v>36083</v>
      </c>
      <c r="B54" s="3">
        <v>3.8489999771118164</v>
      </c>
      <c r="C54" s="2">
        <v>1611</v>
      </c>
      <c r="D54" s="3">
        <v>26.093999862670898</v>
      </c>
      <c r="F54" s="17">
        <v>36376</v>
      </c>
      <c r="G54" s="3">
        <f t="shared" si="0"/>
        <v>4.6230001449584961</v>
      </c>
      <c r="H54" s="3">
        <f t="shared" si="1"/>
        <v>2540</v>
      </c>
      <c r="I54" s="3">
        <f t="shared" si="2"/>
        <v>42.375</v>
      </c>
      <c r="K54" s="1">
        <v>36083</v>
      </c>
      <c r="L54" s="3">
        <f t="shared" si="3"/>
        <v>1.5727999687194824E-4</v>
      </c>
      <c r="M54" s="3">
        <f t="shared" si="4"/>
        <v>4.5492877198566782E-2</v>
      </c>
      <c r="N54" s="3">
        <f t="shared" si="5"/>
        <v>1.7052209083147137E-2</v>
      </c>
      <c r="O54" s="3">
        <f t="shared" si="6"/>
        <v>4.5335597201694833E-2</v>
      </c>
      <c r="P54" s="3">
        <f t="shared" si="7"/>
        <v>1.6894929086275188E-2</v>
      </c>
      <c r="R54" s="17">
        <v>36376</v>
      </c>
      <c r="S54" s="3">
        <f t="shared" si="8"/>
        <v>8.8019233483534588E-4</v>
      </c>
      <c r="T54" s="3">
        <f t="shared" si="9"/>
        <v>-6.1275794898419257E-2</v>
      </c>
      <c r="U54" s="3">
        <f t="shared" si="9"/>
        <v>8.9285714285714281E-3</v>
      </c>
      <c r="V54" s="3">
        <f t="shared" si="10"/>
        <v>-6.2155987233254606E-2</v>
      </c>
      <c r="W54" s="3">
        <f t="shared" si="11"/>
        <v>8.0483790937360827E-3</v>
      </c>
      <c r="AG54" s="1">
        <v>36053</v>
      </c>
      <c r="AH54" s="8">
        <v>1.5849188553645173E-3</v>
      </c>
      <c r="AI54" s="8">
        <v>1.6003020843127946E-2</v>
      </c>
      <c r="AW54" s="8">
        <v>30</v>
      </c>
      <c r="AX54" s="8">
        <v>-1.2674571578202854E-2</v>
      </c>
      <c r="AY54" s="8">
        <v>-5.9626884472355549E-2</v>
      </c>
      <c r="AZ54"/>
      <c r="BA54"/>
      <c r="BB54"/>
      <c r="BC54"/>
      <c r="BD54"/>
      <c r="BE54"/>
      <c r="BO54" s="1">
        <v>36053</v>
      </c>
      <c r="BP54" s="8">
        <v>2.4170016305676057E-3</v>
      </c>
      <c r="BQ54" s="8">
        <v>1.5170938067924857E-2</v>
      </c>
      <c r="CE54" s="8">
        <v>30</v>
      </c>
      <c r="CF54" s="8">
        <v>-1.2642739295118751E-2</v>
      </c>
      <c r="CG54" s="8">
        <v>-5.9658716755439656E-2</v>
      </c>
      <c r="CW54" s="1">
        <v>36570</v>
      </c>
      <c r="CX54" s="8">
        <v>5.667536174191022E-4</v>
      </c>
      <c r="CY54" s="8">
        <v>2.8845011088463251E-2</v>
      </c>
      <c r="DM54" s="9">
        <v>30</v>
      </c>
      <c r="DN54" s="9">
        <v>-6.9923322280226281E-3</v>
      </c>
      <c r="DO54" s="9">
        <v>2.7163700130639701E-3</v>
      </c>
    </row>
    <row r="55" spans="1:119" x14ac:dyDescent="0.2">
      <c r="A55" s="1">
        <v>36084</v>
      </c>
      <c r="B55" s="3">
        <v>3.5550000667572021</v>
      </c>
      <c r="C55" s="2">
        <v>1620.9000244140625</v>
      </c>
      <c r="D55" s="3">
        <v>26.5625</v>
      </c>
      <c r="F55" s="17">
        <v>36383</v>
      </c>
      <c r="G55" s="3">
        <f t="shared" si="0"/>
        <v>4.7569999694824219</v>
      </c>
      <c r="H55" s="3">
        <f t="shared" si="1"/>
        <v>2564.89990234375</v>
      </c>
      <c r="I55" s="3">
        <f t="shared" si="2"/>
        <v>44.015621185302734</v>
      </c>
      <c r="K55" s="1">
        <v>36084</v>
      </c>
      <c r="L55" s="3">
        <f t="shared" si="3"/>
        <v>1.5395999908447266E-4</v>
      </c>
      <c r="M55" s="3">
        <f t="shared" si="4"/>
        <v>6.1452665512492241E-3</v>
      </c>
      <c r="N55" s="3">
        <f t="shared" si="5"/>
        <v>1.7954324357888893E-2</v>
      </c>
      <c r="O55" s="3">
        <f t="shared" si="6"/>
        <v>5.9913065521647515E-3</v>
      </c>
      <c r="P55" s="3">
        <f t="shared" si="7"/>
        <v>1.7800364358804419E-2</v>
      </c>
      <c r="R55" s="17">
        <v>36383</v>
      </c>
      <c r="S55" s="3">
        <f t="shared" si="8"/>
        <v>8.8903848941509535E-4</v>
      </c>
      <c r="T55" s="3">
        <f t="shared" si="9"/>
        <v>9.8031111589566931E-3</v>
      </c>
      <c r="U55" s="3">
        <f t="shared" si="9"/>
        <v>3.8716724136937684E-2</v>
      </c>
      <c r="V55" s="3">
        <f t="shared" si="10"/>
        <v>8.9140726695415978E-3</v>
      </c>
      <c r="W55" s="3">
        <f t="shared" si="11"/>
        <v>3.7827685647522591E-2</v>
      </c>
      <c r="AG55" s="1">
        <v>36054</v>
      </c>
      <c r="AH55" s="8">
        <v>1.4850247719168253E-3</v>
      </c>
      <c r="AI55" s="8">
        <v>1.9512500666933483E-2</v>
      </c>
      <c r="AW55" s="8">
        <v>31</v>
      </c>
      <c r="AX55" s="8">
        <v>2.3867983405142887E-2</v>
      </c>
      <c r="AY55" s="8">
        <v>7.9805044252285087E-2</v>
      </c>
      <c r="AZ55"/>
      <c r="BA55"/>
      <c r="BB55"/>
      <c r="BC55"/>
      <c r="BD55"/>
      <c r="BE55"/>
      <c r="BO55" s="1">
        <v>36054</v>
      </c>
      <c r="BP55" s="8">
        <v>2.2646631296027739E-3</v>
      </c>
      <c r="BQ55" s="8">
        <v>1.8732862309247537E-2</v>
      </c>
      <c r="CE55" s="8">
        <v>31</v>
      </c>
      <c r="CF55" s="8">
        <v>2.3808038782974685E-2</v>
      </c>
      <c r="CG55" s="8">
        <v>7.9864988874453285E-2</v>
      </c>
      <c r="CW55" s="1">
        <v>36571</v>
      </c>
      <c r="CX55" s="8">
        <v>5.3698883356705986E-5</v>
      </c>
      <c r="CY55" s="8">
        <v>1.653616286779537E-2</v>
      </c>
    </row>
    <row r="56" spans="1:119" x14ac:dyDescent="0.2">
      <c r="A56" s="1">
        <v>36087</v>
      </c>
      <c r="B56" s="3">
        <v>3.7249999046325684</v>
      </c>
      <c r="C56" s="2">
        <v>1648.699951171875</v>
      </c>
      <c r="D56" s="3">
        <v>26.281499862670898</v>
      </c>
      <c r="F56" s="17">
        <v>36390</v>
      </c>
      <c r="G56" s="3">
        <f t="shared" si="0"/>
        <v>4.6030001640319824</v>
      </c>
      <c r="H56" s="3">
        <f t="shared" si="1"/>
        <v>2657.699951171875</v>
      </c>
      <c r="I56" s="3">
        <f t="shared" si="2"/>
        <v>43.6875</v>
      </c>
      <c r="K56" s="1">
        <v>36087</v>
      </c>
      <c r="L56" s="3">
        <f t="shared" si="3"/>
        <v>1.422000026702881E-4</v>
      </c>
      <c r="M56" s="3">
        <f t="shared" si="4"/>
        <v>1.7150920068535299E-2</v>
      </c>
      <c r="N56" s="3">
        <f t="shared" si="5"/>
        <v>-1.0578828699448529E-2</v>
      </c>
      <c r="O56" s="3">
        <f t="shared" si="6"/>
        <v>1.7008720065865009E-2</v>
      </c>
      <c r="P56" s="3">
        <f t="shared" si="7"/>
        <v>-1.0721028702118817E-2</v>
      </c>
      <c r="R56" s="17">
        <v>36390</v>
      </c>
      <c r="S56" s="3">
        <f t="shared" si="8"/>
        <v>9.148076864389273E-4</v>
      </c>
      <c r="T56" s="3">
        <f t="shared" si="9"/>
        <v>3.618076820203639E-2</v>
      </c>
      <c r="U56" s="3">
        <f t="shared" si="9"/>
        <v>-7.4546530633151078E-3</v>
      </c>
      <c r="V56" s="3">
        <f t="shared" si="10"/>
        <v>3.526596051559746E-2</v>
      </c>
      <c r="W56" s="3">
        <f t="shared" si="11"/>
        <v>-8.3694607497540353E-3</v>
      </c>
      <c r="AG56" s="1">
        <v>36055</v>
      </c>
      <c r="AH56" s="8">
        <v>-5.4612100095050671E-3</v>
      </c>
      <c r="AI56" s="8">
        <v>-2.719626821196686E-2</v>
      </c>
      <c r="AW56" s="8">
        <v>32</v>
      </c>
      <c r="AX56" s="8">
        <v>3.37157475212171E-3</v>
      </c>
      <c r="AY56" s="8">
        <v>-3.8159569231206766E-2</v>
      </c>
      <c r="AZ56"/>
      <c r="BA56"/>
      <c r="BB56"/>
      <c r="BC56"/>
      <c r="BD56"/>
      <c r="BE56"/>
      <c r="BO56" s="1">
        <v>36055</v>
      </c>
      <c r="BP56" s="8">
        <v>-8.3283465605625915E-3</v>
      </c>
      <c r="BQ56" s="8">
        <v>-2.4329131660909338E-2</v>
      </c>
      <c r="CE56" s="8">
        <v>32</v>
      </c>
      <c r="CF56" s="8">
        <v>3.3631070164442901E-3</v>
      </c>
      <c r="CG56" s="8">
        <v>-3.8151101495529346E-2</v>
      </c>
      <c r="CW56" s="1">
        <v>36572</v>
      </c>
      <c r="CX56" s="8">
        <v>1.6831807686091765E-4</v>
      </c>
      <c r="CY56" s="8">
        <v>1.343095662848813E-2</v>
      </c>
    </row>
    <row r="57" spans="1:119" x14ac:dyDescent="0.2">
      <c r="A57" s="1">
        <v>36088</v>
      </c>
      <c r="B57" s="3">
        <v>3.9000000953674316</v>
      </c>
      <c r="C57" s="2">
        <v>1639.0999755859375</v>
      </c>
      <c r="D57" s="3">
        <v>26.468999862670898</v>
      </c>
      <c r="F57" s="17">
        <v>36397</v>
      </c>
      <c r="G57" s="3">
        <f t="shared" si="0"/>
        <v>4.7729997634887695</v>
      </c>
      <c r="H57" s="3">
        <f t="shared" si="1"/>
        <v>2805.60009765625</v>
      </c>
      <c r="I57" s="3">
        <f t="shared" si="2"/>
        <v>43.125</v>
      </c>
      <c r="K57" s="1">
        <v>36088</v>
      </c>
      <c r="L57" s="3">
        <f t="shared" si="3"/>
        <v>1.4899999618530273E-4</v>
      </c>
      <c r="M57" s="3">
        <f t="shared" si="4"/>
        <v>-5.822754819100928E-3</v>
      </c>
      <c r="N57" s="3">
        <f t="shared" si="5"/>
        <v>7.1342960249508765E-3</v>
      </c>
      <c r="O57" s="3">
        <f t="shared" si="6"/>
        <v>-5.971754815286231E-3</v>
      </c>
      <c r="P57" s="3">
        <f t="shared" si="7"/>
        <v>6.9852960287655735E-3</v>
      </c>
      <c r="R57" s="17">
        <v>36397</v>
      </c>
      <c r="S57" s="3">
        <f t="shared" si="8"/>
        <v>8.8519233923691973E-4</v>
      </c>
      <c r="T57" s="3">
        <f t="shared" si="9"/>
        <v>5.5649677992867679E-2</v>
      </c>
      <c r="U57" s="3">
        <f t="shared" si="9"/>
        <v>-1.2875536480686695E-2</v>
      </c>
      <c r="V57" s="3">
        <f t="shared" si="10"/>
        <v>5.4764485653630762E-2</v>
      </c>
      <c r="W57" s="3">
        <f t="shared" si="11"/>
        <v>-1.3760728819923615E-2</v>
      </c>
      <c r="AG57" s="1">
        <v>36056</v>
      </c>
      <c r="AH57" s="8">
        <v>2.2450353779261529E-3</v>
      </c>
      <c r="AI57" s="8">
        <v>-2.2450353779261529E-3</v>
      </c>
      <c r="AW57" s="8">
        <v>33</v>
      </c>
      <c r="AX57" s="8">
        <v>-1.0541806594094748E-2</v>
      </c>
      <c r="AY57" s="8">
        <v>-1.7099119321577358E-2</v>
      </c>
      <c r="AZ57"/>
      <c r="BA57"/>
      <c r="BB57"/>
      <c r="BC57"/>
      <c r="BD57"/>
      <c r="BE57"/>
      <c r="BO57" s="1">
        <v>36056</v>
      </c>
      <c r="BP57" s="8">
        <v>3.4236794841345252E-3</v>
      </c>
      <c r="BQ57" s="8">
        <v>-3.4236794841345252E-3</v>
      </c>
      <c r="CE57" s="8">
        <v>33</v>
      </c>
      <c r="CF57" s="8">
        <v>-1.0515330766517412E-2</v>
      </c>
      <c r="CG57" s="8">
        <v>-1.7125595149154696E-2</v>
      </c>
      <c r="CW57" s="1">
        <v>36573</v>
      </c>
      <c r="CX57" s="8">
        <v>2.9544088277705968E-3</v>
      </c>
      <c r="CY57" s="8">
        <v>3.3067718520147344E-3</v>
      </c>
    </row>
    <row r="58" spans="1:119" x14ac:dyDescent="0.2">
      <c r="A58" s="1">
        <v>36089</v>
      </c>
      <c r="B58" s="3">
        <v>3.8899998664855957</v>
      </c>
      <c r="C58" s="2">
        <v>1674.699951171875</v>
      </c>
      <c r="D58" s="3">
        <v>26.375</v>
      </c>
      <c r="F58" s="17">
        <v>36404</v>
      </c>
      <c r="G58" s="3">
        <f t="shared" si="0"/>
        <v>4.9190001487731934</v>
      </c>
      <c r="H58" s="3">
        <f t="shared" si="1"/>
        <v>2750.800048828125</v>
      </c>
      <c r="I58" s="3">
        <f t="shared" si="2"/>
        <v>41.3125</v>
      </c>
      <c r="K58" s="1">
        <v>36089</v>
      </c>
      <c r="L58" s="3">
        <f t="shared" si="3"/>
        <v>1.5600000381469725E-4</v>
      </c>
      <c r="M58" s="3">
        <f t="shared" si="4"/>
        <v>2.1719221594894717E-2</v>
      </c>
      <c r="N58" s="3">
        <f t="shared" si="5"/>
        <v>-3.5513190206882725E-3</v>
      </c>
      <c r="O58" s="3">
        <f t="shared" si="6"/>
        <v>2.1563221591080019E-2</v>
      </c>
      <c r="P58" s="3">
        <f t="shared" si="7"/>
        <v>-3.7073190245029697E-3</v>
      </c>
      <c r="R58" s="17">
        <v>36404</v>
      </c>
      <c r="S58" s="3">
        <f t="shared" si="8"/>
        <v>9.1788456990168639E-4</v>
      </c>
      <c r="T58" s="3">
        <f t="shared" si="9"/>
        <v>-1.9532380567673924E-2</v>
      </c>
      <c r="U58" s="3">
        <f t="shared" si="9"/>
        <v>-4.2028985507246375E-2</v>
      </c>
      <c r="V58" s="3">
        <f t="shared" si="10"/>
        <v>-2.0450265137575609E-2</v>
      </c>
      <c r="W58" s="3">
        <f t="shared" si="11"/>
        <v>-4.2946870077148064E-2</v>
      </c>
      <c r="AG58" s="1">
        <v>36059</v>
      </c>
      <c r="AH58" s="8">
        <v>2.1198791183583946E-3</v>
      </c>
      <c r="AI58" s="8">
        <v>1.2880120881641605E-2</v>
      </c>
      <c r="AW58" s="8">
        <v>34</v>
      </c>
      <c r="AX58" s="8">
        <v>1.5510805500333798E-2</v>
      </c>
      <c r="AY58" s="8">
        <v>-4.0100349924839788E-2</v>
      </c>
      <c r="AZ58"/>
      <c r="BA58"/>
      <c r="BB58"/>
      <c r="BC58"/>
      <c r="BD58"/>
      <c r="BE58"/>
      <c r="BO58" s="1">
        <v>36059</v>
      </c>
      <c r="BP58" s="8">
        <v>3.2328161585913123E-3</v>
      </c>
      <c r="BQ58" s="8">
        <v>1.1767183841408686E-2</v>
      </c>
      <c r="CE58" s="8">
        <v>34</v>
      </c>
      <c r="CF58" s="8">
        <v>1.5471849994145468E-2</v>
      </c>
      <c r="CG58" s="8">
        <v>-4.0061394418651461E-2</v>
      </c>
      <c r="CW58" s="1">
        <v>36574</v>
      </c>
      <c r="CX58" s="8">
        <v>-3.2525627409293492E-3</v>
      </c>
      <c r="CY58" s="8">
        <v>-1.2747437259070651E-2</v>
      </c>
    </row>
    <row r="59" spans="1:119" x14ac:dyDescent="0.2">
      <c r="A59" s="1">
        <v>36090</v>
      </c>
      <c r="B59" s="3">
        <v>3.880000114440918</v>
      </c>
      <c r="C59" s="2">
        <v>1702.5999755859375</v>
      </c>
      <c r="D59" s="3">
        <v>26.0625</v>
      </c>
      <c r="F59" s="17">
        <v>36411</v>
      </c>
      <c r="G59" s="3">
        <f t="shared" si="0"/>
        <v>4.6669998168945313</v>
      </c>
      <c r="H59" s="3">
        <f t="shared" si="1"/>
        <v>2808.699951171875</v>
      </c>
      <c r="I59" s="3">
        <f t="shared" si="2"/>
        <v>40.4375</v>
      </c>
      <c r="K59" s="1">
        <v>36090</v>
      </c>
      <c r="L59" s="3">
        <f t="shared" si="3"/>
        <v>1.5559999465942383E-4</v>
      </c>
      <c r="M59" s="3">
        <f t="shared" si="4"/>
        <v>1.6659715308727032E-2</v>
      </c>
      <c r="N59" s="3">
        <f t="shared" si="5"/>
        <v>-1.1848341232227487E-2</v>
      </c>
      <c r="O59" s="3">
        <f t="shared" si="6"/>
        <v>1.6504115314067608E-2</v>
      </c>
      <c r="P59" s="3">
        <f t="shared" si="7"/>
        <v>-1.2003941226886911E-2</v>
      </c>
      <c r="R59" s="17">
        <v>36411</v>
      </c>
      <c r="S59" s="3">
        <f t="shared" si="8"/>
        <v>9.4596156707176795E-4</v>
      </c>
      <c r="T59" s="3">
        <f t="shared" si="9"/>
        <v>2.1048386402499911E-2</v>
      </c>
      <c r="U59" s="3">
        <f t="shared" si="9"/>
        <v>-2.118003025718608E-2</v>
      </c>
      <c r="V59" s="3">
        <f t="shared" si="10"/>
        <v>2.0102424835428144E-2</v>
      </c>
      <c r="W59" s="3">
        <f t="shared" si="11"/>
        <v>-2.2125991824257847E-2</v>
      </c>
      <c r="AG59" s="1">
        <v>36060</v>
      </c>
      <c r="AH59" s="8">
        <v>2.1867790440476516E-3</v>
      </c>
      <c r="AI59" s="8">
        <v>-3.4084593328792402E-3</v>
      </c>
      <c r="AW59" s="8">
        <v>35</v>
      </c>
      <c r="AX59" s="8">
        <v>1.2803613579612723E-2</v>
      </c>
      <c r="AY59" s="8">
        <v>-3.9900619492592729E-2</v>
      </c>
      <c r="AZ59"/>
      <c r="BA59"/>
      <c r="BB59"/>
      <c r="BC59"/>
      <c r="BD59"/>
      <c r="BE59"/>
      <c r="BO59" s="1">
        <v>36060</v>
      </c>
      <c r="BP59" s="8">
        <v>3.3348385611442787E-3</v>
      </c>
      <c r="BQ59" s="8">
        <v>-4.5565188499758673E-3</v>
      </c>
      <c r="CE59" s="8">
        <v>35</v>
      </c>
      <c r="CF59" s="8">
        <v>1.2771457206558928E-2</v>
      </c>
      <c r="CG59" s="8">
        <v>-3.9868463119538934E-2</v>
      </c>
      <c r="CW59" s="1">
        <v>36578</v>
      </c>
      <c r="CX59" s="8">
        <v>-7.2354580754659331E-4</v>
      </c>
      <c r="CY59" s="8">
        <v>-4.5346914897060456E-2</v>
      </c>
    </row>
    <row r="60" spans="1:119" x14ac:dyDescent="0.2">
      <c r="A60" s="1">
        <v>36091</v>
      </c>
      <c r="B60" s="3">
        <v>3.8899998664855957</v>
      </c>
      <c r="C60" s="2">
        <v>1693.800048828125</v>
      </c>
      <c r="D60" s="3">
        <v>26.25</v>
      </c>
      <c r="F60" s="17">
        <v>36418</v>
      </c>
      <c r="G60" s="3">
        <f t="shared" si="0"/>
        <v>4.6069998741149902</v>
      </c>
      <c r="H60" s="3">
        <f t="shared" si="1"/>
        <v>2814.10009765625</v>
      </c>
      <c r="I60" s="3">
        <f t="shared" si="2"/>
        <v>41.625</v>
      </c>
      <c r="K60" s="1">
        <v>36091</v>
      </c>
      <c r="L60" s="3">
        <f t="shared" si="3"/>
        <v>1.5520000457763672E-4</v>
      </c>
      <c r="M60" s="3">
        <f t="shared" si="4"/>
        <v>-5.1685227792770691E-3</v>
      </c>
      <c r="N60" s="3">
        <f t="shared" si="5"/>
        <v>7.1942446043165471E-3</v>
      </c>
      <c r="O60" s="3">
        <f t="shared" si="6"/>
        <v>-5.3237227838547055E-3</v>
      </c>
      <c r="P60" s="3">
        <f t="shared" si="7"/>
        <v>7.0390445997389108E-3</v>
      </c>
      <c r="R60" s="17">
        <v>36418</v>
      </c>
      <c r="S60" s="3">
        <f t="shared" si="8"/>
        <v>8.9749996478740986E-4</v>
      </c>
      <c r="T60" s="3">
        <f t="shared" si="9"/>
        <v>1.9226498302611123E-3</v>
      </c>
      <c r="U60" s="3">
        <f t="shared" si="9"/>
        <v>2.9366306027820709E-2</v>
      </c>
      <c r="V60" s="3">
        <f t="shared" si="10"/>
        <v>1.0251498654737024E-3</v>
      </c>
      <c r="W60" s="3">
        <f t="shared" si="11"/>
        <v>2.84688060630333E-2</v>
      </c>
      <c r="AG60" s="1">
        <v>36061</v>
      </c>
      <c r="AH60" s="8">
        <v>7.7618472757668752E-3</v>
      </c>
      <c r="AI60" s="8">
        <v>5.264693372269371E-2</v>
      </c>
      <c r="AW60" s="8">
        <v>36</v>
      </c>
      <c r="AX60" s="8">
        <v>-6.0140178924850008E-3</v>
      </c>
      <c r="AY60" s="8">
        <v>8.2104454402083346E-2</v>
      </c>
      <c r="AZ60"/>
      <c r="BA60"/>
      <c r="BB60"/>
      <c r="BC60"/>
      <c r="BD60"/>
      <c r="BE60"/>
      <c r="BO60" s="1">
        <v>36061</v>
      </c>
      <c r="BP60" s="8">
        <v>1.1836818937604564E-2</v>
      </c>
      <c r="BQ60" s="8">
        <v>4.8571962060856025E-2</v>
      </c>
      <c r="CE60" s="8">
        <v>36</v>
      </c>
      <c r="CF60" s="8">
        <v>-5.9989136407282255E-3</v>
      </c>
      <c r="CG60" s="8">
        <v>8.2089350150326576E-2</v>
      </c>
      <c r="CW60" s="1">
        <v>36579</v>
      </c>
      <c r="CX60" s="8">
        <v>4.1392515533490585E-3</v>
      </c>
      <c r="CY60" s="8">
        <v>-1.266197882607633E-2</v>
      </c>
    </row>
    <row r="61" spans="1:119" x14ac:dyDescent="0.2">
      <c r="A61" s="1">
        <v>36094</v>
      </c>
      <c r="B61" s="3">
        <v>4.0149998664855957</v>
      </c>
      <c r="C61" s="2">
        <v>1724.9000244140625</v>
      </c>
      <c r="D61" s="3">
        <v>26</v>
      </c>
      <c r="F61" s="17">
        <v>36425</v>
      </c>
      <c r="G61" s="3">
        <f t="shared" si="0"/>
        <v>4.6779999732971191</v>
      </c>
      <c r="H61" s="3">
        <f t="shared" si="1"/>
        <v>2858.10009765625</v>
      </c>
      <c r="I61" s="3">
        <f t="shared" si="2"/>
        <v>39.5</v>
      </c>
      <c r="K61" s="1">
        <v>36094</v>
      </c>
      <c r="L61" s="3">
        <f t="shared" si="3"/>
        <v>1.5559999465942383E-4</v>
      </c>
      <c r="M61" s="3">
        <f t="shared" si="4"/>
        <v>1.8361066648601394E-2</v>
      </c>
      <c r="N61" s="3">
        <f t="shared" si="5"/>
        <v>-9.5238095238095247E-3</v>
      </c>
      <c r="O61" s="3">
        <f t="shared" si="6"/>
        <v>1.820546665394197E-2</v>
      </c>
      <c r="P61" s="3">
        <f t="shared" si="7"/>
        <v>-9.6794095184689483E-3</v>
      </c>
      <c r="R61" s="17">
        <v>36425</v>
      </c>
      <c r="S61" s="3">
        <f t="shared" si="8"/>
        <v>8.8596151425288268E-4</v>
      </c>
      <c r="T61" s="3">
        <f t="shared" si="9"/>
        <v>1.563554901143915E-2</v>
      </c>
      <c r="U61" s="3">
        <f t="shared" si="9"/>
        <v>-5.1051051051051052E-2</v>
      </c>
      <c r="V61" s="3">
        <f t="shared" si="10"/>
        <v>1.4749587497186268E-2</v>
      </c>
      <c r="W61" s="3">
        <f t="shared" si="11"/>
        <v>-5.1937012565303933E-2</v>
      </c>
      <c r="AG61" s="1">
        <v>36062</v>
      </c>
      <c r="AH61" s="8">
        <v>-4.7871557012270135E-3</v>
      </c>
      <c r="AI61" s="8">
        <v>-9.1663326708660096E-3</v>
      </c>
      <c r="AW61" s="8">
        <v>37</v>
      </c>
      <c r="AX61" s="8">
        <v>-3.1389436470300072E-3</v>
      </c>
      <c r="AY61" s="8">
        <v>-7.8595873846160017E-3</v>
      </c>
      <c r="AZ61"/>
      <c r="BA61"/>
      <c r="BB61"/>
      <c r="BC61"/>
      <c r="BD61"/>
      <c r="BE61"/>
      <c r="BO61" s="1">
        <v>36062</v>
      </c>
      <c r="BP61" s="8">
        <v>-7.3004135804703857E-3</v>
      </c>
      <c r="BQ61" s="8">
        <v>-6.6530747916226374E-3</v>
      </c>
      <c r="CE61" s="8">
        <v>37</v>
      </c>
      <c r="CF61" s="8">
        <v>-3.1310601661454027E-3</v>
      </c>
      <c r="CG61" s="8">
        <v>-7.8674708655006066E-3</v>
      </c>
      <c r="CW61" s="1">
        <v>36580</v>
      </c>
      <c r="CX61" s="8">
        <v>1.594982131323922E-3</v>
      </c>
      <c r="CY61" s="8">
        <v>3.1523754393873314E-4</v>
      </c>
    </row>
    <row r="62" spans="1:119" x14ac:dyDescent="0.2">
      <c r="A62" s="1">
        <v>36095</v>
      </c>
      <c r="B62" s="3">
        <v>4.059999942779541</v>
      </c>
      <c r="C62" s="2">
        <v>1717.5999755859375</v>
      </c>
      <c r="D62" s="3">
        <v>26.093999862670898</v>
      </c>
      <c r="F62" s="17">
        <v>36432</v>
      </c>
      <c r="G62" s="3">
        <f t="shared" si="0"/>
        <v>4.6919999122619629</v>
      </c>
      <c r="H62" s="3">
        <f t="shared" si="1"/>
        <v>2730.199951171875</v>
      </c>
      <c r="I62" s="3">
        <f t="shared" si="2"/>
        <v>39.5</v>
      </c>
      <c r="K62" s="1">
        <v>36095</v>
      </c>
      <c r="L62" s="3">
        <f t="shared" si="3"/>
        <v>1.6059999465942382E-4</v>
      </c>
      <c r="M62" s="3">
        <f t="shared" si="4"/>
        <v>-4.2321576467046432E-3</v>
      </c>
      <c r="N62" s="3">
        <f t="shared" si="5"/>
        <v>3.6153793334960938E-3</v>
      </c>
      <c r="O62" s="3">
        <f t="shared" si="6"/>
        <v>-4.3927576413640666E-3</v>
      </c>
      <c r="P62" s="3">
        <f t="shared" si="7"/>
        <v>3.4547793388366699E-3</v>
      </c>
      <c r="R62" s="17">
        <v>36432</v>
      </c>
      <c r="S62" s="3">
        <f t="shared" si="8"/>
        <v>8.9961537948021525E-4</v>
      </c>
      <c r="T62" s="3">
        <f t="shared" si="9"/>
        <v>-4.4750058470400651E-2</v>
      </c>
      <c r="U62" s="3">
        <f t="shared" si="9"/>
        <v>0</v>
      </c>
      <c r="V62" s="3">
        <f t="shared" si="10"/>
        <v>-4.5649673849880869E-2</v>
      </c>
      <c r="W62" s="3">
        <f t="shared" si="11"/>
        <v>-8.9961537948021525E-4</v>
      </c>
      <c r="AG62" s="1">
        <v>36063</v>
      </c>
      <c r="AH62" s="8">
        <v>2.8480695730269696E-3</v>
      </c>
      <c r="AI62" s="8">
        <v>-2.1715994101328857E-2</v>
      </c>
      <c r="AW62" s="8">
        <v>38</v>
      </c>
      <c r="AX62" s="8">
        <v>9.2727561288725151E-3</v>
      </c>
      <c r="AY62" s="8">
        <v>6.9566312544436237E-2</v>
      </c>
      <c r="AZ62"/>
      <c r="BA62"/>
      <c r="BB62"/>
      <c r="BC62"/>
      <c r="BD62"/>
      <c r="BE62"/>
      <c r="BO62" s="1">
        <v>36063</v>
      </c>
      <c r="BP62" s="8">
        <v>4.3433067747767817E-3</v>
      </c>
      <c r="BQ62" s="8">
        <v>-2.3211231303078669E-2</v>
      </c>
      <c r="CE62" s="8">
        <v>38</v>
      </c>
      <c r="CF62" s="8">
        <v>9.2494675312072699E-3</v>
      </c>
      <c r="CG62" s="8">
        <v>6.9589601142101484E-2</v>
      </c>
      <c r="CW62" s="1">
        <v>36581</v>
      </c>
      <c r="CX62" s="8">
        <v>-6.3289755273415412E-4</v>
      </c>
      <c r="CY62" s="8">
        <v>1.5861863992546498E-3</v>
      </c>
    </row>
    <row r="63" spans="1:119" x14ac:dyDescent="0.2">
      <c r="A63" s="1">
        <v>36096</v>
      </c>
      <c r="B63" s="3">
        <v>4.1539998054504395</v>
      </c>
      <c r="C63" s="2">
        <v>1737.300048828125</v>
      </c>
      <c r="D63" s="3">
        <v>25.8125</v>
      </c>
      <c r="F63" s="17">
        <v>36439</v>
      </c>
      <c r="G63" s="3">
        <f t="shared" si="0"/>
        <v>4.6779999732971191</v>
      </c>
      <c r="H63" s="3">
        <f t="shared" si="1"/>
        <v>2857.199951171875</v>
      </c>
      <c r="I63" s="3">
        <f t="shared" si="2"/>
        <v>38.375</v>
      </c>
      <c r="K63" s="1">
        <v>36096</v>
      </c>
      <c r="L63" s="3">
        <f t="shared" si="3"/>
        <v>1.6239999771118163E-4</v>
      </c>
      <c r="M63" s="3">
        <f t="shared" si="4"/>
        <v>1.1469535120054405E-2</v>
      </c>
      <c r="N63" s="3">
        <f t="shared" si="5"/>
        <v>-1.0787915388686793E-2</v>
      </c>
      <c r="O63" s="3">
        <f t="shared" si="6"/>
        <v>1.1307135122343224E-2</v>
      </c>
      <c r="P63" s="3">
        <f t="shared" si="7"/>
        <v>-1.0950315386397975E-2</v>
      </c>
      <c r="R63" s="17">
        <v>36439</v>
      </c>
      <c r="S63" s="3">
        <f t="shared" si="8"/>
        <v>9.0230767543499285E-4</v>
      </c>
      <c r="T63" s="3">
        <f t="shared" si="9"/>
        <v>4.6516739532387802E-2</v>
      </c>
      <c r="U63" s="3">
        <f t="shared" si="9"/>
        <v>-2.8481012658227847E-2</v>
      </c>
      <c r="V63" s="3">
        <f t="shared" si="10"/>
        <v>4.5614431856952811E-2</v>
      </c>
      <c r="W63" s="3">
        <f t="shared" si="11"/>
        <v>-2.9383320333662841E-2</v>
      </c>
      <c r="AG63" s="1">
        <v>36066</v>
      </c>
      <c r="AH63" s="8">
        <v>-5.2085778572849887E-4</v>
      </c>
      <c r="AI63" s="8">
        <v>-1.6306065291194577E-2</v>
      </c>
      <c r="AW63" s="8">
        <v>39</v>
      </c>
      <c r="AX63" s="8">
        <v>-2.7552978166700301E-3</v>
      </c>
      <c r="AY63" s="8">
        <v>7.0497526457120402E-2</v>
      </c>
      <c r="AZ63"/>
      <c r="BA63"/>
      <c r="BB63"/>
      <c r="BC63"/>
      <c r="BD63"/>
      <c r="BE63"/>
      <c r="BO63" s="1">
        <v>36066</v>
      </c>
      <c r="BP63" s="8">
        <v>-7.9430824684717071E-4</v>
      </c>
      <c r="BQ63" s="8">
        <v>-1.6032614830075904E-2</v>
      </c>
      <c r="CE63" s="8">
        <v>39</v>
      </c>
      <c r="CF63" s="8">
        <v>-2.7483778652113086E-3</v>
      </c>
      <c r="CG63" s="8">
        <v>7.049060650566169E-2</v>
      </c>
      <c r="CW63" s="1">
        <v>36584</v>
      </c>
      <c r="CX63" s="8">
        <v>-2.9835222929535033E-4</v>
      </c>
      <c r="CY63" s="8">
        <v>-1.2082600151657031E-2</v>
      </c>
    </row>
    <row r="64" spans="1:119" x14ac:dyDescent="0.2">
      <c r="A64" s="1">
        <v>36097</v>
      </c>
      <c r="B64" s="3">
        <v>4.2199997901916504</v>
      </c>
      <c r="C64" s="2">
        <v>1757.0999755859375</v>
      </c>
      <c r="D64" s="3">
        <v>26.0625</v>
      </c>
      <c r="F64" s="17">
        <v>36446</v>
      </c>
      <c r="G64" s="3">
        <f t="shared" si="0"/>
        <v>4.8480000495910645</v>
      </c>
      <c r="H64" s="3">
        <f t="shared" si="1"/>
        <v>2872.39990234375</v>
      </c>
      <c r="I64" s="3">
        <f t="shared" si="2"/>
        <v>38.8125</v>
      </c>
      <c r="K64" s="1">
        <v>36097</v>
      </c>
      <c r="L64" s="3">
        <f t="shared" si="3"/>
        <v>1.6615999221801758E-4</v>
      </c>
      <c r="M64" s="3">
        <f t="shared" si="4"/>
        <v>1.1396952858643101E-2</v>
      </c>
      <c r="N64" s="3">
        <f t="shared" si="5"/>
        <v>9.6852300242130755E-3</v>
      </c>
      <c r="O64" s="3">
        <f t="shared" si="6"/>
        <v>1.1230792866425084E-2</v>
      </c>
      <c r="P64" s="3">
        <f t="shared" si="7"/>
        <v>9.5190700319950586E-3</v>
      </c>
      <c r="R64" s="17">
        <v>36446</v>
      </c>
      <c r="S64" s="3">
        <f t="shared" si="8"/>
        <v>8.9961537948021525E-4</v>
      </c>
      <c r="T64" s="3">
        <f t="shared" si="9"/>
        <v>5.3198766035400394E-3</v>
      </c>
      <c r="U64" s="3">
        <f t="shared" si="9"/>
        <v>1.1400651465798045E-2</v>
      </c>
      <c r="V64" s="3">
        <f t="shared" si="10"/>
        <v>4.4202612240598245E-3</v>
      </c>
      <c r="W64" s="3">
        <f t="shared" si="11"/>
        <v>1.050103608631783E-2</v>
      </c>
      <c r="AG64" s="1">
        <v>36067</v>
      </c>
      <c r="AH64" s="8">
        <v>-6.3141875263453783E-4</v>
      </c>
      <c r="AI64" s="8">
        <v>1.7746333178062408E-2</v>
      </c>
      <c r="AW64" s="8">
        <v>40</v>
      </c>
      <c r="AX64" s="8">
        <v>1.0741168665256543E-2</v>
      </c>
      <c r="AY64" s="8">
        <v>-4.3293681124101063E-2</v>
      </c>
      <c r="AZ64"/>
      <c r="BA64"/>
      <c r="BB64"/>
      <c r="BC64"/>
      <c r="BD64"/>
      <c r="BE64"/>
      <c r="BO64" s="1">
        <v>36067</v>
      </c>
      <c r="BP64" s="8">
        <v>-9.6291374761747219E-4</v>
      </c>
      <c r="BQ64" s="8">
        <v>1.8077828173045343E-2</v>
      </c>
      <c r="CE64" s="8">
        <v>40</v>
      </c>
      <c r="CF64" s="8">
        <v>1.0714192138318578E-2</v>
      </c>
      <c r="CG64" s="8">
        <v>-4.3266704597163093E-2</v>
      </c>
      <c r="CW64" s="1">
        <v>36585</v>
      </c>
      <c r="CX64" s="8">
        <v>2.7985920393907809E-3</v>
      </c>
      <c r="CY64" s="8">
        <v>5.7953577680956381E-2</v>
      </c>
    </row>
    <row r="65" spans="1:103" x14ac:dyDescent="0.2">
      <c r="A65" s="1">
        <v>36098</v>
      </c>
      <c r="B65" s="3">
        <v>4.26</v>
      </c>
      <c r="C65" s="2">
        <v>1771.300048828125</v>
      </c>
      <c r="D65" s="3">
        <v>26.375</v>
      </c>
      <c r="F65" s="17">
        <v>36453</v>
      </c>
      <c r="G65" s="3">
        <f t="shared" si="0"/>
        <v>4.9829998016357422</v>
      </c>
      <c r="H65" s="3">
        <f t="shared" si="1"/>
        <v>2688.10009765625</v>
      </c>
      <c r="I65" s="3">
        <f t="shared" si="2"/>
        <v>39.25</v>
      </c>
      <c r="K65" s="1">
        <v>36098</v>
      </c>
      <c r="L65" s="3">
        <f t="shared" si="3"/>
        <v>1.6879999160766601E-4</v>
      </c>
      <c r="M65" s="3">
        <f t="shared" si="4"/>
        <v>8.0815397185650881E-3</v>
      </c>
      <c r="N65" s="3">
        <f t="shared" si="5"/>
        <v>1.1990407673860911E-2</v>
      </c>
      <c r="O65" s="3">
        <f t="shared" si="6"/>
        <v>7.9127397269574216E-3</v>
      </c>
      <c r="P65" s="3">
        <f t="shared" si="7"/>
        <v>1.1821607682253245E-2</v>
      </c>
      <c r="R65" s="17">
        <v>36453</v>
      </c>
      <c r="S65" s="3">
        <f t="shared" si="8"/>
        <v>9.3230770184443538E-4</v>
      </c>
      <c r="T65" s="3">
        <f t="shared" si="9"/>
        <v>-6.4162307113685521E-2</v>
      </c>
      <c r="U65" s="3">
        <f t="shared" si="9"/>
        <v>1.1272141706924315E-2</v>
      </c>
      <c r="V65" s="3">
        <f t="shared" si="10"/>
        <v>-6.5094614815529958E-2</v>
      </c>
      <c r="W65" s="3">
        <f t="shared" si="11"/>
        <v>1.033983400507988E-2</v>
      </c>
      <c r="AG65" s="1">
        <v>36068</v>
      </c>
      <c r="AH65" s="8">
        <v>-4.89603098200307E-3</v>
      </c>
      <c r="AI65" s="8">
        <v>3.3742184828156919E-2</v>
      </c>
      <c r="AW65" s="8">
        <v>41</v>
      </c>
      <c r="AX65" s="8">
        <v>-4.6808038516369934E-3</v>
      </c>
      <c r="AY65" s="8">
        <v>-1.6309578209579352E-2</v>
      </c>
      <c r="AZ65"/>
      <c r="BA65"/>
      <c r="BB65"/>
      <c r="BC65"/>
      <c r="BD65"/>
      <c r="BE65"/>
      <c r="BO65" s="1">
        <v>36068</v>
      </c>
      <c r="BP65" s="8">
        <v>-7.4664484094924136E-3</v>
      </c>
      <c r="BQ65" s="8">
        <v>3.631260225564626E-2</v>
      </c>
      <c r="CE65" s="8">
        <v>41</v>
      </c>
      <c r="CF65" s="8">
        <v>-4.6690479771013425E-3</v>
      </c>
      <c r="CG65" s="8">
        <v>-1.6321334084115003E-2</v>
      </c>
      <c r="CW65" s="1">
        <v>36586</v>
      </c>
      <c r="CX65" s="8">
        <v>2.0068099408514354E-3</v>
      </c>
      <c r="CY65" s="8">
        <v>1.6295536955122009E-3</v>
      </c>
    </row>
    <row r="66" spans="1:103" x14ac:dyDescent="0.2">
      <c r="A66" s="1">
        <v>36101</v>
      </c>
      <c r="B66" s="3">
        <v>4.2989997863769531</v>
      </c>
      <c r="C66" s="2">
        <v>1800.9000244140625</v>
      </c>
      <c r="D66" s="3">
        <v>26.843999862670898</v>
      </c>
      <c r="F66" s="17">
        <v>36460</v>
      </c>
      <c r="G66" s="3">
        <f t="shared" si="0"/>
        <v>4.9939999580383301</v>
      </c>
      <c r="H66" s="3">
        <f t="shared" si="1"/>
        <v>2811.39990234375</v>
      </c>
      <c r="I66" s="3">
        <f t="shared" si="2"/>
        <v>37.6875</v>
      </c>
      <c r="K66" s="1">
        <v>36101</v>
      </c>
      <c r="L66" s="3">
        <f t="shared" si="3"/>
        <v>1.7039999999999999E-4</v>
      </c>
      <c r="M66" s="3">
        <f t="shared" si="4"/>
        <v>1.6710876062765626E-2</v>
      </c>
      <c r="N66" s="3">
        <f t="shared" si="5"/>
        <v>1.7781985314536435E-2</v>
      </c>
      <c r="O66" s="3">
        <f t="shared" si="6"/>
        <v>1.6540476062765624E-2</v>
      </c>
      <c r="P66" s="3">
        <f t="shared" si="7"/>
        <v>1.7611585314536434E-2</v>
      </c>
      <c r="R66" s="17">
        <v>36460</v>
      </c>
      <c r="S66" s="3">
        <f t="shared" si="8"/>
        <v>9.5826919262225808E-4</v>
      </c>
      <c r="T66" s="3">
        <f t="shared" si="9"/>
        <v>4.5868754960057066E-2</v>
      </c>
      <c r="U66" s="3">
        <f t="shared" si="9"/>
        <v>-3.9808917197452227E-2</v>
      </c>
      <c r="V66" s="3">
        <f t="shared" si="10"/>
        <v>4.491048576743481E-2</v>
      </c>
      <c r="W66" s="3">
        <f t="shared" si="11"/>
        <v>-4.0767186390074484E-2</v>
      </c>
      <c r="AG66" s="1">
        <v>36069</v>
      </c>
      <c r="AH66" s="8">
        <v>-1.0161625672551834E-2</v>
      </c>
      <c r="AI66" s="8">
        <v>-2.9558000495672462E-2</v>
      </c>
      <c r="AW66" s="8">
        <v>42</v>
      </c>
      <c r="AX66" s="8">
        <v>-2.3043911206727195E-2</v>
      </c>
      <c r="AY66" s="8">
        <v>2.2180257326827948E-2</v>
      </c>
      <c r="AZ66"/>
      <c r="BA66"/>
      <c r="BB66"/>
      <c r="BC66"/>
      <c r="BD66"/>
      <c r="BE66"/>
      <c r="BO66" s="1">
        <v>36069</v>
      </c>
      <c r="BP66" s="8">
        <v>-1.5496481562222749E-2</v>
      </c>
      <c r="BQ66" s="8">
        <v>-2.422314460600155E-2</v>
      </c>
      <c r="CE66" s="8">
        <v>42</v>
      </c>
      <c r="CF66" s="8">
        <v>-2.2986036248163779E-2</v>
      </c>
      <c r="CG66" s="8">
        <v>2.2122382368264533E-2</v>
      </c>
      <c r="CW66" s="1">
        <v>36587</v>
      </c>
      <c r="CX66" s="8">
        <v>-6.6498174625391493E-4</v>
      </c>
      <c r="CY66" s="8">
        <v>-8.3929892682388391E-3</v>
      </c>
    </row>
    <row r="67" spans="1:103" x14ac:dyDescent="0.2">
      <c r="A67" s="1">
        <v>36102</v>
      </c>
      <c r="B67" s="3">
        <v>4.3829998970031738</v>
      </c>
      <c r="C67" s="2">
        <v>1788.4000244140625</v>
      </c>
      <c r="D67" s="3">
        <v>27.531499862670898</v>
      </c>
      <c r="F67" s="17">
        <v>36467</v>
      </c>
      <c r="G67" s="3">
        <f t="shared" ref="G67:G105" si="12">VLOOKUP(F67,$A$2:$D$505,2,FALSE)</f>
        <v>4.9600000381469727</v>
      </c>
      <c r="H67" s="3">
        <f t="shared" ref="H67:H105" si="13">VLOOKUP($F67,$A$2:$D$505,3,FALSE)</f>
        <v>2981.60009765625</v>
      </c>
      <c r="I67" s="3">
        <f t="shared" ref="I67:I105" si="14">VLOOKUP($F67,$A$2:$D$505,4,FALSE)</f>
        <v>38.25</v>
      </c>
      <c r="K67" s="1">
        <v>36102</v>
      </c>
      <c r="L67" s="3">
        <f t="shared" ref="L67:L130" si="15">B66/100/250</f>
        <v>1.7195999145507812E-4</v>
      </c>
      <c r="M67" s="3">
        <f t="shared" ref="M67:M130" si="16">(C67-C66)/C66</f>
        <v>-6.9409738633697763E-3</v>
      </c>
      <c r="N67" s="3">
        <f t="shared" ref="N67:N130" si="17">(D67-D66)/D66</f>
        <v>2.5610937398194273E-2</v>
      </c>
      <c r="O67" s="3">
        <f t="shared" ref="O67:O130" si="18">M67-L67</f>
        <v>-7.1129338548248542E-3</v>
      </c>
      <c r="P67" s="3">
        <f t="shared" ref="P67:P130" si="19">N67-L67</f>
        <v>2.5438977406739196E-2</v>
      </c>
      <c r="R67" s="17">
        <v>36467</v>
      </c>
      <c r="S67" s="3">
        <f t="shared" si="8"/>
        <v>9.6038460731506347E-4</v>
      </c>
      <c r="T67" s="3">
        <f t="shared" si="9"/>
        <v>6.0539304696785042E-2</v>
      </c>
      <c r="U67" s="3">
        <f t="shared" si="9"/>
        <v>1.4925373134328358E-2</v>
      </c>
      <c r="V67" s="3">
        <f t="shared" si="10"/>
        <v>5.9578920089469981E-2</v>
      </c>
      <c r="W67" s="3">
        <f t="shared" si="11"/>
        <v>1.3964988527013295E-2</v>
      </c>
      <c r="AG67" s="1">
        <v>36070</v>
      </c>
      <c r="AH67" s="8">
        <v>3.405580321569727E-4</v>
      </c>
      <c r="AI67" s="8">
        <v>1.4257982113828428E-2</v>
      </c>
      <c r="AW67" s="8">
        <v>43</v>
      </c>
      <c r="AX67" s="8">
        <v>5.109135463556454E-4</v>
      </c>
      <c r="AY67" s="8">
        <v>2.4302479486484081E-2</v>
      </c>
      <c r="AZ67"/>
      <c r="BA67"/>
      <c r="BB67"/>
      <c r="BC67"/>
      <c r="BD67"/>
      <c r="BE67"/>
      <c r="BO67" s="1">
        <v>36070</v>
      </c>
      <c r="BP67" s="8">
        <v>5.1935107986142654E-4</v>
      </c>
      <c r="BQ67" s="8">
        <v>1.4079189066123975E-2</v>
      </c>
      <c r="CE67" s="8">
        <v>43</v>
      </c>
      <c r="CF67" s="8">
        <v>5.0963038309140805E-4</v>
      </c>
      <c r="CG67" s="8">
        <v>2.4303762649748317E-2</v>
      </c>
      <c r="CW67" s="1">
        <v>36588</v>
      </c>
      <c r="CX67" s="8">
        <v>3.6335995959562413E-3</v>
      </c>
      <c r="CY67" s="8">
        <v>-1.8054460310567898E-3</v>
      </c>
    </row>
    <row r="68" spans="1:103" x14ac:dyDescent="0.2">
      <c r="A68" s="1">
        <v>36103</v>
      </c>
      <c r="B68" s="3">
        <v>4.4530000686645508</v>
      </c>
      <c r="C68" s="2">
        <v>1823.5</v>
      </c>
      <c r="D68" s="3">
        <v>28.0625</v>
      </c>
      <c r="F68" s="17">
        <v>36474</v>
      </c>
      <c r="G68" s="3">
        <f t="shared" si="12"/>
        <v>5.0489997863769531</v>
      </c>
      <c r="H68" s="3">
        <f t="shared" si="13"/>
        <v>3125</v>
      </c>
      <c r="I68" s="3">
        <f t="shared" si="14"/>
        <v>39.25</v>
      </c>
      <c r="K68" s="1">
        <v>36103</v>
      </c>
      <c r="L68" s="3">
        <f t="shared" si="15"/>
        <v>1.7531999588012696E-4</v>
      </c>
      <c r="M68" s="3">
        <f t="shared" si="16"/>
        <v>1.9626467852144759E-2</v>
      </c>
      <c r="N68" s="3">
        <f t="shared" si="17"/>
        <v>1.9287003613234602E-2</v>
      </c>
      <c r="O68" s="3">
        <f t="shared" si="18"/>
        <v>1.9451147856264631E-2</v>
      </c>
      <c r="P68" s="3">
        <f t="shared" si="19"/>
        <v>1.9111683617354474E-2</v>
      </c>
      <c r="R68" s="17">
        <v>36474</v>
      </c>
      <c r="S68" s="3">
        <f t="shared" ref="S68:S105" si="20">G67/100/52</f>
        <v>9.5384616118211014E-4</v>
      </c>
      <c r="T68" s="3">
        <f t="shared" ref="T68:U105" si="21">(H68-H67)/H67</f>
        <v>4.8094948231478973E-2</v>
      </c>
      <c r="U68" s="3">
        <f t="shared" si="21"/>
        <v>2.6143790849673203E-2</v>
      </c>
      <c r="V68" s="3">
        <f t="shared" ref="V68:V105" si="22">T68-S68</f>
        <v>4.7141102070296863E-2</v>
      </c>
      <c r="W68" s="3">
        <f t="shared" ref="W68:W105" si="23">U68-S68</f>
        <v>2.5189944688491093E-2</v>
      </c>
      <c r="AG68" s="1">
        <v>36073</v>
      </c>
      <c r="AH68" s="8">
        <v>-1.0239626525288056E-2</v>
      </c>
      <c r="AI68" s="8">
        <v>2.7026197268693333E-2</v>
      </c>
      <c r="AW68" s="8">
        <v>44</v>
      </c>
      <c r="AX68" s="8">
        <v>1.3566035376822667E-2</v>
      </c>
      <c r="AY68" s="8">
        <v>3.145612203132226E-2</v>
      </c>
      <c r="AZ68"/>
      <c r="BA68"/>
      <c r="BB68"/>
      <c r="BC68"/>
      <c r="BD68"/>
      <c r="BE68"/>
      <c r="BO68" s="1">
        <v>36073</v>
      </c>
      <c r="BP68" s="8">
        <v>-1.5615432881156835E-2</v>
      </c>
      <c r="BQ68" s="8">
        <v>3.2402003624562109E-2</v>
      </c>
      <c r="CE68" s="8">
        <v>44</v>
      </c>
      <c r="CF68" s="8">
        <v>1.3531964175616416E-2</v>
      </c>
      <c r="CG68" s="8">
        <v>3.149019323252851E-2</v>
      </c>
      <c r="CW68" s="1">
        <v>36591</v>
      </c>
      <c r="CX68" s="8">
        <v>-2.1723719127196849E-4</v>
      </c>
      <c r="CY68" s="8">
        <v>3.8668722277683189E-3</v>
      </c>
    </row>
    <row r="69" spans="1:103" x14ac:dyDescent="0.2">
      <c r="A69" s="1">
        <v>36104</v>
      </c>
      <c r="B69" s="3">
        <v>4.4689998626708984</v>
      </c>
      <c r="C69" s="2">
        <v>1837.0999755859375</v>
      </c>
      <c r="D69" s="3">
        <v>28</v>
      </c>
      <c r="F69" s="17">
        <v>36481</v>
      </c>
      <c r="G69" s="3">
        <f t="shared" si="12"/>
        <v>5.0679998397827148</v>
      </c>
      <c r="H69" s="3">
        <f t="shared" si="13"/>
        <v>3295.52001953125</v>
      </c>
      <c r="I69" s="3">
        <f t="shared" si="14"/>
        <v>41.0625</v>
      </c>
      <c r="K69" s="1">
        <v>36104</v>
      </c>
      <c r="L69" s="3">
        <f t="shared" si="15"/>
        <v>1.7812000274658202E-4</v>
      </c>
      <c r="M69" s="3">
        <f t="shared" si="16"/>
        <v>7.4581714208596106E-3</v>
      </c>
      <c r="N69" s="3">
        <f t="shared" si="17"/>
        <v>-2.2271714922048997E-3</v>
      </c>
      <c r="O69" s="3">
        <f t="shared" si="18"/>
        <v>7.2800514181130286E-3</v>
      </c>
      <c r="P69" s="3">
        <f t="shared" si="19"/>
        <v>-2.4052914949514816E-3</v>
      </c>
      <c r="R69" s="17">
        <v>36481</v>
      </c>
      <c r="S69" s="3">
        <f t="shared" si="20"/>
        <v>9.7096149738018327E-4</v>
      </c>
      <c r="T69" s="3">
        <f t="shared" si="21"/>
        <v>5.4566406249999998E-2</v>
      </c>
      <c r="U69" s="3">
        <f t="shared" si="21"/>
        <v>4.6178343949044583E-2</v>
      </c>
      <c r="V69" s="3">
        <f t="shared" si="22"/>
        <v>5.3595444752619813E-2</v>
      </c>
      <c r="W69" s="3">
        <f t="shared" si="23"/>
        <v>4.5207382451664398E-2</v>
      </c>
      <c r="AG69" s="1">
        <v>36074</v>
      </c>
      <c r="AH69" s="8">
        <v>-3.5458909566505881E-3</v>
      </c>
      <c r="AI69" s="8">
        <v>-1.5322033571651298E-2</v>
      </c>
      <c r="AW69" s="8">
        <v>45</v>
      </c>
      <c r="AX69" s="8">
        <v>-5.6673253186576727E-4</v>
      </c>
      <c r="AY69" s="8">
        <v>5.0481710535798575E-4</v>
      </c>
      <c r="AZ69"/>
      <c r="BA69"/>
      <c r="BB69"/>
      <c r="BC69"/>
      <c r="BD69"/>
      <c r="BE69"/>
      <c r="BO69" s="1">
        <v>36074</v>
      </c>
      <c r="BP69" s="8">
        <v>-5.4074845504114323E-3</v>
      </c>
      <c r="BQ69" s="8">
        <v>-1.3460439977890454E-2</v>
      </c>
      <c r="CE69" s="8">
        <v>45</v>
      </c>
      <c r="CF69" s="8">
        <v>-5.6530917879414567E-4</v>
      </c>
      <c r="CG69" s="8">
        <v>5.0339375228636415E-4</v>
      </c>
      <c r="CW69" s="1">
        <v>36592</v>
      </c>
      <c r="CX69" s="8">
        <v>-1.2532348086777261E-3</v>
      </c>
      <c r="CY69" s="8">
        <v>3.8525962081404998E-2</v>
      </c>
    </row>
    <row r="70" spans="1:103" x14ac:dyDescent="0.2">
      <c r="A70" s="1">
        <v>36105</v>
      </c>
      <c r="B70" s="3">
        <v>4.5240001678466797</v>
      </c>
      <c r="C70" s="2">
        <v>1856.5</v>
      </c>
      <c r="D70" s="3">
        <v>27.906499862670898</v>
      </c>
      <c r="F70" s="17">
        <v>36488</v>
      </c>
      <c r="G70" s="3">
        <f t="shared" si="12"/>
        <v>5.1329998970031738</v>
      </c>
      <c r="H70" s="3">
        <f t="shared" si="13"/>
        <v>3342.800048828125</v>
      </c>
      <c r="I70" s="3">
        <f t="shared" si="14"/>
        <v>35.433589935302734</v>
      </c>
      <c r="K70" s="1">
        <v>36105</v>
      </c>
      <c r="L70" s="3">
        <f t="shared" si="15"/>
        <v>1.7875999450683595E-4</v>
      </c>
      <c r="M70" s="3">
        <f t="shared" si="16"/>
        <v>1.0560135361100814E-2</v>
      </c>
      <c r="N70" s="3">
        <f t="shared" si="17"/>
        <v>-3.3392906188964844E-3</v>
      </c>
      <c r="O70" s="3">
        <f t="shared" si="18"/>
        <v>1.0381375366593979E-2</v>
      </c>
      <c r="P70" s="3">
        <f t="shared" si="19"/>
        <v>-3.5180506134033203E-3</v>
      </c>
      <c r="R70" s="17">
        <v>36488</v>
      </c>
      <c r="S70" s="3">
        <f t="shared" si="20"/>
        <v>9.7461535380436825E-4</v>
      </c>
      <c r="T70" s="3">
        <f t="shared" si="21"/>
        <v>1.4346758331512137E-2</v>
      </c>
      <c r="U70" s="3">
        <f t="shared" si="21"/>
        <v>-0.1370815236455955</v>
      </c>
      <c r="V70" s="3">
        <f t="shared" si="22"/>
        <v>1.3372142977707769E-2</v>
      </c>
      <c r="W70" s="3">
        <f t="shared" si="23"/>
        <v>-0.13805613899939986</v>
      </c>
      <c r="AG70" s="1">
        <v>36075</v>
      </c>
      <c r="AH70" s="8">
        <v>-6.7376497814763238E-3</v>
      </c>
      <c r="AI70" s="8">
        <v>6.7376497814763238E-3</v>
      </c>
      <c r="AW70" s="8">
        <v>46</v>
      </c>
      <c r="AX70" s="8">
        <v>1.2079700321065825E-2</v>
      </c>
      <c r="AY70" s="8">
        <v>-2.6507857614852127E-2</v>
      </c>
      <c r="AZ70"/>
      <c r="BA70"/>
      <c r="BB70"/>
      <c r="BC70"/>
      <c r="BD70"/>
      <c r="BE70"/>
      <c r="BO70" s="1">
        <v>36075</v>
      </c>
      <c r="BP70" s="8">
        <v>-1.0274917515746483E-2</v>
      </c>
      <c r="BQ70" s="8">
        <v>1.0274917515746483E-2</v>
      </c>
      <c r="CE70" s="8">
        <v>46</v>
      </c>
      <c r="CF70" s="8">
        <v>1.2049362061676245E-2</v>
      </c>
      <c r="CG70" s="8">
        <v>-2.6477519355462546E-2</v>
      </c>
      <c r="CW70" s="1">
        <v>36593</v>
      </c>
      <c r="CX70" s="8">
        <v>1.0989162242091555E-3</v>
      </c>
      <c r="CY70" s="8">
        <v>-5.8942912718512402E-2</v>
      </c>
    </row>
    <row r="71" spans="1:103" x14ac:dyDescent="0.2">
      <c r="A71" s="1">
        <v>36108</v>
      </c>
      <c r="B71" s="3">
        <v>4.5339999198913574</v>
      </c>
      <c r="C71" s="2">
        <v>1861</v>
      </c>
      <c r="D71" s="3">
        <v>29.156499862670898</v>
      </c>
      <c r="F71" s="17">
        <v>36495</v>
      </c>
      <c r="G71" s="3">
        <f t="shared" si="12"/>
        <v>5.1180000305175781</v>
      </c>
      <c r="H71" s="3">
        <f t="shared" si="13"/>
        <v>3353.699951171875</v>
      </c>
      <c r="I71" s="3">
        <f t="shared" si="14"/>
        <v>37.734378814697266</v>
      </c>
      <c r="K71" s="1">
        <v>36108</v>
      </c>
      <c r="L71" s="3">
        <f t="shared" si="15"/>
        <v>1.809600067138672E-4</v>
      </c>
      <c r="M71" s="3">
        <f t="shared" si="16"/>
        <v>2.4239159709130084E-3</v>
      </c>
      <c r="N71" s="3">
        <f t="shared" si="17"/>
        <v>4.4792432091136633E-2</v>
      </c>
      <c r="O71" s="3">
        <f t="shared" si="18"/>
        <v>2.2429559641991411E-3</v>
      </c>
      <c r="P71" s="3">
        <f t="shared" si="19"/>
        <v>4.4611472084422767E-2</v>
      </c>
      <c r="R71" s="17">
        <v>36495</v>
      </c>
      <c r="S71" s="3">
        <f t="shared" si="20"/>
        <v>9.871153648083027E-4</v>
      </c>
      <c r="T71" s="3">
        <f t="shared" si="21"/>
        <v>3.2607102382839633E-3</v>
      </c>
      <c r="U71" s="3">
        <f t="shared" si="21"/>
        <v>6.4932423827094049E-2</v>
      </c>
      <c r="V71" s="3">
        <f t="shared" si="22"/>
        <v>2.2735948734756606E-3</v>
      </c>
      <c r="W71" s="3">
        <f t="shared" si="23"/>
        <v>6.3945308462285744E-2</v>
      </c>
      <c r="AG71" s="1">
        <v>36076</v>
      </c>
      <c r="AH71" s="8">
        <v>-6.2810379878384722E-3</v>
      </c>
      <c r="AI71" s="8">
        <v>-5.7381927813922977E-3</v>
      </c>
      <c r="AW71" s="8">
        <v>47</v>
      </c>
      <c r="AX71" s="8">
        <v>1.2844675117561462E-2</v>
      </c>
      <c r="AY71" s="8">
        <v>4.3667252888693692E-2</v>
      </c>
      <c r="AZ71"/>
      <c r="BA71"/>
      <c r="BB71"/>
      <c r="BC71"/>
      <c r="BD71"/>
      <c r="BE71"/>
      <c r="BO71" s="1">
        <v>36076</v>
      </c>
      <c r="BP71" s="8">
        <v>-9.5785844220845611E-3</v>
      </c>
      <c r="BQ71" s="8">
        <v>-2.4406463471462088E-3</v>
      </c>
      <c r="CE71" s="8">
        <v>47</v>
      </c>
      <c r="CF71" s="8">
        <v>1.2812415618142269E-2</v>
      </c>
      <c r="CG71" s="8">
        <v>4.3699512388112885E-2</v>
      </c>
      <c r="CW71" s="1">
        <v>36594</v>
      </c>
      <c r="CX71" s="8">
        <v>3.2942873643242855E-3</v>
      </c>
      <c r="CY71" s="8">
        <v>-2.1898938527114983E-2</v>
      </c>
    </row>
    <row r="72" spans="1:103" x14ac:dyDescent="0.2">
      <c r="A72" s="1">
        <v>36109</v>
      </c>
      <c r="B72" s="3">
        <v>4.4489998817443848</v>
      </c>
      <c r="C72" s="2">
        <v>1865.5999755859375</v>
      </c>
      <c r="D72" s="3">
        <v>28.218999862670898</v>
      </c>
      <c r="F72" s="17">
        <v>36502</v>
      </c>
      <c r="G72" s="3">
        <f t="shared" si="12"/>
        <v>5.064000129699707</v>
      </c>
      <c r="H72" s="3">
        <f t="shared" si="13"/>
        <v>3586</v>
      </c>
      <c r="I72" s="3">
        <f t="shared" si="14"/>
        <v>36.4375</v>
      </c>
      <c r="K72" s="1">
        <v>36109</v>
      </c>
      <c r="L72" s="3">
        <f t="shared" si="15"/>
        <v>1.8135999679565429E-4</v>
      </c>
      <c r="M72" s="3">
        <f t="shared" si="16"/>
        <v>2.471776241771897E-3</v>
      </c>
      <c r="N72" s="3">
        <f t="shared" si="17"/>
        <v>-3.2154065282722168E-2</v>
      </c>
      <c r="O72" s="3">
        <f t="shared" si="18"/>
        <v>2.2904162449762428E-3</v>
      </c>
      <c r="P72" s="3">
        <f t="shared" si="19"/>
        <v>-3.233542527951782E-2</v>
      </c>
      <c r="R72" s="17">
        <v>36502</v>
      </c>
      <c r="S72" s="3">
        <f t="shared" si="20"/>
        <v>9.8423077509953425E-4</v>
      </c>
      <c r="T72" s="3">
        <f t="shared" si="21"/>
        <v>6.9266795542324219E-2</v>
      </c>
      <c r="U72" s="3">
        <f t="shared" si="21"/>
        <v>-3.43686276396881E-2</v>
      </c>
      <c r="V72" s="3">
        <f t="shared" si="22"/>
        <v>6.828256476722469E-2</v>
      </c>
      <c r="W72" s="3">
        <f t="shared" si="23"/>
        <v>-3.5352858414787636E-2</v>
      </c>
      <c r="AG72" s="1">
        <v>36077</v>
      </c>
      <c r="AH72" s="8">
        <v>1.0908348297706523E-2</v>
      </c>
      <c r="AI72" s="8">
        <v>-1.0908348297706523E-2</v>
      </c>
      <c r="AW72" s="8">
        <v>48</v>
      </c>
      <c r="AX72" s="8">
        <v>7.9006097302145861E-3</v>
      </c>
      <c r="AY72" s="8">
        <v>1.4141323977935952E-2</v>
      </c>
      <c r="AZ72"/>
      <c r="BA72"/>
      <c r="BB72"/>
      <c r="BC72"/>
      <c r="BD72"/>
      <c r="BE72"/>
      <c r="BO72" s="1">
        <v>36077</v>
      </c>
      <c r="BP72" s="8">
        <v>1.6635233742797642E-2</v>
      </c>
      <c r="BQ72" s="8">
        <v>-1.6635233742797642E-2</v>
      </c>
      <c r="CE72" s="8">
        <v>48</v>
      </c>
      <c r="CF72" s="8">
        <v>7.8807672886837231E-3</v>
      </c>
      <c r="CG72" s="8">
        <v>1.4161166419466815E-2</v>
      </c>
      <c r="CW72" s="1">
        <v>36595</v>
      </c>
      <c r="CX72" s="8">
        <v>3.8468565068017583E-5</v>
      </c>
      <c r="CY72" s="8">
        <v>3.3136886885168949E-2</v>
      </c>
    </row>
    <row r="73" spans="1:103" x14ac:dyDescent="0.2">
      <c r="A73" s="1">
        <v>36110</v>
      </c>
      <c r="B73" s="3">
        <v>4.4499998092651367</v>
      </c>
      <c r="C73" s="2">
        <v>1862.0999755859375</v>
      </c>
      <c r="D73" s="3">
        <v>27.5</v>
      </c>
      <c r="F73" s="17">
        <v>36509</v>
      </c>
      <c r="G73" s="3">
        <f t="shared" si="12"/>
        <v>5.1779999732971191</v>
      </c>
      <c r="H73" s="3">
        <f t="shared" si="13"/>
        <v>3621.89990234375</v>
      </c>
      <c r="I73" s="3">
        <f t="shared" si="14"/>
        <v>37.375</v>
      </c>
      <c r="K73" s="1">
        <v>36110</v>
      </c>
      <c r="L73" s="3">
        <f t="shared" si="15"/>
        <v>1.7795999526977539E-4</v>
      </c>
      <c r="M73" s="3">
        <f t="shared" si="16"/>
        <v>-1.8760720657174854E-3</v>
      </c>
      <c r="N73" s="3">
        <f t="shared" si="17"/>
        <v>-2.5479282262657974E-2</v>
      </c>
      <c r="O73" s="3">
        <f t="shared" si="18"/>
        <v>-2.0540320609872607E-3</v>
      </c>
      <c r="P73" s="3">
        <f t="shared" si="19"/>
        <v>-2.5657242257927749E-2</v>
      </c>
      <c r="R73" s="17">
        <v>36509</v>
      </c>
      <c r="S73" s="3">
        <f t="shared" si="20"/>
        <v>9.738461787884052E-4</v>
      </c>
      <c r="T73" s="3">
        <f t="shared" si="21"/>
        <v>1.0011127257041272E-2</v>
      </c>
      <c r="U73" s="3">
        <f t="shared" si="21"/>
        <v>2.5728987993138937E-2</v>
      </c>
      <c r="V73" s="3">
        <f t="shared" si="22"/>
        <v>9.0372810782528672E-3</v>
      </c>
      <c r="W73" s="3">
        <f t="shared" si="23"/>
        <v>2.4755141814350533E-2</v>
      </c>
      <c r="AG73" s="1">
        <v>36080</v>
      </c>
      <c r="AH73" s="8">
        <v>7.5848512720757561E-3</v>
      </c>
      <c r="AI73" s="8">
        <v>-1.6090939343281659E-2</v>
      </c>
      <c r="AW73" s="8">
        <v>49</v>
      </c>
      <c r="AX73" s="8">
        <v>1.0323777791517406E-2</v>
      </c>
      <c r="AY73" s="8">
        <v>-2.3896039197629781E-2</v>
      </c>
      <c r="AZ73"/>
      <c r="BA73"/>
      <c r="BB73"/>
      <c r="BC73"/>
      <c r="BD73"/>
      <c r="BE73"/>
      <c r="BO73" s="1">
        <v>36080</v>
      </c>
      <c r="BP73" s="8">
        <v>1.1566899989970493E-2</v>
      </c>
      <c r="BQ73" s="8">
        <v>-2.0072988061176394E-2</v>
      </c>
      <c r="CE73" s="8">
        <v>49</v>
      </c>
      <c r="CF73" s="8">
        <v>1.029784954493887E-2</v>
      </c>
      <c r="CG73" s="8">
        <v>-2.3870110951051245E-2</v>
      </c>
      <c r="CW73" s="1">
        <v>36598</v>
      </c>
      <c r="CX73" s="8">
        <v>-3.0203482270458209E-3</v>
      </c>
      <c r="CY73" s="8">
        <v>-2.8172312323412895E-2</v>
      </c>
    </row>
    <row r="74" spans="1:103" x14ac:dyDescent="0.2">
      <c r="A74" s="1">
        <v>36111</v>
      </c>
      <c r="B74" s="3">
        <v>4.3489999771118164</v>
      </c>
      <c r="C74" s="2">
        <v>1851</v>
      </c>
      <c r="D74" s="3">
        <v>27.4375</v>
      </c>
      <c r="F74" s="17">
        <v>36516</v>
      </c>
      <c r="G74" s="3">
        <f t="shared" si="12"/>
        <v>5.3579998016357422</v>
      </c>
      <c r="H74" s="3">
        <f t="shared" si="13"/>
        <v>3937.300048828125</v>
      </c>
      <c r="I74" s="3">
        <f t="shared" si="14"/>
        <v>40.25</v>
      </c>
      <c r="K74" s="1">
        <v>36111</v>
      </c>
      <c r="L74" s="3">
        <f t="shared" si="15"/>
        <v>1.7799999237060545E-4</v>
      </c>
      <c r="M74" s="3">
        <f t="shared" si="16"/>
        <v>-5.9609987280327022E-3</v>
      </c>
      <c r="N74" s="3">
        <f t="shared" si="17"/>
        <v>-2.2727272727272726E-3</v>
      </c>
      <c r="O74" s="3">
        <f t="shared" si="18"/>
        <v>-6.1389987204033079E-3</v>
      </c>
      <c r="P74" s="3">
        <f t="shared" si="19"/>
        <v>-2.4507272650978779E-3</v>
      </c>
      <c r="R74" s="17">
        <v>36516</v>
      </c>
      <c r="S74" s="3">
        <f t="shared" si="20"/>
        <v>9.9576922563406143E-4</v>
      </c>
      <c r="T74" s="3">
        <f t="shared" si="21"/>
        <v>8.7081408925817616E-2</v>
      </c>
      <c r="U74" s="3">
        <f t="shared" si="21"/>
        <v>7.6923076923076927E-2</v>
      </c>
      <c r="V74" s="3">
        <f t="shared" si="22"/>
        <v>8.6085639700183555E-2</v>
      </c>
      <c r="W74" s="3">
        <f t="shared" si="23"/>
        <v>7.5927307697442867E-2</v>
      </c>
      <c r="AG74" s="1">
        <v>36081</v>
      </c>
      <c r="AH74" s="8">
        <v>-4.9996434193879426E-3</v>
      </c>
      <c r="AI74" s="8">
        <v>9.907570730000894E-3</v>
      </c>
      <c r="AW74" s="8">
        <v>50</v>
      </c>
      <c r="AX74" s="8">
        <v>-8.1363692085193052E-3</v>
      </c>
      <c r="AY74" s="8">
        <v>3.9806313058206963E-2</v>
      </c>
      <c r="AZ74"/>
      <c r="BA74"/>
      <c r="BB74"/>
      <c r="BC74"/>
      <c r="BD74"/>
      <c r="BE74"/>
      <c r="BO74" s="1">
        <v>36081</v>
      </c>
      <c r="BP74" s="8">
        <v>-7.6244574010938945E-3</v>
      </c>
      <c r="BQ74" s="8">
        <v>1.2532384711706845E-2</v>
      </c>
      <c r="CE74" s="8">
        <v>50</v>
      </c>
      <c r="CF74" s="8">
        <v>-8.1159346552624675E-3</v>
      </c>
      <c r="CG74" s="8">
        <v>3.9785878504950127E-2</v>
      </c>
      <c r="CW74" s="1">
        <v>36599</v>
      </c>
      <c r="CX74" s="8">
        <v>-4.4083517798245231E-3</v>
      </c>
      <c r="CY74" s="8">
        <v>-7.9022542807815378E-3</v>
      </c>
    </row>
    <row r="75" spans="1:103" x14ac:dyDescent="0.2">
      <c r="A75" s="1">
        <v>36112</v>
      </c>
      <c r="B75" s="3">
        <v>4.3600001335144043</v>
      </c>
      <c r="C75" s="2">
        <v>1847.9000244140625</v>
      </c>
      <c r="D75" s="3">
        <v>27.031499862670898</v>
      </c>
      <c r="F75" s="17">
        <v>36523</v>
      </c>
      <c r="G75" s="3">
        <f t="shared" si="12"/>
        <v>5.0580000877380371</v>
      </c>
      <c r="H75" s="3">
        <f t="shared" si="13"/>
        <v>4041.39990234375</v>
      </c>
      <c r="I75" s="3">
        <f t="shared" si="14"/>
        <v>43.3125</v>
      </c>
      <c r="K75" s="1">
        <v>36112</v>
      </c>
      <c r="L75" s="3">
        <f t="shared" si="15"/>
        <v>1.7395999908447266E-4</v>
      </c>
      <c r="M75" s="3">
        <f t="shared" si="16"/>
        <v>-1.6747572047204214E-3</v>
      </c>
      <c r="N75" s="3">
        <f t="shared" si="17"/>
        <v>-1.4797271519967256E-2</v>
      </c>
      <c r="O75" s="3">
        <f t="shared" si="18"/>
        <v>-1.8487172038048941E-3</v>
      </c>
      <c r="P75" s="3">
        <f t="shared" si="19"/>
        <v>-1.4971231519051728E-2</v>
      </c>
      <c r="R75" s="17">
        <v>36523</v>
      </c>
      <c r="S75" s="3">
        <f t="shared" si="20"/>
        <v>1.0303845772376427E-3</v>
      </c>
      <c r="T75" s="3">
        <f t="shared" si="21"/>
        <v>2.6439400661529128E-2</v>
      </c>
      <c r="U75" s="3">
        <f t="shared" si="21"/>
        <v>7.6086956521739135E-2</v>
      </c>
      <c r="V75" s="3">
        <f t="shared" si="22"/>
        <v>2.5409016084291487E-2</v>
      </c>
      <c r="W75" s="3">
        <f t="shared" si="23"/>
        <v>7.5056571944501493E-2</v>
      </c>
      <c r="AG75" s="1">
        <v>36082</v>
      </c>
      <c r="AH75" s="8">
        <v>4.4073133202184138E-3</v>
      </c>
      <c r="AI75" s="8">
        <v>-1.9653347183838147E-3</v>
      </c>
      <c r="AW75" s="8">
        <v>51</v>
      </c>
      <c r="AX75" s="8">
        <v>-8.2125598563866347E-3</v>
      </c>
      <c r="AY75" s="8">
        <v>-7.2994274898103319E-3</v>
      </c>
      <c r="AZ75"/>
      <c r="BA75"/>
      <c r="BB75"/>
      <c r="BC75"/>
      <c r="BD75"/>
      <c r="BE75"/>
      <c r="BO75" s="1">
        <v>36082</v>
      </c>
      <c r="BP75" s="8">
        <v>6.7211538592871732E-3</v>
      </c>
      <c r="BQ75" s="8">
        <v>-4.2791752574525745E-3</v>
      </c>
      <c r="CE75" s="8">
        <v>51</v>
      </c>
      <c r="CF75" s="8">
        <v>-8.1919339497371953E-3</v>
      </c>
      <c r="CG75" s="8">
        <v>-7.3200533964597712E-3</v>
      </c>
      <c r="CW75" s="1">
        <v>36600</v>
      </c>
      <c r="CX75" s="8">
        <v>-2.8411441229000871E-3</v>
      </c>
      <c r="CY75" s="8">
        <v>5.2697328207272097E-2</v>
      </c>
    </row>
    <row r="76" spans="1:103" x14ac:dyDescent="0.2">
      <c r="A76" s="1">
        <v>36115</v>
      </c>
      <c r="B76" s="3">
        <v>4.4149999618530273</v>
      </c>
      <c r="C76" s="2">
        <v>1861.5999755859375</v>
      </c>
      <c r="D76" s="3">
        <v>27.406499862670898</v>
      </c>
      <c r="F76" s="17">
        <v>36530</v>
      </c>
      <c r="G76" s="3">
        <f t="shared" si="12"/>
        <v>5.2690000534057617</v>
      </c>
      <c r="H76" s="3">
        <f t="shared" si="13"/>
        <v>3877.5</v>
      </c>
      <c r="I76" s="3">
        <f t="shared" si="14"/>
        <v>44</v>
      </c>
      <c r="K76" s="1">
        <v>36115</v>
      </c>
      <c r="L76" s="3">
        <f t="shared" si="15"/>
        <v>1.7440000534057616E-4</v>
      </c>
      <c r="M76" s="3">
        <f t="shared" si="16"/>
        <v>7.4137945726901648E-3</v>
      </c>
      <c r="N76" s="3">
        <f t="shared" si="17"/>
        <v>1.3872704137954829E-2</v>
      </c>
      <c r="O76" s="3">
        <f t="shared" si="18"/>
        <v>7.2393945673495889E-3</v>
      </c>
      <c r="P76" s="3">
        <f t="shared" si="19"/>
        <v>1.3698304132614253E-2</v>
      </c>
      <c r="R76" s="17">
        <v>36530</v>
      </c>
      <c r="S76" s="3">
        <f t="shared" si="20"/>
        <v>9.7269232456500708E-4</v>
      </c>
      <c r="T76" s="3">
        <f t="shared" si="21"/>
        <v>-4.0555229946113144E-2</v>
      </c>
      <c r="U76" s="3">
        <f t="shared" si="21"/>
        <v>1.5873015873015872E-2</v>
      </c>
      <c r="V76" s="3">
        <f t="shared" si="22"/>
        <v>-4.1527922270678148E-2</v>
      </c>
      <c r="W76" s="3">
        <f t="shared" si="23"/>
        <v>1.4900323548450865E-2</v>
      </c>
      <c r="AG76" s="1">
        <v>36083</v>
      </c>
      <c r="AH76" s="8">
        <v>9.6075162918044556E-3</v>
      </c>
      <c r="AI76" s="8">
        <v>7.4446927913426816E-3</v>
      </c>
      <c r="AW76" s="8">
        <v>52</v>
      </c>
      <c r="AX76" s="8">
        <v>-2.420347352964123E-2</v>
      </c>
      <c r="AY76" s="8">
        <v>3.2251852623377313E-2</v>
      </c>
      <c r="AZ76"/>
      <c r="BA76"/>
      <c r="BB76"/>
      <c r="BC76"/>
      <c r="BD76"/>
      <c r="BE76"/>
      <c r="BO76" s="1">
        <v>36083</v>
      </c>
      <c r="BP76" s="8">
        <v>1.465146462508044E-2</v>
      </c>
      <c r="BQ76" s="8">
        <v>2.4007444580666972E-3</v>
      </c>
      <c r="CE76" s="8">
        <v>52</v>
      </c>
      <c r="CF76" s="8">
        <v>-2.4142686321469306E-2</v>
      </c>
      <c r="CG76" s="8">
        <v>3.2191065415205389E-2</v>
      </c>
      <c r="CW76" s="1">
        <v>36601</v>
      </c>
      <c r="CX76" s="8">
        <v>3.1698124745492126E-3</v>
      </c>
      <c r="CY76" s="8">
        <v>1.1442059671569509E-2</v>
      </c>
    </row>
    <row r="77" spans="1:103" x14ac:dyDescent="0.2">
      <c r="A77" s="1">
        <v>36116</v>
      </c>
      <c r="B77" s="3">
        <v>4.3029999732971191</v>
      </c>
      <c r="C77" s="2">
        <v>1878.5</v>
      </c>
      <c r="D77" s="3">
        <v>26.968999862670898</v>
      </c>
      <c r="F77" s="17">
        <v>36537</v>
      </c>
      <c r="G77" s="3">
        <f t="shared" si="12"/>
        <v>5.2829999923706055</v>
      </c>
      <c r="H77" s="3">
        <f t="shared" si="13"/>
        <v>3850</v>
      </c>
      <c r="I77" s="3">
        <f t="shared" si="14"/>
        <v>51.5</v>
      </c>
      <c r="K77" s="1">
        <v>36116</v>
      </c>
      <c r="L77" s="3">
        <f t="shared" si="15"/>
        <v>1.7659999847412109E-4</v>
      </c>
      <c r="M77" s="3">
        <f t="shared" si="16"/>
        <v>9.078225524118428E-3</v>
      </c>
      <c r="N77" s="3">
        <f t="shared" si="17"/>
        <v>-1.5963366434686471E-2</v>
      </c>
      <c r="O77" s="3">
        <f t="shared" si="18"/>
        <v>8.9016255256443074E-3</v>
      </c>
      <c r="P77" s="3">
        <f t="shared" si="19"/>
        <v>-1.6139966433160593E-2</v>
      </c>
      <c r="R77" s="17">
        <v>36537</v>
      </c>
      <c r="S77" s="3">
        <f t="shared" si="20"/>
        <v>1.0132692410395696E-3</v>
      </c>
      <c r="T77" s="3">
        <f t="shared" si="21"/>
        <v>-7.0921985815602835E-3</v>
      </c>
      <c r="U77" s="3">
        <f t="shared" si="21"/>
        <v>0.17045454545454544</v>
      </c>
      <c r="V77" s="3">
        <f t="shared" si="22"/>
        <v>-8.1054678225998527E-3</v>
      </c>
      <c r="W77" s="3">
        <f t="shared" si="23"/>
        <v>0.16944127621350588</v>
      </c>
      <c r="AG77" s="1">
        <v>36084</v>
      </c>
      <c r="AH77" s="8">
        <v>1.2978020328524734E-3</v>
      </c>
      <c r="AI77" s="8">
        <v>1.6656522325036418E-2</v>
      </c>
      <c r="AW77" s="8">
        <v>53</v>
      </c>
      <c r="AX77" s="8">
        <v>3.4711301598169663E-3</v>
      </c>
      <c r="AY77" s="8">
        <v>3.4356555487705623E-2</v>
      </c>
      <c r="AZ77"/>
      <c r="BA77"/>
      <c r="BB77"/>
      <c r="BC77"/>
      <c r="BD77"/>
      <c r="BE77"/>
      <c r="BO77" s="1">
        <v>36084</v>
      </c>
      <c r="BP77" s="8">
        <v>1.9791484080974907E-3</v>
      </c>
      <c r="BQ77" s="8">
        <v>1.5975175949791403E-2</v>
      </c>
      <c r="CE77" s="8">
        <v>53</v>
      </c>
      <c r="CF77" s="8">
        <v>3.462412389974624E-3</v>
      </c>
      <c r="CG77" s="8">
        <v>3.4365273257547964E-2</v>
      </c>
      <c r="CW77" s="1">
        <v>36602</v>
      </c>
      <c r="CX77" s="8">
        <v>1.8471337182013772E-3</v>
      </c>
      <c r="CY77" s="8">
        <v>-4.5474037452040775E-3</v>
      </c>
    </row>
    <row r="78" spans="1:103" x14ac:dyDescent="0.2">
      <c r="A78" s="1">
        <v>36117</v>
      </c>
      <c r="B78" s="3">
        <v>4.3289999961853027</v>
      </c>
      <c r="C78" s="2">
        <v>1897.4000244140625</v>
      </c>
      <c r="D78" s="3">
        <v>27.5</v>
      </c>
      <c r="F78" s="17">
        <v>36544</v>
      </c>
      <c r="G78" s="3">
        <f t="shared" si="12"/>
        <v>5.3530001640319824</v>
      </c>
      <c r="H78" s="3">
        <f t="shared" si="13"/>
        <v>4151.2001953125</v>
      </c>
      <c r="I78" s="3">
        <f t="shared" si="14"/>
        <v>53.5</v>
      </c>
      <c r="K78" s="1">
        <v>36117</v>
      </c>
      <c r="L78" s="3">
        <f t="shared" si="15"/>
        <v>1.7211999893188476E-4</v>
      </c>
      <c r="M78" s="3">
        <f t="shared" si="16"/>
        <v>1.0061232054331914E-2</v>
      </c>
      <c r="N78" s="3">
        <f t="shared" si="17"/>
        <v>1.9689278061218896E-2</v>
      </c>
      <c r="O78" s="3">
        <f t="shared" si="18"/>
        <v>9.8891120554000286E-3</v>
      </c>
      <c r="P78" s="3">
        <f t="shared" si="19"/>
        <v>1.9517158062287012E-2</v>
      </c>
      <c r="R78" s="17">
        <v>36544</v>
      </c>
      <c r="S78" s="3">
        <f t="shared" si="20"/>
        <v>1.0159615369943471E-3</v>
      </c>
      <c r="T78" s="3">
        <f t="shared" si="21"/>
        <v>7.8233816964285718E-2</v>
      </c>
      <c r="U78" s="3">
        <f t="shared" si="21"/>
        <v>3.8834951456310676E-2</v>
      </c>
      <c r="V78" s="3">
        <f t="shared" si="22"/>
        <v>7.7217855427291371E-2</v>
      </c>
      <c r="W78" s="3">
        <f t="shared" si="23"/>
        <v>3.7818989919316329E-2</v>
      </c>
      <c r="AG78" s="1">
        <v>36087</v>
      </c>
      <c r="AH78" s="8">
        <v>3.6220558936879044E-3</v>
      </c>
      <c r="AI78" s="8">
        <v>-1.4200884593136433E-2</v>
      </c>
      <c r="AW78" s="8">
        <v>54</v>
      </c>
      <c r="AX78" s="8">
        <v>1.373252650035886E-2</v>
      </c>
      <c r="AY78" s="8">
        <v>-2.2101987250112896E-2</v>
      </c>
      <c r="AZ78"/>
      <c r="BA78"/>
      <c r="BB78"/>
      <c r="BC78"/>
      <c r="BD78"/>
      <c r="BE78"/>
      <c r="BO78" s="1">
        <v>36087</v>
      </c>
      <c r="BP78" s="8">
        <v>5.5236360974689836E-3</v>
      </c>
      <c r="BQ78" s="8">
        <v>-1.6102464796917512E-2</v>
      </c>
      <c r="CE78" s="8">
        <v>54</v>
      </c>
      <c r="CF78" s="8">
        <v>1.3698037155427379E-2</v>
      </c>
      <c r="CG78" s="8">
        <v>-2.2067497905181414E-2</v>
      </c>
      <c r="CW78" s="1">
        <v>36605</v>
      </c>
      <c r="CX78" s="8">
        <v>-4.2276458194512407E-3</v>
      </c>
      <c r="CY78" s="8">
        <v>-5.7001520144837779E-3</v>
      </c>
    </row>
    <row r="79" spans="1:103" x14ac:dyDescent="0.2">
      <c r="A79" s="1">
        <v>36118</v>
      </c>
      <c r="B79" s="3">
        <v>4.3400001525878906</v>
      </c>
      <c r="C79" s="2">
        <v>1919.5999755859375</v>
      </c>
      <c r="D79" s="3">
        <v>27.5625</v>
      </c>
      <c r="F79" s="17">
        <v>36551</v>
      </c>
      <c r="G79" s="3">
        <f t="shared" si="12"/>
        <v>5.4089999198913574</v>
      </c>
      <c r="H79" s="3">
        <f t="shared" si="13"/>
        <v>4069.89990234375</v>
      </c>
      <c r="I79" s="3">
        <f t="shared" si="14"/>
        <v>61.125</v>
      </c>
      <c r="K79" s="1">
        <v>36118</v>
      </c>
      <c r="L79" s="3">
        <f t="shared" si="15"/>
        <v>1.7315999984741213E-4</v>
      </c>
      <c r="M79" s="3">
        <f t="shared" si="16"/>
        <v>1.1700195470762989E-2</v>
      </c>
      <c r="N79" s="3">
        <f t="shared" si="17"/>
        <v>2.2727272727272726E-3</v>
      </c>
      <c r="O79" s="3">
        <f t="shared" si="18"/>
        <v>1.1527035470915577E-2</v>
      </c>
      <c r="P79" s="3">
        <f t="shared" si="19"/>
        <v>2.0995672728798603E-3</v>
      </c>
      <c r="R79" s="17">
        <v>36551</v>
      </c>
      <c r="S79" s="3">
        <f t="shared" si="20"/>
        <v>1.0294231084676891E-3</v>
      </c>
      <c r="T79" s="3">
        <f t="shared" si="21"/>
        <v>-1.9584768053478509E-2</v>
      </c>
      <c r="U79" s="3">
        <f t="shared" si="21"/>
        <v>0.1425233644859813</v>
      </c>
      <c r="V79" s="3">
        <f t="shared" si="22"/>
        <v>-2.0614191161946196E-2</v>
      </c>
      <c r="W79" s="3">
        <f t="shared" si="23"/>
        <v>0.14149394137751362</v>
      </c>
      <c r="AG79" s="1">
        <v>36088</v>
      </c>
      <c r="AH79" s="8">
        <v>-1.2296916623567061E-3</v>
      </c>
      <c r="AI79" s="8">
        <v>8.3639876873075822E-3</v>
      </c>
      <c r="AW79" s="8">
        <v>55</v>
      </c>
      <c r="AX79" s="8">
        <v>2.1325230888986777E-2</v>
      </c>
      <c r="AY79" s="8">
        <v>-3.5085959708910389E-2</v>
      </c>
      <c r="AZ79"/>
      <c r="BA79"/>
      <c r="BB79"/>
      <c r="BC79"/>
      <c r="BD79"/>
      <c r="BE79"/>
      <c r="BO79" s="1">
        <v>36088</v>
      </c>
      <c r="BP79" s="8">
        <v>-1.8752800769273302E-3</v>
      </c>
      <c r="BQ79" s="8">
        <v>9.0095761018782073E-3</v>
      </c>
      <c r="CE79" s="8">
        <v>55</v>
      </c>
      <c r="CF79" s="8">
        <v>2.127167240913571E-2</v>
      </c>
      <c r="CG79" s="8">
        <v>-3.5032401229059325E-2</v>
      </c>
      <c r="CW79" s="1">
        <v>36606</v>
      </c>
      <c r="CX79" s="8">
        <v>2.3766874837865982E-3</v>
      </c>
      <c r="CY79" s="8">
        <v>4.4113740957416686E-2</v>
      </c>
    </row>
    <row r="80" spans="1:103" x14ac:dyDescent="0.2">
      <c r="A80" s="1">
        <v>36119</v>
      </c>
      <c r="B80" s="3">
        <v>4.3600001335144043</v>
      </c>
      <c r="C80" s="2">
        <v>1928.199951171875</v>
      </c>
      <c r="D80" s="3">
        <v>27.8125</v>
      </c>
      <c r="F80" s="17">
        <v>36558</v>
      </c>
      <c r="G80" s="3">
        <f t="shared" si="12"/>
        <v>5.4970002174377441</v>
      </c>
      <c r="H80" s="3">
        <f t="shared" si="13"/>
        <v>4073.89990234375</v>
      </c>
      <c r="I80" s="3">
        <f t="shared" si="14"/>
        <v>62.875</v>
      </c>
      <c r="K80" s="1">
        <v>36119</v>
      </c>
      <c r="L80" s="3">
        <f t="shared" si="15"/>
        <v>1.7360000610351561E-4</v>
      </c>
      <c r="M80" s="3">
        <f t="shared" si="16"/>
        <v>4.4800873595096024E-3</v>
      </c>
      <c r="N80" s="3">
        <f t="shared" si="17"/>
        <v>9.0702947845804991E-3</v>
      </c>
      <c r="O80" s="3">
        <f t="shared" si="18"/>
        <v>4.3064873534060868E-3</v>
      </c>
      <c r="P80" s="3">
        <f t="shared" si="19"/>
        <v>8.8966947784769827E-3</v>
      </c>
      <c r="R80" s="17">
        <v>36558</v>
      </c>
      <c r="S80" s="3">
        <f t="shared" si="20"/>
        <v>1.0401922922867995E-3</v>
      </c>
      <c r="T80" s="3">
        <f t="shared" si="21"/>
        <v>9.8282515442124348E-4</v>
      </c>
      <c r="U80" s="3">
        <f t="shared" si="21"/>
        <v>2.8629856850715747E-2</v>
      </c>
      <c r="V80" s="3">
        <f t="shared" si="22"/>
        <v>-5.7367137865556002E-5</v>
      </c>
      <c r="W80" s="3">
        <f t="shared" si="23"/>
        <v>2.7589664558428949E-2</v>
      </c>
      <c r="AG80" s="1">
        <v>36089</v>
      </c>
      <c r="AH80" s="8">
        <v>4.5868229966522338E-3</v>
      </c>
      <c r="AI80" s="8">
        <v>-8.1381420173405068E-3</v>
      </c>
      <c r="AW80" s="8">
        <v>56</v>
      </c>
      <c r="AX80" s="8">
        <v>-7.9633109047721681E-3</v>
      </c>
      <c r="AY80" s="8">
        <v>-3.4983559172375896E-2</v>
      </c>
      <c r="AZ80"/>
      <c r="BA80"/>
      <c r="BB80"/>
      <c r="BC80"/>
      <c r="BD80"/>
      <c r="BE80"/>
      <c r="BO80" s="1">
        <v>36089</v>
      </c>
      <c r="BP80" s="8">
        <v>6.994906158450412E-3</v>
      </c>
      <c r="BQ80" s="8">
        <v>-1.0546225179138684E-2</v>
      </c>
      <c r="CE80" s="8">
        <v>56</v>
      </c>
      <c r="CF80" s="8">
        <v>-7.9433109887636945E-3</v>
      </c>
      <c r="CG80" s="8">
        <v>-3.5003559088384373E-2</v>
      </c>
      <c r="CW80" s="1">
        <v>36607</v>
      </c>
      <c r="CX80" s="8">
        <v>3.5041761118794752E-3</v>
      </c>
      <c r="CY80" s="8">
        <v>4.2663071274880109E-2</v>
      </c>
    </row>
    <row r="81" spans="1:103" x14ac:dyDescent="0.2">
      <c r="A81" s="1">
        <v>36122</v>
      </c>
      <c r="B81" s="3">
        <v>4.4850001335144043</v>
      </c>
      <c r="C81" s="2">
        <v>1977.4000244140625</v>
      </c>
      <c r="D81" s="3">
        <v>28.156499862670898</v>
      </c>
      <c r="F81" s="17">
        <v>36565</v>
      </c>
      <c r="G81" s="3">
        <f t="shared" si="12"/>
        <v>5.499000072479248</v>
      </c>
      <c r="H81" s="3">
        <f t="shared" si="13"/>
        <v>4363.2001953125</v>
      </c>
      <c r="I81" s="3">
        <f t="shared" si="14"/>
        <v>66.4375</v>
      </c>
      <c r="K81" s="1">
        <v>36122</v>
      </c>
      <c r="L81" s="3">
        <f t="shared" si="15"/>
        <v>1.7440000534057616E-4</v>
      </c>
      <c r="M81" s="3">
        <f t="shared" si="16"/>
        <v>2.5516063939471558E-2</v>
      </c>
      <c r="N81" s="3">
        <f t="shared" si="17"/>
        <v>1.2368534388167134E-2</v>
      </c>
      <c r="O81" s="3">
        <f t="shared" si="18"/>
        <v>2.5341663934130981E-2</v>
      </c>
      <c r="P81" s="3">
        <f t="shared" si="19"/>
        <v>1.2194134382826557E-2</v>
      </c>
      <c r="R81" s="17">
        <v>36565</v>
      </c>
      <c r="S81" s="3">
        <f t="shared" si="20"/>
        <v>1.0571154264303355E-3</v>
      </c>
      <c r="T81" s="3">
        <f t="shared" si="21"/>
        <v>7.1013107809132239E-2</v>
      </c>
      <c r="U81" s="3">
        <f t="shared" si="21"/>
        <v>5.6660039761431413E-2</v>
      </c>
      <c r="V81" s="3">
        <f t="shared" si="22"/>
        <v>6.9955992382701906E-2</v>
      </c>
      <c r="W81" s="3">
        <f t="shared" si="23"/>
        <v>5.560292433500108E-2</v>
      </c>
      <c r="AG81" s="1">
        <v>36090</v>
      </c>
      <c r="AH81" s="8">
        <v>3.5183197041329713E-3</v>
      </c>
      <c r="AI81" s="8">
        <v>-1.5366660936360459E-2</v>
      </c>
      <c r="AW81" s="8">
        <v>57</v>
      </c>
      <c r="AX81" s="8">
        <v>7.8278622710955034E-3</v>
      </c>
      <c r="AY81" s="8">
        <v>-2.9953854095353352E-2</v>
      </c>
      <c r="AZ81"/>
      <c r="BA81"/>
      <c r="BB81"/>
      <c r="BC81"/>
      <c r="BD81"/>
      <c r="BE81"/>
      <c r="BO81" s="1">
        <v>36090</v>
      </c>
      <c r="BP81" s="8">
        <v>5.365438383778791E-3</v>
      </c>
      <c r="BQ81" s="8">
        <v>-1.7213779616006279E-2</v>
      </c>
      <c r="CE81" s="8">
        <v>57</v>
      </c>
      <c r="CF81" s="8">
        <v>7.8082025353624698E-3</v>
      </c>
      <c r="CG81" s="8">
        <v>-2.9934194359620317E-2</v>
      </c>
      <c r="CW81" s="1">
        <v>36608</v>
      </c>
      <c r="CX81" s="8">
        <v>1.6825346458009642E-3</v>
      </c>
      <c r="CY81" s="8">
        <v>-2.9159637060455417E-2</v>
      </c>
    </row>
    <row r="82" spans="1:103" x14ac:dyDescent="0.2">
      <c r="A82" s="1">
        <v>36123</v>
      </c>
      <c r="B82" s="3">
        <v>4.4889998435974121</v>
      </c>
      <c r="C82" s="2">
        <v>1965.800048828125</v>
      </c>
      <c r="D82" s="3">
        <v>28</v>
      </c>
      <c r="F82" s="17">
        <v>36572</v>
      </c>
      <c r="G82" s="3">
        <f t="shared" si="12"/>
        <v>5.559999942779541</v>
      </c>
      <c r="H82" s="3">
        <f t="shared" si="13"/>
        <v>4427.60009765625</v>
      </c>
      <c r="I82" s="3">
        <f t="shared" si="14"/>
        <v>69.875</v>
      </c>
      <c r="K82" s="1">
        <v>36123</v>
      </c>
      <c r="L82" s="3">
        <f t="shared" si="15"/>
        <v>1.7940000534057618E-4</v>
      </c>
      <c r="M82" s="3">
        <f t="shared" si="16"/>
        <v>-5.8662766474753998E-3</v>
      </c>
      <c r="N82" s="3">
        <f t="shared" si="17"/>
        <v>-5.5582143886563681E-3</v>
      </c>
      <c r="O82" s="3">
        <f t="shared" si="18"/>
        <v>-6.0456766528159756E-3</v>
      </c>
      <c r="P82" s="3">
        <f t="shared" si="19"/>
        <v>-5.7376143939969438E-3</v>
      </c>
      <c r="R82" s="17">
        <v>36572</v>
      </c>
      <c r="S82" s="3">
        <f t="shared" si="20"/>
        <v>1.0575000139383169E-3</v>
      </c>
      <c r="T82" s="3">
        <f t="shared" si="21"/>
        <v>1.4759786271768254E-2</v>
      </c>
      <c r="U82" s="3">
        <f t="shared" si="21"/>
        <v>5.1740357478833487E-2</v>
      </c>
      <c r="V82" s="3">
        <f t="shared" si="22"/>
        <v>1.3702286257829937E-2</v>
      </c>
      <c r="W82" s="3">
        <f t="shared" si="23"/>
        <v>5.0682857464895169E-2</v>
      </c>
      <c r="AG82" s="1">
        <v>36091</v>
      </c>
      <c r="AH82" s="8">
        <v>-1.0915261874892205E-3</v>
      </c>
      <c r="AI82" s="8">
        <v>8.2857707918057681E-3</v>
      </c>
      <c r="AW82" s="8">
        <v>58</v>
      </c>
      <c r="AX82" s="8">
        <v>3.9919223774524882E-4</v>
      </c>
      <c r="AY82" s="8">
        <v>2.806961382528805E-2</v>
      </c>
      <c r="AZ82"/>
      <c r="BA82"/>
      <c r="BB82"/>
      <c r="BC82"/>
      <c r="BD82"/>
      <c r="BE82"/>
      <c r="BO82" s="1">
        <v>36091</v>
      </c>
      <c r="BP82" s="8">
        <v>-1.6645776949646553E-3</v>
      </c>
      <c r="BQ82" s="8">
        <v>8.8588222992812028E-3</v>
      </c>
      <c r="CE82" s="8">
        <v>58</v>
      </c>
      <c r="CF82" s="8">
        <v>3.9818966339877251E-4</v>
      </c>
      <c r="CG82" s="8">
        <v>2.8070616399634526E-2</v>
      </c>
      <c r="CW82" s="1">
        <v>36609</v>
      </c>
      <c r="CX82" s="8">
        <v>4.8892844154432543E-4</v>
      </c>
      <c r="CY82" s="8">
        <v>-1.4187558578530626E-2</v>
      </c>
    </row>
    <row r="83" spans="1:103" x14ac:dyDescent="0.2">
      <c r="A83" s="1">
        <v>36124</v>
      </c>
      <c r="B83" s="3">
        <v>4.4650001525878906</v>
      </c>
      <c r="C83" s="2">
        <v>1985.199951171875</v>
      </c>
      <c r="D83" s="3">
        <v>27.468999862670898</v>
      </c>
      <c r="F83" s="17">
        <v>36579</v>
      </c>
      <c r="G83" s="3">
        <f t="shared" si="12"/>
        <v>5.6380000114440918</v>
      </c>
      <c r="H83" s="3">
        <f t="shared" si="13"/>
        <v>4550.2998046875</v>
      </c>
      <c r="I83" s="3">
        <f t="shared" si="14"/>
        <v>65.4375</v>
      </c>
      <c r="K83" s="1">
        <v>36124</v>
      </c>
      <c r="L83" s="3">
        <f t="shared" si="15"/>
        <v>1.7955999374389648E-4</v>
      </c>
      <c r="M83" s="3">
        <f t="shared" si="16"/>
        <v>9.8687058001218839E-3</v>
      </c>
      <c r="N83" s="3">
        <f t="shared" si="17"/>
        <v>-1.8964290618896484E-2</v>
      </c>
      <c r="O83" s="3">
        <f t="shared" si="18"/>
        <v>9.6891458063779867E-3</v>
      </c>
      <c r="P83" s="3">
        <f t="shared" si="19"/>
        <v>-1.914385061264038E-2</v>
      </c>
      <c r="R83" s="17">
        <v>36579</v>
      </c>
      <c r="S83" s="3">
        <f t="shared" si="20"/>
        <v>1.0692307582268348E-3</v>
      </c>
      <c r="T83" s="3">
        <f t="shared" si="21"/>
        <v>2.7712463710577902E-2</v>
      </c>
      <c r="U83" s="3">
        <f t="shared" si="21"/>
        <v>-6.3506261180679785E-2</v>
      </c>
      <c r="V83" s="3">
        <f t="shared" si="22"/>
        <v>2.6643232952351065E-2</v>
      </c>
      <c r="W83" s="3">
        <f t="shared" si="23"/>
        <v>-6.4575491938906618E-2</v>
      </c>
      <c r="AG83" s="1">
        <v>36094</v>
      </c>
      <c r="AH83" s="8">
        <v>3.8776234396294199E-3</v>
      </c>
      <c r="AI83" s="8">
        <v>-1.3401432963438945E-2</v>
      </c>
      <c r="AW83" s="8">
        <v>59</v>
      </c>
      <c r="AX83" s="8">
        <v>5.7434732590053387E-3</v>
      </c>
      <c r="AY83" s="8">
        <v>-5.768048582430927E-2</v>
      </c>
      <c r="AZ83"/>
      <c r="BA83"/>
      <c r="BB83"/>
      <c r="BC83"/>
      <c r="BD83"/>
      <c r="BE83"/>
      <c r="BO83" s="1">
        <v>36094</v>
      </c>
      <c r="BP83" s="8">
        <v>5.9133766656816935E-3</v>
      </c>
      <c r="BQ83" s="8">
        <v>-1.5437186189491218E-2</v>
      </c>
      <c r="CE83" s="8">
        <v>59</v>
      </c>
      <c r="CF83" s="8">
        <v>5.7290484821567811E-3</v>
      </c>
      <c r="CG83" s="8">
        <v>-5.7666061047460714E-2</v>
      </c>
      <c r="CW83" s="1">
        <v>36612</v>
      </c>
      <c r="CX83" s="8">
        <v>-9.7779343640255046E-5</v>
      </c>
      <c r="CY83" s="8">
        <v>4.6104723788084702E-2</v>
      </c>
    </row>
    <row r="84" spans="1:103" x14ac:dyDescent="0.2">
      <c r="A84" s="1">
        <v>36126</v>
      </c>
      <c r="B84" s="3">
        <v>4.4089999198913574</v>
      </c>
      <c r="C84" s="2">
        <v>2016.4000244140625</v>
      </c>
      <c r="D84" s="3">
        <v>27.093999862670898</v>
      </c>
      <c r="F84" s="17">
        <v>36586</v>
      </c>
      <c r="G84" s="3">
        <f t="shared" si="12"/>
        <v>5.5869998931884766</v>
      </c>
      <c r="H84" s="3">
        <f t="shared" si="13"/>
        <v>4784</v>
      </c>
      <c r="I84" s="3">
        <f t="shared" si="14"/>
        <v>69</v>
      </c>
      <c r="K84" s="1">
        <v>36126</v>
      </c>
      <c r="L84" s="3">
        <f t="shared" si="15"/>
        <v>1.7860000610351562E-4</v>
      </c>
      <c r="M84" s="3">
        <f t="shared" si="16"/>
        <v>1.571633790529257E-2</v>
      </c>
      <c r="N84" s="3">
        <f t="shared" si="17"/>
        <v>-1.3651752953321307E-2</v>
      </c>
      <c r="O84" s="3">
        <f t="shared" si="18"/>
        <v>1.5537737899189054E-2</v>
      </c>
      <c r="P84" s="3">
        <f t="shared" si="19"/>
        <v>-1.3830352959424823E-2</v>
      </c>
      <c r="R84" s="17">
        <v>36586</v>
      </c>
      <c r="S84" s="3">
        <f t="shared" si="20"/>
        <v>1.0842307714315561E-3</v>
      </c>
      <c r="T84" s="3">
        <f t="shared" si="21"/>
        <v>5.1359296165881925E-2</v>
      </c>
      <c r="U84" s="3">
        <f t="shared" si="21"/>
        <v>5.4441260744985676E-2</v>
      </c>
      <c r="V84" s="3">
        <f t="shared" si="22"/>
        <v>5.0275065394450369E-2</v>
      </c>
      <c r="W84" s="3">
        <f t="shared" si="23"/>
        <v>5.335702997355412E-2</v>
      </c>
      <c r="AG84" s="1">
        <v>36095</v>
      </c>
      <c r="AH84" s="8">
        <v>-8.9377779652680762E-4</v>
      </c>
      <c r="AI84" s="8">
        <v>4.509157130022901E-3</v>
      </c>
      <c r="AW84" s="8">
        <v>60</v>
      </c>
      <c r="AX84" s="8">
        <v>-1.7775933129595845E-2</v>
      </c>
      <c r="AY84" s="8">
        <v>1.6876317750115631E-2</v>
      </c>
      <c r="AZ84"/>
      <c r="BA84"/>
      <c r="BB84"/>
      <c r="BC84"/>
      <c r="BD84"/>
      <c r="BE84"/>
      <c r="BO84" s="1">
        <v>36095</v>
      </c>
      <c r="BP84" s="8">
        <v>-1.3630113518168566E-3</v>
      </c>
      <c r="BQ84" s="8">
        <v>4.9783906853129506E-3</v>
      </c>
      <c r="CE84" s="8">
        <v>60</v>
      </c>
      <c r="CF84" s="8">
        <v>-1.7731288738108995E-2</v>
      </c>
      <c r="CG84" s="8">
        <v>1.6831673358628781E-2</v>
      </c>
      <c r="CW84" s="1">
        <v>36613</v>
      </c>
      <c r="CX84" s="8">
        <v>-2.7120375304856524E-3</v>
      </c>
      <c r="CY84" s="8">
        <v>-3.0482983216402314E-2</v>
      </c>
    </row>
    <row r="85" spans="1:103" x14ac:dyDescent="0.2">
      <c r="A85" s="1">
        <v>36129</v>
      </c>
      <c r="B85" s="3">
        <v>4.3899998664855957</v>
      </c>
      <c r="C85" s="2">
        <v>1949.5</v>
      </c>
      <c r="D85" s="3">
        <v>26.25</v>
      </c>
      <c r="F85" s="17">
        <v>36593</v>
      </c>
      <c r="G85" s="3">
        <f t="shared" si="12"/>
        <v>5.6519999504089355</v>
      </c>
      <c r="H85" s="3">
        <f t="shared" si="13"/>
        <v>4897.2001953125</v>
      </c>
      <c r="I85" s="3">
        <f t="shared" si="14"/>
        <v>67.1875</v>
      </c>
      <c r="K85" s="1">
        <v>36129</v>
      </c>
      <c r="L85" s="3">
        <f t="shared" si="15"/>
        <v>1.7635999679565427E-4</v>
      </c>
      <c r="M85" s="3">
        <f t="shared" si="16"/>
        <v>-3.3177952590782531E-2</v>
      </c>
      <c r="N85" s="3">
        <f t="shared" si="17"/>
        <v>-3.1150803386314693E-2</v>
      </c>
      <c r="O85" s="3">
        <f t="shared" si="18"/>
        <v>-3.3354312587578185E-2</v>
      </c>
      <c r="P85" s="3">
        <f t="shared" si="19"/>
        <v>-3.1327163383110347E-2</v>
      </c>
      <c r="R85" s="17">
        <v>36593</v>
      </c>
      <c r="S85" s="3">
        <f t="shared" si="20"/>
        <v>1.0744230563823993E-3</v>
      </c>
      <c r="T85" s="3">
        <f t="shared" si="21"/>
        <v>2.3662248184051004E-2</v>
      </c>
      <c r="U85" s="3">
        <f t="shared" si="21"/>
        <v>-2.6268115942028984E-2</v>
      </c>
      <c r="V85" s="3">
        <f t="shared" si="22"/>
        <v>2.2587825127668604E-2</v>
      </c>
      <c r="W85" s="3">
        <f t="shared" si="23"/>
        <v>-2.7342538998411384E-2</v>
      </c>
      <c r="AG85" s="1">
        <v>36096</v>
      </c>
      <c r="AH85" s="8">
        <v>2.4222197475963917E-3</v>
      </c>
      <c r="AI85" s="8">
        <v>-1.3210135136283184E-2</v>
      </c>
      <c r="AW85" s="8">
        <v>61</v>
      </c>
      <c r="AX85" s="8">
        <v>1.7762209936047893E-2</v>
      </c>
      <c r="AY85" s="8">
        <v>-4.7145530269710731E-2</v>
      </c>
      <c r="AZ85"/>
      <c r="BA85"/>
      <c r="BB85"/>
      <c r="BC85"/>
      <c r="BD85"/>
      <c r="BE85"/>
      <c r="BO85" s="1">
        <v>36096</v>
      </c>
      <c r="BP85" s="8">
        <v>3.6938856899314558E-3</v>
      </c>
      <c r="BQ85" s="8">
        <v>-1.448180107861825E-2</v>
      </c>
      <c r="CE85" s="8">
        <v>61</v>
      </c>
      <c r="CF85" s="8">
        <v>1.7717600010466194E-2</v>
      </c>
      <c r="CG85" s="8">
        <v>-4.7100920344129035E-2</v>
      </c>
      <c r="CW85" s="1">
        <v>36614</v>
      </c>
      <c r="CX85" s="8">
        <v>-4.220954579315918E-3</v>
      </c>
      <c r="CY85" s="8">
        <v>5.4864731403350256E-2</v>
      </c>
    </row>
    <row r="86" spans="1:103" x14ac:dyDescent="0.2">
      <c r="A86" s="1">
        <v>36130</v>
      </c>
      <c r="B86" s="3">
        <v>4.3839998245239258</v>
      </c>
      <c r="C86" s="2">
        <v>2003.699951171875</v>
      </c>
      <c r="D86" s="3">
        <v>26.343999862670898</v>
      </c>
      <c r="F86" s="17">
        <v>36600</v>
      </c>
      <c r="G86" s="3">
        <f t="shared" si="12"/>
        <v>5.6820001602172852</v>
      </c>
      <c r="H86" s="3">
        <f t="shared" si="13"/>
        <v>4582.60009765625</v>
      </c>
      <c r="I86" s="3">
        <f t="shared" si="14"/>
        <v>68.4375</v>
      </c>
      <c r="K86" s="1">
        <v>36130</v>
      </c>
      <c r="L86" s="3">
        <f t="shared" si="15"/>
        <v>1.7559999465942383E-4</v>
      </c>
      <c r="M86" s="3">
        <f t="shared" si="16"/>
        <v>2.7801975466465761E-2</v>
      </c>
      <c r="N86" s="3">
        <f t="shared" si="17"/>
        <v>3.5809471493675597E-3</v>
      </c>
      <c r="O86" s="3">
        <f t="shared" si="18"/>
        <v>2.7626375471806339E-2</v>
      </c>
      <c r="P86" s="3">
        <f t="shared" si="19"/>
        <v>3.405347154708136E-3</v>
      </c>
      <c r="R86" s="17">
        <v>36600</v>
      </c>
      <c r="S86" s="3">
        <f t="shared" si="20"/>
        <v>1.0869230673863338E-3</v>
      </c>
      <c r="T86" s="3">
        <f t="shared" si="21"/>
        <v>-6.4240808035043936E-2</v>
      </c>
      <c r="U86" s="3">
        <f t="shared" si="21"/>
        <v>1.8604651162790697E-2</v>
      </c>
      <c r="V86" s="3">
        <f t="shared" si="22"/>
        <v>-6.5327731102430273E-2</v>
      </c>
      <c r="W86" s="3">
        <f t="shared" si="23"/>
        <v>1.7517728095404365E-2</v>
      </c>
      <c r="AG86" s="1">
        <v>36097</v>
      </c>
      <c r="AH86" s="8">
        <v>2.406891298354516E-3</v>
      </c>
      <c r="AI86" s="8">
        <v>7.2783387258585595E-3</v>
      </c>
      <c r="AW86" s="8">
        <v>62</v>
      </c>
      <c r="AX86" s="8">
        <v>1.7212448919706352E-3</v>
      </c>
      <c r="AY86" s="8">
        <v>8.7797911943471949E-3</v>
      </c>
      <c r="AZ86"/>
      <c r="BA86"/>
      <c r="BB86"/>
      <c r="BC86"/>
      <c r="BD86"/>
      <c r="BE86"/>
      <c r="BO86" s="1">
        <v>36097</v>
      </c>
      <c r="BP86" s="8">
        <v>3.6705098011998115E-3</v>
      </c>
      <c r="BQ86" s="8">
        <v>6.0147202230132635E-3</v>
      </c>
      <c r="CE86" s="8">
        <v>62</v>
      </c>
      <c r="CF86" s="8">
        <v>1.7169219723105729E-3</v>
      </c>
      <c r="CG86" s="8">
        <v>8.7841141140072576E-3</v>
      </c>
      <c r="CW86" s="1">
        <v>36615</v>
      </c>
      <c r="CX86" s="8">
        <v>-4.3371865781553559E-3</v>
      </c>
      <c r="CY86" s="8">
        <v>-5.3669349369557064E-2</v>
      </c>
    </row>
    <row r="87" spans="1:103" x14ac:dyDescent="0.2">
      <c r="A87" s="1">
        <v>36131</v>
      </c>
      <c r="B87" s="3">
        <v>4.3649997711181641</v>
      </c>
      <c r="C87" s="2">
        <v>1995.199951171875</v>
      </c>
      <c r="D87" s="3">
        <v>25.906499862670898</v>
      </c>
      <c r="F87" s="17">
        <v>36607</v>
      </c>
      <c r="G87" s="3">
        <f t="shared" si="12"/>
        <v>5.7350001335144043</v>
      </c>
      <c r="H87" s="3">
        <f t="shared" si="13"/>
        <v>4864.7001953125</v>
      </c>
      <c r="I87" s="3">
        <f t="shared" si="14"/>
        <v>75.0625</v>
      </c>
      <c r="K87" s="1">
        <v>36131</v>
      </c>
      <c r="L87" s="3">
        <f t="shared" si="15"/>
        <v>1.7535999298095702E-4</v>
      </c>
      <c r="M87" s="3">
        <f t="shared" si="16"/>
        <v>-4.2421521221422042E-3</v>
      </c>
      <c r="N87" s="3">
        <f t="shared" si="17"/>
        <v>-1.6607197171297126E-2</v>
      </c>
      <c r="O87" s="3">
        <f t="shared" si="18"/>
        <v>-4.4175121151231612E-3</v>
      </c>
      <c r="P87" s="3">
        <f t="shared" si="19"/>
        <v>-1.6782557164278084E-2</v>
      </c>
      <c r="R87" s="17">
        <v>36607</v>
      </c>
      <c r="S87" s="3">
        <f t="shared" si="20"/>
        <v>1.092692338503324E-3</v>
      </c>
      <c r="T87" s="3">
        <f t="shared" si="21"/>
        <v>6.1558960337937584E-2</v>
      </c>
      <c r="U87" s="3">
        <f t="shared" si="21"/>
        <v>9.680365296803653E-2</v>
      </c>
      <c r="V87" s="3">
        <f t="shared" si="22"/>
        <v>6.0466267999434262E-2</v>
      </c>
      <c r="W87" s="3">
        <f t="shared" si="23"/>
        <v>9.5710960629533201E-2</v>
      </c>
      <c r="AG87" s="1">
        <v>36098</v>
      </c>
      <c r="AH87" s="8">
        <v>1.7067182664679864E-3</v>
      </c>
      <c r="AI87" s="8">
        <v>1.0283689407392925E-2</v>
      </c>
      <c r="AW87" s="8">
        <v>63</v>
      </c>
      <c r="AX87" s="8">
        <v>-2.5347771900032519E-2</v>
      </c>
      <c r="AY87" s="8">
        <v>3.5687605905112399E-2</v>
      </c>
      <c r="AZ87"/>
      <c r="BA87"/>
      <c r="BB87"/>
      <c r="BC87"/>
      <c r="BD87"/>
      <c r="BE87"/>
      <c r="BO87" s="1">
        <v>36098</v>
      </c>
      <c r="BP87" s="8">
        <v>2.6027457614061222E-3</v>
      </c>
      <c r="BQ87" s="8">
        <v>9.3876619124547891E-3</v>
      </c>
      <c r="CE87" s="8">
        <v>63</v>
      </c>
      <c r="CF87" s="8">
        <v>-2.528411077778514E-2</v>
      </c>
      <c r="CG87" s="8">
        <v>3.562394478286502E-2</v>
      </c>
      <c r="CW87" s="1">
        <v>36616</v>
      </c>
      <c r="CX87" s="8">
        <v>2.7819938051689228E-3</v>
      </c>
      <c r="CY87" s="8">
        <v>3.6246627183556146E-2</v>
      </c>
    </row>
    <row r="88" spans="1:103" x14ac:dyDescent="0.2">
      <c r="A88" s="1">
        <v>36132</v>
      </c>
      <c r="B88" s="3">
        <v>4.3350000381469727</v>
      </c>
      <c r="C88" s="2">
        <v>1954.300048828125</v>
      </c>
      <c r="D88" s="3">
        <v>25.9375</v>
      </c>
      <c r="F88" s="17">
        <v>36614</v>
      </c>
      <c r="G88" s="3">
        <f t="shared" si="12"/>
        <v>5.7170000076293945</v>
      </c>
      <c r="H88" s="3">
        <f t="shared" si="13"/>
        <v>4644.60009765625</v>
      </c>
      <c r="I88" s="3">
        <f t="shared" si="14"/>
        <v>76.5</v>
      </c>
      <c r="K88" s="1">
        <v>36132</v>
      </c>
      <c r="L88" s="3">
        <f t="shared" si="15"/>
        <v>1.7459999084472655E-4</v>
      </c>
      <c r="M88" s="3">
        <f t="shared" si="16"/>
        <v>-2.0499149631458019E-2</v>
      </c>
      <c r="N88" s="3">
        <f t="shared" si="17"/>
        <v>1.1966161964538549E-3</v>
      </c>
      <c r="O88" s="3">
        <f t="shared" si="18"/>
        <v>-2.0673749622302746E-2</v>
      </c>
      <c r="P88" s="3">
        <f t="shared" si="19"/>
        <v>1.0220162056091284E-3</v>
      </c>
      <c r="R88" s="17">
        <v>36614</v>
      </c>
      <c r="S88" s="3">
        <f t="shared" si="20"/>
        <v>1.1028846410604622E-3</v>
      </c>
      <c r="T88" s="3">
        <f t="shared" si="21"/>
        <v>-4.524432931516166E-2</v>
      </c>
      <c r="U88" s="3">
        <f t="shared" si="21"/>
        <v>1.9150707743547043E-2</v>
      </c>
      <c r="V88" s="3">
        <f t="shared" si="22"/>
        <v>-4.6347213956222121E-2</v>
      </c>
      <c r="W88" s="3">
        <f t="shared" si="23"/>
        <v>1.8047823102486579E-2</v>
      </c>
      <c r="AG88" s="1">
        <v>36101</v>
      </c>
      <c r="AH88" s="8">
        <v>3.5291242038303933E-3</v>
      </c>
      <c r="AI88" s="8">
        <v>1.4252861110706042E-2</v>
      </c>
      <c r="AW88" s="8">
        <v>64</v>
      </c>
      <c r="AX88" s="8">
        <v>1.7488094097777886E-2</v>
      </c>
      <c r="AY88" s="8">
        <v>-5.8255280487852369E-2</v>
      </c>
      <c r="AZ88"/>
      <c r="BA88"/>
      <c r="BB88"/>
      <c r="BC88"/>
      <c r="BD88"/>
      <c r="BE88"/>
      <c r="BO88" s="1">
        <v>36101</v>
      </c>
      <c r="BP88" s="8">
        <v>5.3819152483815099E-3</v>
      </c>
      <c r="BQ88" s="8">
        <v>1.2400070066154924E-2</v>
      </c>
      <c r="CE88" s="8">
        <v>64</v>
      </c>
      <c r="CF88" s="8">
        <v>1.7444172616212443E-2</v>
      </c>
      <c r="CG88" s="8">
        <v>-5.8211359006286927E-2</v>
      </c>
      <c r="CW88" s="1">
        <v>36619</v>
      </c>
      <c r="CX88" s="8">
        <v>-8.2351319313562852E-3</v>
      </c>
      <c r="CY88" s="8">
        <v>-9.2940834275752667E-3</v>
      </c>
    </row>
    <row r="89" spans="1:103" x14ac:dyDescent="0.2">
      <c r="A89" s="1">
        <v>36133</v>
      </c>
      <c r="B89" s="3">
        <v>4.3720002174377441</v>
      </c>
      <c r="C89" s="2">
        <v>2003.0999755859375</v>
      </c>
      <c r="D89" s="3">
        <v>27.375</v>
      </c>
      <c r="F89" s="17">
        <v>36621</v>
      </c>
      <c r="G89" s="3">
        <f t="shared" si="12"/>
        <v>5.6979999542236328</v>
      </c>
      <c r="H89" s="3">
        <f t="shared" si="13"/>
        <v>4169.2001953125</v>
      </c>
      <c r="I89" s="3">
        <f t="shared" si="14"/>
        <v>66.5625</v>
      </c>
      <c r="K89" s="1">
        <v>36133</v>
      </c>
      <c r="L89" s="3">
        <f t="shared" si="15"/>
        <v>1.7340000152587888E-4</v>
      </c>
      <c r="M89" s="3">
        <f t="shared" si="16"/>
        <v>2.4970539599113682E-2</v>
      </c>
      <c r="N89" s="3">
        <f t="shared" si="17"/>
        <v>5.5421686746987948E-2</v>
      </c>
      <c r="O89" s="3">
        <f t="shared" si="18"/>
        <v>2.4797139597587805E-2</v>
      </c>
      <c r="P89" s="3">
        <f t="shared" si="19"/>
        <v>5.5248286745462068E-2</v>
      </c>
      <c r="R89" s="17">
        <v>36621</v>
      </c>
      <c r="S89" s="3">
        <f t="shared" si="20"/>
        <v>1.0994230783902682E-3</v>
      </c>
      <c r="T89" s="3">
        <f t="shared" si="21"/>
        <v>-0.10235540032470082</v>
      </c>
      <c r="U89" s="3">
        <f t="shared" si="21"/>
        <v>-0.12990196078431374</v>
      </c>
      <c r="V89" s="3">
        <f t="shared" si="22"/>
        <v>-0.10345482340309109</v>
      </c>
      <c r="W89" s="3">
        <f t="shared" si="23"/>
        <v>-0.13100138386270399</v>
      </c>
      <c r="AG89" s="1">
        <v>36102</v>
      </c>
      <c r="AH89" s="8">
        <v>-1.4658452834769246E-3</v>
      </c>
      <c r="AI89" s="8">
        <v>2.7076782681671199E-2</v>
      </c>
      <c r="AW89" s="8">
        <v>65</v>
      </c>
      <c r="AX89" s="8">
        <v>2.3199966399030839E-2</v>
      </c>
      <c r="AY89" s="8">
        <v>-9.2349778720175434E-3</v>
      </c>
      <c r="AZ89"/>
      <c r="BA89"/>
      <c r="BB89"/>
      <c r="BC89"/>
      <c r="BD89"/>
      <c r="BE89"/>
      <c r="BO89" s="1">
        <v>36102</v>
      </c>
      <c r="BP89" s="8">
        <v>-2.2354144051802034E-3</v>
      </c>
      <c r="BQ89" s="8">
        <v>2.7846351803374476E-2</v>
      </c>
      <c r="CE89" s="8">
        <v>65</v>
      </c>
      <c r="CF89" s="8">
        <v>2.3141699506662998E-2</v>
      </c>
      <c r="CG89" s="8">
        <v>-9.1767109796497028E-3</v>
      </c>
      <c r="CW89" s="1">
        <v>36620</v>
      </c>
      <c r="CX89" s="8">
        <v>-1.9098505615143702E-3</v>
      </c>
      <c r="CY89" s="8">
        <v>-0.10854044680467084</v>
      </c>
    </row>
    <row r="90" spans="1:103" x14ac:dyDescent="0.2">
      <c r="A90" s="1">
        <v>36136</v>
      </c>
      <c r="B90" s="3">
        <v>4.375999927520752</v>
      </c>
      <c r="C90" s="2">
        <v>2040.5999755859375</v>
      </c>
      <c r="D90" s="3">
        <v>27.031499862670898</v>
      </c>
      <c r="F90" s="17">
        <v>36628</v>
      </c>
      <c r="G90" s="3">
        <f t="shared" si="12"/>
        <v>5.6630001068115234</v>
      </c>
      <c r="H90" s="3">
        <f t="shared" si="13"/>
        <v>3769.60009765625</v>
      </c>
      <c r="I90" s="3">
        <f t="shared" si="14"/>
        <v>71.125</v>
      </c>
      <c r="K90" s="1">
        <v>36136</v>
      </c>
      <c r="L90" s="3">
        <f t="shared" si="15"/>
        <v>1.7488000869750979E-4</v>
      </c>
      <c r="M90" s="3">
        <f t="shared" si="16"/>
        <v>1.8720982705334354E-2</v>
      </c>
      <c r="N90" s="3">
        <f t="shared" si="17"/>
        <v>-1.2547950222067637E-2</v>
      </c>
      <c r="O90" s="3">
        <f t="shared" si="18"/>
        <v>1.8546102696636844E-2</v>
      </c>
      <c r="P90" s="3">
        <f t="shared" si="19"/>
        <v>-1.2722830230765148E-2</v>
      </c>
      <c r="R90" s="17">
        <v>36628</v>
      </c>
      <c r="S90" s="3">
        <f t="shared" si="20"/>
        <v>1.0957692219660832E-3</v>
      </c>
      <c r="T90" s="3">
        <f t="shared" si="21"/>
        <v>-9.5845744731933705E-2</v>
      </c>
      <c r="U90" s="3">
        <f t="shared" si="21"/>
        <v>6.8544600938967137E-2</v>
      </c>
      <c r="V90" s="3">
        <f t="shared" si="22"/>
        <v>-9.6941513953899786E-2</v>
      </c>
      <c r="W90" s="3">
        <f t="shared" si="23"/>
        <v>6.7448831717001057E-2</v>
      </c>
      <c r="AG90" s="1">
        <v>36103</v>
      </c>
      <c r="AH90" s="8">
        <v>4.1448600583565125E-3</v>
      </c>
      <c r="AI90" s="8">
        <v>1.514214355487809E-2</v>
      </c>
      <c r="AW90" s="8">
        <v>66</v>
      </c>
      <c r="AX90" s="8">
        <v>1.835669364939474E-2</v>
      </c>
      <c r="AY90" s="8">
        <v>6.8332510390963531E-3</v>
      </c>
      <c r="AZ90"/>
      <c r="BA90"/>
      <c r="BB90"/>
      <c r="BC90"/>
      <c r="BD90"/>
      <c r="BE90"/>
      <c r="BO90" s="1">
        <v>36103</v>
      </c>
      <c r="BP90" s="8">
        <v>6.3209125726617415E-3</v>
      </c>
      <c r="BQ90" s="8">
        <v>1.296609104057286E-2</v>
      </c>
      <c r="CE90" s="8">
        <v>66</v>
      </c>
      <c r="CF90" s="8">
        <v>1.83105906734377E-2</v>
      </c>
      <c r="CG90" s="8">
        <v>6.8793540150533933E-3</v>
      </c>
      <c r="CW90" s="1">
        <v>36621</v>
      </c>
      <c r="CX90" s="8">
        <v>5.3026734535528914E-4</v>
      </c>
      <c r="CY90" s="8">
        <v>1.6661709732008607E-2</v>
      </c>
    </row>
    <row r="91" spans="1:103" x14ac:dyDescent="0.2">
      <c r="A91" s="1">
        <v>36137</v>
      </c>
      <c r="B91" s="3">
        <v>4.3090000152587891</v>
      </c>
      <c r="C91" s="2">
        <v>2034.699951171875</v>
      </c>
      <c r="D91" s="3">
        <v>27.156499862670898</v>
      </c>
      <c r="F91" s="17">
        <v>36635</v>
      </c>
      <c r="G91" s="3">
        <f t="shared" si="12"/>
        <v>5.6440000534057617</v>
      </c>
      <c r="H91" s="3">
        <f t="shared" si="13"/>
        <v>3706.39990234375</v>
      </c>
      <c r="I91" s="3">
        <f t="shared" si="14"/>
        <v>70.5</v>
      </c>
      <c r="K91" s="1">
        <v>36137</v>
      </c>
      <c r="L91" s="3">
        <f t="shared" si="15"/>
        <v>1.7503999710083006E-4</v>
      </c>
      <c r="M91" s="3">
        <f t="shared" si="16"/>
        <v>-2.8913184772377388E-3</v>
      </c>
      <c r="N91" s="3">
        <f t="shared" si="17"/>
        <v>4.6242347126516101E-3</v>
      </c>
      <c r="O91" s="3">
        <f t="shared" si="18"/>
        <v>-3.0663584743385688E-3</v>
      </c>
      <c r="P91" s="3">
        <f t="shared" si="19"/>
        <v>4.4491947155507802E-3</v>
      </c>
      <c r="R91" s="17">
        <v>36635</v>
      </c>
      <c r="S91" s="3">
        <f t="shared" si="20"/>
        <v>1.089038482079139E-3</v>
      </c>
      <c r="T91" s="3">
        <f t="shared" si="21"/>
        <v>-1.6765755962229189E-2</v>
      </c>
      <c r="U91" s="3">
        <f t="shared" si="21"/>
        <v>-8.7873462214411256E-3</v>
      </c>
      <c r="V91" s="3">
        <f t="shared" si="22"/>
        <v>-1.7854794444308326E-2</v>
      </c>
      <c r="W91" s="3">
        <f t="shared" si="23"/>
        <v>-9.8763847035202648E-3</v>
      </c>
      <c r="AG91" s="1">
        <v>36104</v>
      </c>
      <c r="AH91" s="8">
        <v>1.5750708208720754E-3</v>
      </c>
      <c r="AI91" s="8">
        <v>-3.8022423130769749E-3</v>
      </c>
      <c r="AW91" s="8">
        <v>67</v>
      </c>
      <c r="AX91" s="8">
        <v>2.0870007639189402E-2</v>
      </c>
      <c r="AY91" s="8">
        <v>2.4337374812474995E-2</v>
      </c>
      <c r="AZ91"/>
      <c r="BA91"/>
      <c r="BB91"/>
      <c r="BC91"/>
      <c r="BD91"/>
      <c r="BE91"/>
      <c r="BO91" s="1">
        <v>36104</v>
      </c>
      <c r="BP91" s="8">
        <v>2.4019833756294727E-3</v>
      </c>
      <c r="BQ91" s="8">
        <v>-4.629154867834372E-3</v>
      </c>
      <c r="CE91" s="8">
        <v>67</v>
      </c>
      <c r="CF91" s="8">
        <v>2.0817592455998467E-2</v>
      </c>
      <c r="CG91" s="8">
        <v>2.438978999566593E-2</v>
      </c>
      <c r="CW91" s="1">
        <v>36622</v>
      </c>
      <c r="CX91" s="8">
        <v>2.5426043436358055E-3</v>
      </c>
      <c r="CY91" s="8">
        <v>1.8114672651669359E-2</v>
      </c>
    </row>
    <row r="92" spans="1:103" x14ac:dyDescent="0.2">
      <c r="A92" s="1">
        <v>36138</v>
      </c>
      <c r="B92" s="3">
        <v>4.309999942779541</v>
      </c>
      <c r="C92" s="2">
        <v>2050.39990234375</v>
      </c>
      <c r="D92" s="3">
        <v>27.218999862670898</v>
      </c>
      <c r="F92" s="17">
        <v>36642</v>
      </c>
      <c r="G92" s="3">
        <f t="shared" si="12"/>
        <v>5.5879998207092285</v>
      </c>
      <c r="H92" s="3">
        <f t="shared" si="13"/>
        <v>3630</v>
      </c>
      <c r="I92" s="3">
        <f t="shared" si="14"/>
        <v>72.9375</v>
      </c>
      <c r="K92" s="1">
        <v>36138</v>
      </c>
      <c r="L92" s="3">
        <f t="shared" si="15"/>
        <v>1.7236000061035157E-4</v>
      </c>
      <c r="M92" s="3">
        <f t="shared" si="16"/>
        <v>7.7161014147725778E-3</v>
      </c>
      <c r="N92" s="3">
        <f t="shared" si="17"/>
        <v>2.3014747966807014E-3</v>
      </c>
      <c r="O92" s="3">
        <f t="shared" si="18"/>
        <v>7.5437414141622259E-3</v>
      </c>
      <c r="P92" s="3">
        <f t="shared" si="19"/>
        <v>2.1291147960703499E-3</v>
      </c>
      <c r="R92" s="17">
        <v>36642</v>
      </c>
      <c r="S92" s="3">
        <f t="shared" si="20"/>
        <v>1.0853846256549541E-3</v>
      </c>
      <c r="T92" s="3">
        <f t="shared" si="21"/>
        <v>-2.0612967935661329E-2</v>
      </c>
      <c r="U92" s="3">
        <f t="shared" si="21"/>
        <v>3.4574468085106384E-2</v>
      </c>
      <c r="V92" s="3">
        <f t="shared" si="22"/>
        <v>-2.1698352561316282E-2</v>
      </c>
      <c r="W92" s="3">
        <f t="shared" si="23"/>
        <v>3.3489083459451431E-2</v>
      </c>
      <c r="AG92" s="1">
        <v>36105</v>
      </c>
      <c r="AH92" s="8">
        <v>2.2301661001259496E-3</v>
      </c>
      <c r="AI92" s="8">
        <v>-5.569456719022434E-3</v>
      </c>
      <c r="AW92" s="8">
        <v>68</v>
      </c>
      <c r="AX92" s="8">
        <v>5.2070978678360989E-3</v>
      </c>
      <c r="AY92" s="8">
        <v>-0.14326323686723597</v>
      </c>
      <c r="AZ92"/>
      <c r="BA92"/>
      <c r="BB92"/>
      <c r="BC92"/>
      <c r="BD92"/>
      <c r="BE92"/>
      <c r="BO92" s="1">
        <v>36105</v>
      </c>
      <c r="BP92" s="8">
        <v>3.4010038319604021E-3</v>
      </c>
      <c r="BQ92" s="8">
        <v>-6.7402944508568865E-3</v>
      </c>
      <c r="CE92" s="8">
        <v>68</v>
      </c>
      <c r="CF92" s="8">
        <v>5.1940202018690177E-3</v>
      </c>
      <c r="CG92" s="8">
        <v>-0.14325015920126888</v>
      </c>
      <c r="CW92" s="1">
        <v>36623</v>
      </c>
      <c r="CX92" s="8">
        <v>4.5208016500076454E-3</v>
      </c>
      <c r="CY92" s="8">
        <v>4.7917100833893E-2</v>
      </c>
    </row>
    <row r="93" spans="1:103" x14ac:dyDescent="0.2">
      <c r="A93" s="1">
        <v>36139</v>
      </c>
      <c r="B93" s="3">
        <v>4.3600001335144043</v>
      </c>
      <c r="C93" s="2">
        <v>2015.9000244140625</v>
      </c>
      <c r="D93" s="3">
        <v>27.093999862670898</v>
      </c>
      <c r="F93" s="17">
        <v>36649</v>
      </c>
      <c r="G93" s="3">
        <f t="shared" si="12"/>
        <v>5.7480001449584961</v>
      </c>
      <c r="H93" s="3">
        <f t="shared" si="13"/>
        <v>3707.300048828125</v>
      </c>
      <c r="I93" s="3">
        <f t="shared" si="14"/>
        <v>74.625</v>
      </c>
      <c r="K93" s="1">
        <v>36139</v>
      </c>
      <c r="L93" s="3">
        <f t="shared" si="15"/>
        <v>1.7239999771118163E-4</v>
      </c>
      <c r="M93" s="3">
        <f t="shared" si="16"/>
        <v>-1.6825926440130892E-2</v>
      </c>
      <c r="N93" s="3">
        <f t="shared" si="17"/>
        <v>-4.5923803457389124E-3</v>
      </c>
      <c r="O93" s="3">
        <f t="shared" si="18"/>
        <v>-1.6998326437842073E-2</v>
      </c>
      <c r="P93" s="3">
        <f t="shared" si="19"/>
        <v>-4.7647803434500945E-3</v>
      </c>
      <c r="R93" s="17">
        <v>36649</v>
      </c>
      <c r="S93" s="3">
        <f t="shared" si="20"/>
        <v>1.0746153501363901E-3</v>
      </c>
      <c r="T93" s="3">
        <f t="shared" si="21"/>
        <v>2.1294779291494492E-2</v>
      </c>
      <c r="U93" s="3">
        <f t="shared" si="21"/>
        <v>2.313624678663239E-2</v>
      </c>
      <c r="V93" s="3">
        <f t="shared" si="22"/>
        <v>2.0220163941358102E-2</v>
      </c>
      <c r="W93" s="3">
        <f t="shared" si="23"/>
        <v>2.2061631436496001E-2</v>
      </c>
      <c r="AG93" s="1">
        <v>36108</v>
      </c>
      <c r="AH93" s="8">
        <v>5.1190018338179339E-4</v>
      </c>
      <c r="AI93" s="8">
        <v>4.4280531907754841E-2</v>
      </c>
      <c r="AW93" s="8">
        <v>69</v>
      </c>
      <c r="AX93" s="8">
        <v>8.8533536006414951E-4</v>
      </c>
      <c r="AY93" s="8">
        <v>6.3059973102221598E-2</v>
      </c>
      <c r="AZ93"/>
      <c r="BA93"/>
      <c r="BB93"/>
      <c r="BC93"/>
      <c r="BD93"/>
      <c r="BE93"/>
      <c r="BO93" s="1">
        <v>36108</v>
      </c>
      <c r="BP93" s="8">
        <v>7.806479011426055E-4</v>
      </c>
      <c r="BQ93" s="8">
        <v>4.4011784189994026E-2</v>
      </c>
      <c r="CE93" s="8">
        <v>69</v>
      </c>
      <c r="CF93" s="8">
        <v>8.8311183356212591E-4</v>
      </c>
      <c r="CG93" s="8">
        <v>6.3062196628723616E-2</v>
      </c>
      <c r="CW93" s="1">
        <v>36626</v>
      </c>
      <c r="CX93" s="8">
        <v>-6.2621880391841066E-3</v>
      </c>
      <c r="CY93" s="8">
        <v>-1.1220329443333378E-2</v>
      </c>
    </row>
    <row r="94" spans="1:103" x14ac:dyDescent="0.2">
      <c r="A94" s="1">
        <v>36140</v>
      </c>
      <c r="B94" s="3">
        <v>4.4000000953674316</v>
      </c>
      <c r="C94" s="2">
        <v>2029.300048828125</v>
      </c>
      <c r="D94" s="3">
        <v>27</v>
      </c>
      <c r="F94" s="17">
        <v>36656</v>
      </c>
      <c r="G94" s="3">
        <f t="shared" si="12"/>
        <v>5.9279999732971191</v>
      </c>
      <c r="H94" s="3">
        <f t="shared" si="13"/>
        <v>3384.699951171875</v>
      </c>
      <c r="I94" s="3">
        <f t="shared" si="14"/>
        <v>74.75</v>
      </c>
      <c r="K94" s="1">
        <v>36140</v>
      </c>
      <c r="L94" s="3">
        <f t="shared" si="15"/>
        <v>1.7440000534057616E-4</v>
      </c>
      <c r="M94" s="3">
        <f t="shared" si="16"/>
        <v>6.6471671470698674E-3</v>
      </c>
      <c r="N94" s="3">
        <f t="shared" si="17"/>
        <v>-3.4693977687808267E-3</v>
      </c>
      <c r="O94" s="3">
        <f t="shared" si="18"/>
        <v>6.4727671417292914E-3</v>
      </c>
      <c r="P94" s="3">
        <f t="shared" si="19"/>
        <v>-3.6437977741214027E-3</v>
      </c>
      <c r="R94" s="17">
        <v>36656</v>
      </c>
      <c r="S94" s="3">
        <f t="shared" si="20"/>
        <v>1.1053846432612492E-3</v>
      </c>
      <c r="T94" s="3">
        <f t="shared" si="21"/>
        <v>-8.7017531197191245E-2</v>
      </c>
      <c r="U94" s="3">
        <f t="shared" si="21"/>
        <v>1.6750418760469012E-3</v>
      </c>
      <c r="V94" s="3">
        <f t="shared" si="22"/>
        <v>-8.8122915840452495E-2</v>
      </c>
      <c r="W94" s="3">
        <f t="shared" si="23"/>
        <v>5.6965723278565197E-4</v>
      </c>
      <c r="AG94" s="1">
        <v>36109</v>
      </c>
      <c r="AH94" s="8">
        <v>5.2200766306482018E-4</v>
      </c>
      <c r="AI94" s="8">
        <v>-3.2676072945786991E-2</v>
      </c>
      <c r="AW94" s="8">
        <v>70</v>
      </c>
      <c r="AX94" s="8">
        <v>2.6589156128716811E-2</v>
      </c>
      <c r="AY94" s="8">
        <v>-6.1942014543504446E-2</v>
      </c>
      <c r="AZ94"/>
      <c r="BA94"/>
      <c r="BB94"/>
      <c r="BC94"/>
      <c r="BD94"/>
      <c r="BE94"/>
      <c r="BO94" s="1">
        <v>36109</v>
      </c>
      <c r="BP94" s="8">
        <v>7.960618100579525E-4</v>
      </c>
      <c r="BQ94" s="8">
        <v>-3.295012709278012E-2</v>
      </c>
      <c r="CE94" s="8">
        <v>70</v>
      </c>
      <c r="CF94" s="8">
        <v>2.6522377260521191E-2</v>
      </c>
      <c r="CG94" s="8">
        <v>-6.1875235675308823E-2</v>
      </c>
      <c r="CW94" s="1">
        <v>36627</v>
      </c>
      <c r="CX94" s="8">
        <v>-3.4065302691955795E-3</v>
      </c>
      <c r="CY94" s="8">
        <v>-1.260770460624926E-2</v>
      </c>
    </row>
    <row r="95" spans="1:103" x14ac:dyDescent="0.2">
      <c r="A95" s="1">
        <v>36143</v>
      </c>
      <c r="B95" s="3">
        <v>4.3920001983642578</v>
      </c>
      <c r="C95" s="2">
        <v>1966.9000244140625</v>
      </c>
      <c r="D95" s="3">
        <v>26.9375</v>
      </c>
      <c r="F95" s="17">
        <v>36663</v>
      </c>
      <c r="G95" s="3">
        <f t="shared" si="12"/>
        <v>5.869999885559082</v>
      </c>
      <c r="H95" s="3">
        <f t="shared" si="13"/>
        <v>3644.89990234375</v>
      </c>
      <c r="I95" s="3">
        <f t="shared" si="14"/>
        <v>77.5</v>
      </c>
      <c r="K95" s="1">
        <v>36143</v>
      </c>
      <c r="L95" s="3">
        <f t="shared" si="15"/>
        <v>1.7600000381469728E-4</v>
      </c>
      <c r="M95" s="3">
        <f t="shared" si="16"/>
        <v>-3.0749530829655824E-2</v>
      </c>
      <c r="N95" s="3">
        <f t="shared" si="17"/>
        <v>-2.3148148148148147E-3</v>
      </c>
      <c r="O95" s="3">
        <f t="shared" si="18"/>
        <v>-3.0925530833470521E-2</v>
      </c>
      <c r="P95" s="3">
        <f t="shared" si="19"/>
        <v>-2.4908148186295119E-3</v>
      </c>
      <c r="R95" s="17">
        <v>36663</v>
      </c>
      <c r="S95" s="3">
        <f t="shared" si="20"/>
        <v>1.1399999948648305E-3</v>
      </c>
      <c r="T95" s="3">
        <f t="shared" si="21"/>
        <v>7.6875337526384493E-2</v>
      </c>
      <c r="U95" s="3">
        <f t="shared" si="21"/>
        <v>3.678929765886288E-2</v>
      </c>
      <c r="V95" s="3">
        <f t="shared" si="22"/>
        <v>7.5735337531519661E-2</v>
      </c>
      <c r="W95" s="3">
        <f t="shared" si="23"/>
        <v>3.5649297663998047E-2</v>
      </c>
      <c r="AG95" s="1">
        <v>36110</v>
      </c>
      <c r="AH95" s="8">
        <v>-3.9620252764641198E-4</v>
      </c>
      <c r="AI95" s="8">
        <v>-2.5083079735011563E-2</v>
      </c>
      <c r="AW95" s="8">
        <v>71</v>
      </c>
      <c r="AX95" s="8">
        <v>3.51910737957669E-3</v>
      </c>
      <c r="AY95" s="8">
        <v>2.1236034434773843E-2</v>
      </c>
      <c r="AZ95"/>
      <c r="BA95"/>
      <c r="BB95"/>
      <c r="BC95"/>
      <c r="BD95"/>
      <c r="BE95"/>
      <c r="BO95" s="1">
        <v>36110</v>
      </c>
      <c r="BP95" s="8">
        <v>-6.0420894868850564E-4</v>
      </c>
      <c r="BQ95" s="8">
        <v>-2.4875073313969469E-2</v>
      </c>
      <c r="CE95" s="8">
        <v>71</v>
      </c>
      <c r="CF95" s="8">
        <v>3.5102691145813907E-3</v>
      </c>
      <c r="CG95" s="8">
        <v>2.1244872699769143E-2</v>
      </c>
      <c r="CW95" s="1">
        <v>36628</v>
      </c>
      <c r="CX95" s="8">
        <v>-7.6122440351697367E-3</v>
      </c>
      <c r="CY95" s="8">
        <v>3.65453362594012E-2</v>
      </c>
    </row>
    <row r="96" spans="1:103" x14ac:dyDescent="0.2">
      <c r="A96" s="1">
        <v>36144</v>
      </c>
      <c r="B96" s="3">
        <v>4.3779997825622559</v>
      </c>
      <c r="C96" s="2">
        <v>2012.5999755859375</v>
      </c>
      <c r="D96" s="3">
        <v>26.718999862670898</v>
      </c>
      <c r="F96" s="17">
        <v>36670</v>
      </c>
      <c r="G96" s="3">
        <f t="shared" si="12"/>
        <v>5.7300000190734863</v>
      </c>
      <c r="H96" s="3">
        <f t="shared" si="13"/>
        <v>3270.60009765625</v>
      </c>
      <c r="I96" s="3">
        <f t="shared" si="14"/>
        <v>67.4375</v>
      </c>
      <c r="K96" s="1">
        <v>36144</v>
      </c>
      <c r="L96" s="3">
        <f t="shared" si="15"/>
        <v>1.7568000793457032E-4</v>
      </c>
      <c r="M96" s="3">
        <f t="shared" si="16"/>
        <v>2.3234506382950992E-2</v>
      </c>
      <c r="N96" s="3">
        <f t="shared" si="17"/>
        <v>-8.1113740075768569E-3</v>
      </c>
      <c r="O96" s="3">
        <f t="shared" si="18"/>
        <v>2.3058826375016422E-2</v>
      </c>
      <c r="P96" s="3">
        <f t="shared" si="19"/>
        <v>-8.2870540155114275E-3</v>
      </c>
      <c r="R96" s="17">
        <v>36670</v>
      </c>
      <c r="S96" s="3">
        <f t="shared" si="20"/>
        <v>1.1288461318382851E-3</v>
      </c>
      <c r="T96" s="3">
        <f t="shared" si="21"/>
        <v>-0.10269138102991994</v>
      </c>
      <c r="U96" s="3">
        <f t="shared" si="21"/>
        <v>-0.12983870967741937</v>
      </c>
      <c r="V96" s="3">
        <f t="shared" si="22"/>
        <v>-0.10382022716175822</v>
      </c>
      <c r="W96" s="3">
        <f t="shared" si="23"/>
        <v>-0.13096755580925765</v>
      </c>
      <c r="AG96" s="1">
        <v>36111</v>
      </c>
      <c r="AH96" s="8">
        <v>-1.2588870153238865E-3</v>
      </c>
      <c r="AI96" s="8">
        <v>-1.0138402574033862E-3</v>
      </c>
      <c r="AW96" s="8">
        <v>72</v>
      </c>
      <c r="AX96" s="8">
        <v>3.3521654059592752E-2</v>
      </c>
      <c r="AY96" s="8">
        <v>4.2405653637850114E-2</v>
      </c>
      <c r="AZ96"/>
      <c r="BA96"/>
      <c r="BB96"/>
      <c r="BC96"/>
      <c r="BD96"/>
      <c r="BE96"/>
      <c r="BO96" s="1">
        <v>36111</v>
      </c>
      <c r="BP96" s="8">
        <v>-1.919802997130991E-3</v>
      </c>
      <c r="BQ96" s="8">
        <v>-3.5292427559628159E-4</v>
      </c>
      <c r="CE96" s="8">
        <v>72</v>
      </c>
      <c r="CF96" s="8">
        <v>3.3437464170026195E-2</v>
      </c>
      <c r="CG96" s="8">
        <v>4.2489843527416672E-2</v>
      </c>
      <c r="CW96" s="1">
        <v>36629</v>
      </c>
      <c r="CX96" s="8">
        <v>-2.6576635364117074E-3</v>
      </c>
      <c r="CY96" s="8">
        <v>4.0443252288608539E-2</v>
      </c>
    </row>
    <row r="97" spans="1:103" ht="13.5" thickBot="1" x14ac:dyDescent="0.25">
      <c r="A97" s="1">
        <v>36145</v>
      </c>
      <c r="B97" s="3">
        <v>4.3340001106262207</v>
      </c>
      <c r="C97" s="2">
        <v>2009.300048828125</v>
      </c>
      <c r="D97" s="3">
        <v>27.5625</v>
      </c>
      <c r="F97" s="17">
        <v>36677</v>
      </c>
      <c r="G97" s="3">
        <f t="shared" si="12"/>
        <v>5.4650001525878906</v>
      </c>
      <c r="H97" s="3">
        <f t="shared" si="13"/>
        <v>3400.89990234375</v>
      </c>
      <c r="I97" s="3">
        <f t="shared" si="14"/>
        <v>72.875</v>
      </c>
      <c r="K97" s="1">
        <v>36145</v>
      </c>
      <c r="L97" s="3">
        <f t="shared" si="15"/>
        <v>1.7511999130249024E-4</v>
      </c>
      <c r="M97" s="3">
        <f t="shared" si="16"/>
        <v>-1.6396337065699195E-3</v>
      </c>
      <c r="N97" s="3">
        <f t="shared" si="17"/>
        <v>3.1569300560069062E-2</v>
      </c>
      <c r="O97" s="3">
        <f t="shared" si="18"/>
        <v>-1.8147536978724097E-3</v>
      </c>
      <c r="P97" s="3">
        <f t="shared" si="19"/>
        <v>3.1394180568766569E-2</v>
      </c>
      <c r="R97" s="17">
        <v>36677</v>
      </c>
      <c r="S97" s="3">
        <f t="shared" si="20"/>
        <v>1.101923080591055E-3</v>
      </c>
      <c r="T97" s="3">
        <f t="shared" si="21"/>
        <v>3.9839723841772756E-2</v>
      </c>
      <c r="U97" s="3">
        <f t="shared" si="21"/>
        <v>8.0630213160333641E-2</v>
      </c>
      <c r="V97" s="3">
        <f t="shared" si="22"/>
        <v>3.8737800761181704E-2</v>
      </c>
      <c r="W97" s="3">
        <f t="shared" si="23"/>
        <v>7.9528290079742589E-2</v>
      </c>
      <c r="AG97" s="1">
        <v>36112</v>
      </c>
      <c r="AH97" s="8">
        <v>-3.5368739284037307E-4</v>
      </c>
      <c r="AI97" s="8">
        <v>-1.4443584127126883E-2</v>
      </c>
      <c r="AW97" s="8">
        <v>73</v>
      </c>
      <c r="AX97" s="8">
        <v>9.8942431065007375E-3</v>
      </c>
      <c r="AY97" s="8">
        <v>6.5162328838000758E-2</v>
      </c>
      <c r="AZ97"/>
      <c r="BA97"/>
      <c r="BB97"/>
      <c r="BC97"/>
      <c r="BD97"/>
      <c r="BE97"/>
      <c r="BO97" s="1">
        <v>36112</v>
      </c>
      <c r="BP97" s="8">
        <v>-5.3937335801950326E-4</v>
      </c>
      <c r="BQ97" s="8">
        <v>-1.4257898161947752E-2</v>
      </c>
      <c r="CE97" s="9">
        <v>73</v>
      </c>
      <c r="CF97" s="9">
        <v>9.8693936395561725E-3</v>
      </c>
      <c r="CG97" s="9">
        <v>6.5187178304945317E-2</v>
      </c>
      <c r="CW97" s="1">
        <v>36630</v>
      </c>
      <c r="CX97" s="8">
        <v>-1.0427022119175407E-2</v>
      </c>
      <c r="CY97" s="8">
        <v>-4.4611081183110794E-2</v>
      </c>
    </row>
    <row r="98" spans="1:103" x14ac:dyDescent="0.2">
      <c r="A98" s="1">
        <v>36146</v>
      </c>
      <c r="B98" s="3">
        <v>4.3550000190734863</v>
      </c>
      <c r="C98" s="2">
        <v>2043.800048828125</v>
      </c>
      <c r="D98" s="3">
        <v>27.9375</v>
      </c>
      <c r="F98" s="17">
        <v>36684</v>
      </c>
      <c r="G98" s="3">
        <f t="shared" si="12"/>
        <v>5.75</v>
      </c>
      <c r="H98" s="3">
        <f t="shared" si="13"/>
        <v>3839.199951171875</v>
      </c>
      <c r="I98" s="3">
        <f t="shared" si="14"/>
        <v>71.375</v>
      </c>
      <c r="K98" s="1">
        <v>36146</v>
      </c>
      <c r="L98" s="3">
        <f t="shared" si="15"/>
        <v>1.7336000442504885E-4</v>
      </c>
      <c r="M98" s="3">
        <f t="shared" si="16"/>
        <v>1.7170158344504735E-2</v>
      </c>
      <c r="N98" s="3">
        <f t="shared" si="17"/>
        <v>1.3605442176870748E-2</v>
      </c>
      <c r="O98" s="3">
        <f t="shared" si="18"/>
        <v>1.6996798340079687E-2</v>
      </c>
      <c r="P98" s="3">
        <f t="shared" si="19"/>
        <v>1.34320821724457E-2</v>
      </c>
      <c r="R98" s="17">
        <v>36684</v>
      </c>
      <c r="S98" s="3">
        <f t="shared" si="20"/>
        <v>1.0509615678053635E-3</v>
      </c>
      <c r="T98" s="3">
        <f t="shared" si="21"/>
        <v>0.12887766809192708</v>
      </c>
      <c r="U98" s="3">
        <f t="shared" si="21"/>
        <v>-2.0583190394511151E-2</v>
      </c>
      <c r="V98" s="3">
        <f t="shared" si="22"/>
        <v>0.1278267065241217</v>
      </c>
      <c r="W98" s="3">
        <f t="shared" si="23"/>
        <v>-2.1634151962316515E-2</v>
      </c>
      <c r="AG98" s="1">
        <v>36115</v>
      </c>
      <c r="AH98" s="8">
        <v>1.5656989956980827E-3</v>
      </c>
      <c r="AI98" s="8">
        <v>1.2307005142256747E-2</v>
      </c>
      <c r="AW98" s="8">
        <v>74</v>
      </c>
      <c r="AX98" s="8">
        <v>-1.6170927567241651E-2</v>
      </c>
      <c r="AY98" s="8">
        <v>3.1071251115692516E-2</v>
      </c>
      <c r="AZ98"/>
      <c r="BA98"/>
      <c r="BB98"/>
      <c r="BC98"/>
      <c r="BD98"/>
      <c r="BE98"/>
      <c r="BO98" s="1">
        <v>36115</v>
      </c>
      <c r="BP98" s="8">
        <v>2.3876913400149901E-3</v>
      </c>
      <c r="BQ98" s="8">
        <v>1.1485012797939839E-2</v>
      </c>
      <c r="CW98" s="1">
        <v>36633</v>
      </c>
      <c r="CX98" s="8">
        <v>7.0752432945401086E-3</v>
      </c>
      <c r="CY98" s="8">
        <v>-5.0085995982712156E-2</v>
      </c>
    </row>
    <row r="99" spans="1:103" x14ac:dyDescent="0.2">
      <c r="A99" s="1">
        <v>36147</v>
      </c>
      <c r="B99" s="3">
        <v>4.3839998245239258</v>
      </c>
      <c r="C99" s="2">
        <v>2086.10009765625</v>
      </c>
      <c r="D99" s="3">
        <v>28.0625</v>
      </c>
      <c r="F99" s="17">
        <v>36691</v>
      </c>
      <c r="G99" s="3">
        <f t="shared" si="12"/>
        <v>5.6399998664855957</v>
      </c>
      <c r="H99" s="3">
        <f t="shared" si="13"/>
        <v>3797.39990234375</v>
      </c>
      <c r="I99" s="3">
        <f t="shared" si="14"/>
        <v>72</v>
      </c>
      <c r="K99" s="1">
        <v>36147</v>
      </c>
      <c r="L99" s="3">
        <f t="shared" si="15"/>
        <v>1.7420000076293947E-4</v>
      </c>
      <c r="M99" s="3">
        <f t="shared" si="16"/>
        <v>2.0696764760515112E-2</v>
      </c>
      <c r="N99" s="3">
        <f t="shared" si="17"/>
        <v>4.4742729306487695E-3</v>
      </c>
      <c r="O99" s="3">
        <f t="shared" si="18"/>
        <v>2.0522564759752171E-2</v>
      </c>
      <c r="P99" s="3">
        <f t="shared" si="19"/>
        <v>4.3000729298858301E-3</v>
      </c>
      <c r="R99" s="17">
        <v>36691</v>
      </c>
      <c r="S99" s="3">
        <f t="shared" si="20"/>
        <v>1.1057692307692309E-3</v>
      </c>
      <c r="T99" s="3">
        <f t="shared" si="21"/>
        <v>-1.0887697791141611E-2</v>
      </c>
      <c r="U99" s="3">
        <f t="shared" si="21"/>
        <v>8.7565674255691769E-3</v>
      </c>
      <c r="V99" s="3">
        <f t="shared" si="22"/>
        <v>-1.1993467021910842E-2</v>
      </c>
      <c r="W99" s="3">
        <f t="shared" si="23"/>
        <v>7.6507981947999456E-3</v>
      </c>
      <c r="AG99" s="1">
        <v>36116</v>
      </c>
      <c r="AH99" s="8">
        <v>1.9172056153526956E-3</v>
      </c>
      <c r="AI99" s="8">
        <v>-1.7880572050039165E-2</v>
      </c>
      <c r="AW99" s="8">
        <v>75</v>
      </c>
      <c r="AX99" s="8">
        <v>-3.1562603157350233E-3</v>
      </c>
      <c r="AY99" s="8">
        <v>0.1725975365292409</v>
      </c>
      <c r="AZ99"/>
      <c r="BA99"/>
      <c r="BB99"/>
      <c r="BC99"/>
      <c r="BD99"/>
      <c r="BE99"/>
      <c r="BO99" s="1">
        <v>36116</v>
      </c>
      <c r="BP99" s="8">
        <v>2.9237390184086629E-3</v>
      </c>
      <c r="BQ99" s="8">
        <v>-1.8887105453095132E-2</v>
      </c>
      <c r="CW99" s="1">
        <v>36634</v>
      </c>
      <c r="CX99" s="8">
        <v>7.7518073902979462E-3</v>
      </c>
      <c r="CY99" s="8">
        <v>1.097478437000168E-2</v>
      </c>
    </row>
    <row r="100" spans="1:103" x14ac:dyDescent="0.2">
      <c r="A100" s="1">
        <v>36150</v>
      </c>
      <c r="B100" s="3">
        <v>4.4039998054504395</v>
      </c>
      <c r="C100" s="2">
        <v>2138</v>
      </c>
      <c r="D100" s="3">
        <v>28.4375</v>
      </c>
      <c r="F100" s="17">
        <v>36698</v>
      </c>
      <c r="G100" s="3">
        <f t="shared" si="12"/>
        <v>5.6399998664855957</v>
      </c>
      <c r="H100" s="3">
        <f t="shared" si="13"/>
        <v>4064</v>
      </c>
      <c r="I100" s="3">
        <f t="shared" si="14"/>
        <v>74.1875</v>
      </c>
      <c r="K100" s="1">
        <v>36150</v>
      </c>
      <c r="L100" s="3">
        <f t="shared" si="15"/>
        <v>1.7535999298095702E-4</v>
      </c>
      <c r="M100" s="3">
        <f t="shared" si="16"/>
        <v>2.4878912762652163E-2</v>
      </c>
      <c r="N100" s="3">
        <f t="shared" si="17"/>
        <v>1.3363028953229399E-2</v>
      </c>
      <c r="O100" s="3">
        <f t="shared" si="18"/>
        <v>2.4703552769671205E-2</v>
      </c>
      <c r="P100" s="3">
        <f t="shared" si="19"/>
        <v>1.3187668960248441E-2</v>
      </c>
      <c r="R100" s="17">
        <v>36698</v>
      </c>
      <c r="S100" s="3">
        <f t="shared" si="20"/>
        <v>1.0846153589395375E-3</v>
      </c>
      <c r="T100" s="3">
        <f t="shared" si="21"/>
        <v>7.0205957895481272E-2</v>
      </c>
      <c r="U100" s="3">
        <f t="shared" si="21"/>
        <v>3.0381944444444444E-2</v>
      </c>
      <c r="V100" s="3">
        <f t="shared" si="22"/>
        <v>6.912134253654173E-2</v>
      </c>
      <c r="W100" s="3">
        <f t="shared" si="23"/>
        <v>2.9297329085504906E-2</v>
      </c>
      <c r="AG100" s="1">
        <v>36117</v>
      </c>
      <c r="AH100" s="8">
        <v>2.1248040754974361E-3</v>
      </c>
      <c r="AI100" s="8">
        <v>1.756447398572146E-2</v>
      </c>
      <c r="AW100" s="8">
        <v>76</v>
      </c>
      <c r="AX100" s="8">
        <v>3.0068548550865784E-2</v>
      </c>
      <c r="AY100" s="8">
        <v>7.7504413684505447E-3</v>
      </c>
      <c r="AZ100"/>
      <c r="BA100"/>
      <c r="BB100"/>
      <c r="BC100"/>
      <c r="BD100"/>
      <c r="BE100"/>
      <c r="BO100" s="1">
        <v>36117</v>
      </c>
      <c r="BP100" s="8">
        <v>3.2403267193971529E-3</v>
      </c>
      <c r="BQ100" s="8">
        <v>1.6448951341821741E-2</v>
      </c>
      <c r="CW100" s="1">
        <v>36635</v>
      </c>
      <c r="CX100" s="8">
        <v>-2.4760387244319956E-3</v>
      </c>
      <c r="CY100" s="8">
        <v>3.9240744606784936E-2</v>
      </c>
    </row>
    <row r="101" spans="1:103" x14ac:dyDescent="0.2">
      <c r="A101" s="1">
        <v>36151</v>
      </c>
      <c r="B101" s="3">
        <v>4.4190001487731934</v>
      </c>
      <c r="C101" s="2">
        <v>2120.89990234375</v>
      </c>
      <c r="D101" s="3">
        <v>28.6875</v>
      </c>
      <c r="F101" s="17">
        <v>36705</v>
      </c>
      <c r="G101" s="3">
        <f t="shared" si="12"/>
        <v>5.6449999809265137</v>
      </c>
      <c r="H101" s="3">
        <f t="shared" si="13"/>
        <v>3940.300048828125</v>
      </c>
      <c r="I101" s="3">
        <f t="shared" si="14"/>
        <v>68.80859375</v>
      </c>
      <c r="K101" s="1">
        <v>36151</v>
      </c>
      <c r="L101" s="3">
        <f t="shared" si="15"/>
        <v>1.7615999221801758E-4</v>
      </c>
      <c r="M101" s="3">
        <f t="shared" si="16"/>
        <v>-7.9981747690598699E-3</v>
      </c>
      <c r="N101" s="3">
        <f t="shared" si="17"/>
        <v>8.7912087912087912E-3</v>
      </c>
      <c r="O101" s="3">
        <f t="shared" si="18"/>
        <v>-8.1743347612778881E-3</v>
      </c>
      <c r="P101" s="3">
        <f t="shared" si="19"/>
        <v>8.615048798990773E-3</v>
      </c>
      <c r="R101" s="17">
        <v>36705</v>
      </c>
      <c r="S101" s="3">
        <f t="shared" si="20"/>
        <v>1.0846153589395375E-3</v>
      </c>
      <c r="T101" s="3">
        <f t="shared" si="21"/>
        <v>-3.0437980111189714E-2</v>
      </c>
      <c r="U101" s="3">
        <f t="shared" si="21"/>
        <v>-7.2504212299915757E-2</v>
      </c>
      <c r="V101" s="3">
        <f t="shared" si="22"/>
        <v>-3.1522595470129249E-2</v>
      </c>
      <c r="W101" s="3">
        <f t="shared" si="23"/>
        <v>-7.3588827658855299E-2</v>
      </c>
      <c r="AG101" s="1">
        <v>36118</v>
      </c>
      <c r="AH101" s="8">
        <v>2.4709322761013127E-3</v>
      </c>
      <c r="AI101" s="8">
        <v>-1.9820500337404011E-4</v>
      </c>
      <c r="AW101" s="8">
        <v>77</v>
      </c>
      <c r="AX101" s="8">
        <v>-8.0271435195898456E-3</v>
      </c>
      <c r="AY101" s="8">
        <v>0.14952108489710347</v>
      </c>
      <c r="AZ101"/>
      <c r="BA101"/>
      <c r="BB101"/>
      <c r="BC101"/>
      <c r="BD101"/>
      <c r="BE101"/>
      <c r="BO101" s="1">
        <v>36118</v>
      </c>
      <c r="BP101" s="8">
        <v>3.7681723074620335E-3</v>
      </c>
      <c r="BQ101" s="8">
        <v>-1.4954450347347608E-3</v>
      </c>
      <c r="CW101" s="1">
        <v>36636</v>
      </c>
      <c r="CX101" s="8">
        <v>-1.8213773028213311E-3</v>
      </c>
      <c r="CY101" s="8">
        <v>8.9135758843816148E-3</v>
      </c>
    </row>
    <row r="102" spans="1:103" x14ac:dyDescent="0.2">
      <c r="A102" s="1">
        <v>36152</v>
      </c>
      <c r="B102" s="3">
        <v>4.4699997901916504</v>
      </c>
      <c r="C102" s="2">
        <v>2172.5</v>
      </c>
      <c r="D102" s="3">
        <v>29.343999862670898</v>
      </c>
      <c r="F102" s="17">
        <v>36712</v>
      </c>
      <c r="G102" s="3">
        <f t="shared" si="12"/>
        <v>5.8159999847412109</v>
      </c>
      <c r="H102" s="3">
        <f t="shared" si="13"/>
        <v>3863.10009765625</v>
      </c>
      <c r="I102" s="3">
        <f t="shared" si="14"/>
        <v>66.4375</v>
      </c>
      <c r="K102" s="1">
        <v>36152</v>
      </c>
      <c r="L102" s="3">
        <f t="shared" si="15"/>
        <v>1.7676000595092772E-4</v>
      </c>
      <c r="M102" s="3">
        <f t="shared" si="16"/>
        <v>2.4329341332529699E-2</v>
      </c>
      <c r="N102" s="3">
        <f t="shared" si="17"/>
        <v>2.2884526803342863E-2</v>
      </c>
      <c r="O102" s="3">
        <f t="shared" si="18"/>
        <v>2.415258132657877E-2</v>
      </c>
      <c r="P102" s="3">
        <f t="shared" si="19"/>
        <v>2.2707766797391934E-2</v>
      </c>
      <c r="R102" s="17">
        <v>36712</v>
      </c>
      <c r="S102" s="3">
        <f t="shared" si="20"/>
        <v>1.0855769194089448E-3</v>
      </c>
      <c r="T102" s="3">
        <f t="shared" si="21"/>
        <v>-1.9592404186283947E-2</v>
      </c>
      <c r="U102" s="3">
        <f t="shared" si="21"/>
        <v>-3.4459267669599773E-2</v>
      </c>
      <c r="V102" s="3">
        <f t="shared" si="22"/>
        <v>-2.0677981105692893E-2</v>
      </c>
      <c r="W102" s="3">
        <f t="shared" si="23"/>
        <v>-3.5544844589008716E-2</v>
      </c>
      <c r="AG102" s="1">
        <v>36119</v>
      </c>
      <c r="AH102" s="8">
        <v>9.4613739437328305E-4</v>
      </c>
      <c r="AI102" s="8">
        <v>8.1241573902072154E-3</v>
      </c>
      <c r="AW102" s="8">
        <v>78</v>
      </c>
      <c r="AX102" s="8">
        <v>-2.2338700817182083E-5</v>
      </c>
      <c r="AY102" s="8">
        <v>2.7612003259246131E-2</v>
      </c>
      <c r="AZ102"/>
      <c r="BA102"/>
      <c r="BB102"/>
      <c r="BC102"/>
      <c r="BD102"/>
      <c r="BE102"/>
      <c r="BO102" s="1">
        <v>36119</v>
      </c>
      <c r="BP102" s="8">
        <v>1.442859750958836E-3</v>
      </c>
      <c r="BQ102" s="8">
        <v>7.6274350336216629E-3</v>
      </c>
      <c r="CW102" s="1">
        <v>36640</v>
      </c>
      <c r="CX102" s="8">
        <v>-4.7767032993358679E-3</v>
      </c>
      <c r="CY102" s="8">
        <v>-2.2655502217908928E-3</v>
      </c>
    </row>
    <row r="103" spans="1:103" x14ac:dyDescent="0.2">
      <c r="A103" s="1">
        <v>36153</v>
      </c>
      <c r="B103" s="3">
        <v>4.4569997787475586</v>
      </c>
      <c r="C103" s="2">
        <v>2163</v>
      </c>
      <c r="D103" s="3">
        <v>29.156499862670898</v>
      </c>
      <c r="F103" s="17">
        <v>36719</v>
      </c>
      <c r="G103" s="3">
        <f t="shared" si="12"/>
        <v>5.9850001335144043</v>
      </c>
      <c r="H103" s="3">
        <f t="shared" si="13"/>
        <v>4099.5</v>
      </c>
      <c r="I103" s="3">
        <f t="shared" si="14"/>
        <v>71.3125</v>
      </c>
      <c r="K103" s="1">
        <v>36153</v>
      </c>
      <c r="L103" s="3">
        <f t="shared" si="15"/>
        <v>1.7879999160766601E-4</v>
      </c>
      <c r="M103" s="3">
        <f t="shared" si="16"/>
        <v>-4.3728423475258918E-3</v>
      </c>
      <c r="N103" s="3">
        <f t="shared" si="17"/>
        <v>-6.3897219492057922E-3</v>
      </c>
      <c r="O103" s="3">
        <f t="shared" si="18"/>
        <v>-4.5516423391335579E-3</v>
      </c>
      <c r="P103" s="3">
        <f t="shared" si="19"/>
        <v>-6.5685219408134583E-3</v>
      </c>
      <c r="R103" s="17">
        <v>36719</v>
      </c>
      <c r="S103" s="3">
        <f t="shared" si="20"/>
        <v>1.1184615355271559E-3</v>
      </c>
      <c r="T103" s="3">
        <f t="shared" si="21"/>
        <v>6.1194350746224327E-2</v>
      </c>
      <c r="U103" s="3">
        <f t="shared" si="21"/>
        <v>7.337723424270931E-2</v>
      </c>
      <c r="V103" s="3">
        <f t="shared" si="22"/>
        <v>6.0075889210697168E-2</v>
      </c>
      <c r="W103" s="3">
        <f t="shared" si="23"/>
        <v>7.2258772707182159E-2</v>
      </c>
      <c r="AG103" s="1">
        <v>36122</v>
      </c>
      <c r="AH103" s="8">
        <v>5.388667745308497E-3</v>
      </c>
      <c r="AI103" s="8">
        <v>6.9798666428586374E-3</v>
      </c>
      <c r="AW103" s="8">
        <v>79</v>
      </c>
      <c r="AX103" s="8">
        <v>2.7240787014137027E-2</v>
      </c>
      <c r="AY103" s="8">
        <v>2.8362137320864053E-2</v>
      </c>
      <c r="AZ103"/>
      <c r="BA103"/>
      <c r="BB103"/>
      <c r="BC103"/>
      <c r="BD103"/>
      <c r="BE103"/>
      <c r="BO103" s="1">
        <v>36122</v>
      </c>
      <c r="BP103" s="8">
        <v>8.2177195904469189E-3</v>
      </c>
      <c r="BQ103" s="8">
        <v>4.1508147977202155E-3</v>
      </c>
      <c r="CW103" s="1">
        <v>36641</v>
      </c>
      <c r="CX103" s="8">
        <v>7.0852691069908623E-3</v>
      </c>
      <c r="CY103" s="8">
        <v>3.9014021673150975E-2</v>
      </c>
    </row>
    <row r="104" spans="1:103" x14ac:dyDescent="0.2">
      <c r="A104" s="1">
        <v>36157</v>
      </c>
      <c r="B104" s="3">
        <v>4.4099998474121094</v>
      </c>
      <c r="C104" s="2">
        <v>2180.300048828125</v>
      </c>
      <c r="D104" s="3">
        <v>28.5625</v>
      </c>
      <c r="F104" s="17">
        <v>36726</v>
      </c>
      <c r="G104" s="3">
        <f t="shared" si="12"/>
        <v>5.999000072479248</v>
      </c>
      <c r="H104" s="3">
        <f t="shared" si="13"/>
        <v>4055.60009765625</v>
      </c>
      <c r="I104" s="3">
        <f t="shared" si="14"/>
        <v>72.5625</v>
      </c>
      <c r="K104" s="1">
        <v>36157</v>
      </c>
      <c r="L104" s="3">
        <f t="shared" si="15"/>
        <v>1.7827999114990235E-4</v>
      </c>
      <c r="M104" s="3">
        <f t="shared" si="16"/>
        <v>7.9981732908576044E-3</v>
      </c>
      <c r="N104" s="3">
        <f t="shared" si="17"/>
        <v>-2.0372811053064609E-2</v>
      </c>
      <c r="O104" s="3">
        <f t="shared" si="18"/>
        <v>7.8198932997077027E-3</v>
      </c>
      <c r="P104" s="3">
        <f t="shared" si="19"/>
        <v>-2.0551091044214511E-2</v>
      </c>
      <c r="R104" s="17">
        <v>36726</v>
      </c>
      <c r="S104" s="3">
        <f t="shared" si="20"/>
        <v>1.1509615641373855E-3</v>
      </c>
      <c r="T104" s="3">
        <f t="shared" si="21"/>
        <v>-1.0708599181302597E-2</v>
      </c>
      <c r="U104" s="3">
        <f t="shared" si="21"/>
        <v>1.7528483786152498E-2</v>
      </c>
      <c r="V104" s="3">
        <f t="shared" si="22"/>
        <v>-1.1859560745439982E-2</v>
      </c>
      <c r="W104" s="3">
        <f t="shared" si="23"/>
        <v>1.6377522222015113E-2</v>
      </c>
      <c r="AG104" s="1">
        <v>36123</v>
      </c>
      <c r="AH104" s="8">
        <v>-1.2388829182390672E-3</v>
      </c>
      <c r="AI104" s="8">
        <v>-4.3193314704173006E-3</v>
      </c>
      <c r="AW104" s="8">
        <v>80</v>
      </c>
      <c r="AX104" s="8">
        <v>5.3356553004682795E-3</v>
      </c>
      <c r="AY104" s="8">
        <v>4.5347202164426892E-2</v>
      </c>
      <c r="AZ104"/>
      <c r="BA104"/>
      <c r="BB104"/>
      <c r="BC104"/>
      <c r="BD104"/>
      <c r="BE104"/>
      <c r="BO104" s="1">
        <v>36123</v>
      </c>
      <c r="BP104" s="8">
        <v>-1.8892967443292217E-3</v>
      </c>
      <c r="BQ104" s="8">
        <v>-3.6689176443271462E-3</v>
      </c>
      <c r="CW104" s="1">
        <v>36642</v>
      </c>
      <c r="CX104" s="8">
        <v>-2.3595016934383622E-3</v>
      </c>
      <c r="CY104" s="8">
        <v>-8.6574474591040104E-3</v>
      </c>
    </row>
    <row r="105" spans="1:103" x14ac:dyDescent="0.2">
      <c r="A105" s="1">
        <v>36158</v>
      </c>
      <c r="B105" s="3">
        <v>4.4580001831054688</v>
      </c>
      <c r="C105" s="2">
        <v>2181.699951171875</v>
      </c>
      <c r="D105" s="3">
        <v>28.656499862670898</v>
      </c>
      <c r="F105" s="17">
        <v>36733</v>
      </c>
      <c r="G105" s="3">
        <f t="shared" si="12"/>
        <v>5.999000072479248</v>
      </c>
      <c r="H105" s="3">
        <f t="shared" si="13"/>
        <v>3987.699951171875</v>
      </c>
      <c r="I105" s="3">
        <f t="shared" si="14"/>
        <v>72.3359375</v>
      </c>
      <c r="K105" s="1">
        <v>36158</v>
      </c>
      <c r="L105" s="3">
        <f t="shared" si="15"/>
        <v>1.7639999389648436E-4</v>
      </c>
      <c r="M105" s="3">
        <f t="shared" si="16"/>
        <v>6.4206866596293669E-4</v>
      </c>
      <c r="N105" s="3">
        <f t="shared" si="17"/>
        <v>3.2910236383684355E-3</v>
      </c>
      <c r="O105" s="3">
        <f t="shared" si="18"/>
        <v>4.6566867206645232E-4</v>
      </c>
      <c r="P105" s="3">
        <f t="shared" si="19"/>
        <v>3.114623644471951E-3</v>
      </c>
      <c r="R105" s="17">
        <v>36733</v>
      </c>
      <c r="S105" s="3">
        <f t="shared" si="20"/>
        <v>1.153653860092163E-3</v>
      </c>
      <c r="T105" s="3">
        <f t="shared" si="21"/>
        <v>-1.6742317992253428E-2</v>
      </c>
      <c r="U105" s="3">
        <f t="shared" si="21"/>
        <v>-3.1223083548664946E-3</v>
      </c>
      <c r="V105" s="3">
        <f t="shared" si="22"/>
        <v>-1.789597185234559E-2</v>
      </c>
      <c r="W105" s="3">
        <f t="shared" si="23"/>
        <v>-4.275962214958658E-3</v>
      </c>
      <c r="AG105" s="1">
        <v>36124</v>
      </c>
      <c r="AH105" s="8">
        <v>2.0841449825179043E-3</v>
      </c>
      <c r="AI105" s="8">
        <v>-2.1048435601414388E-2</v>
      </c>
      <c r="AW105" s="8">
        <v>81</v>
      </c>
      <c r="AX105" s="8">
        <v>1.0374845806668847E-2</v>
      </c>
      <c r="AY105" s="8">
        <v>-7.4950337745575468E-2</v>
      </c>
      <c r="AZ105"/>
      <c r="BA105"/>
      <c r="BB105"/>
      <c r="BC105"/>
      <c r="BD105"/>
      <c r="BE105"/>
      <c r="BO105" s="1">
        <v>36124</v>
      </c>
      <c r="BP105" s="8">
        <v>3.1783215929540544E-3</v>
      </c>
      <c r="BQ105" s="8">
        <v>-2.214261221185054E-2</v>
      </c>
      <c r="CW105" s="1">
        <v>36643</v>
      </c>
      <c r="CX105" s="8">
        <v>4.2779405618652193E-3</v>
      </c>
      <c r="CY105" s="8">
        <v>-1.7988309028017749E-2</v>
      </c>
    </row>
    <row r="106" spans="1:103" x14ac:dyDescent="0.2">
      <c r="A106" s="1">
        <v>36159</v>
      </c>
      <c r="B106" s="3">
        <v>4.429999828338623</v>
      </c>
      <c r="C106" s="2">
        <v>2166.89990234375</v>
      </c>
      <c r="D106" s="3">
        <v>28.3125</v>
      </c>
      <c r="K106" s="1">
        <v>36159</v>
      </c>
      <c r="L106" s="3">
        <f t="shared" si="15"/>
        <v>1.7832000732421875E-4</v>
      </c>
      <c r="M106" s="3">
        <f t="shared" si="16"/>
        <v>-6.7837233163869871E-3</v>
      </c>
      <c r="N106" s="3">
        <f t="shared" si="17"/>
        <v>-1.2004252589096074E-2</v>
      </c>
      <c r="O106" s="3">
        <f t="shared" si="18"/>
        <v>-6.9620433237112056E-3</v>
      </c>
      <c r="P106" s="3">
        <f t="shared" si="19"/>
        <v>-1.2182572596420293E-2</v>
      </c>
      <c r="AG106" s="1">
        <v>36126</v>
      </c>
      <c r="AH106" s="8">
        <v>3.3190904108689628E-3</v>
      </c>
      <c r="AI106" s="8">
        <v>-1.6970843364190271E-2</v>
      </c>
      <c r="AW106" s="8">
        <v>82</v>
      </c>
      <c r="AX106" s="8">
        <v>1.9577055544289287E-2</v>
      </c>
      <c r="AY106" s="8">
        <v>3.3779974429264836E-2</v>
      </c>
      <c r="AZ106"/>
      <c r="BA106"/>
      <c r="BB106"/>
      <c r="BC106"/>
      <c r="BD106"/>
      <c r="BE106"/>
      <c r="BO106" s="1">
        <v>36126</v>
      </c>
      <c r="BP106" s="8">
        <v>5.0616136642696085E-3</v>
      </c>
      <c r="BQ106" s="8">
        <v>-1.8713366617590915E-2</v>
      </c>
      <c r="CW106" s="1">
        <v>36644</v>
      </c>
      <c r="CX106" s="8">
        <v>2.4745450517490546E-3</v>
      </c>
      <c r="CY106" s="8">
        <v>-3.3751695355832459E-2</v>
      </c>
    </row>
    <row r="107" spans="1:103" x14ac:dyDescent="0.2">
      <c r="A107" s="1">
        <v>36160</v>
      </c>
      <c r="B107" s="3">
        <v>4.3610000610351563</v>
      </c>
      <c r="C107" s="2">
        <v>2192.60009765625</v>
      </c>
      <c r="D107" s="3">
        <v>28.531499862670898</v>
      </c>
      <c r="K107" s="1">
        <v>36160</v>
      </c>
      <c r="L107" s="3">
        <f t="shared" si="15"/>
        <v>1.7719999313354492E-4</v>
      </c>
      <c r="M107" s="3">
        <f t="shared" si="16"/>
        <v>1.1860351871677275E-2</v>
      </c>
      <c r="N107" s="3">
        <f t="shared" si="17"/>
        <v>7.7350944872723506E-3</v>
      </c>
      <c r="O107" s="3">
        <f t="shared" si="18"/>
        <v>1.168315187854373E-2</v>
      </c>
      <c r="P107" s="3">
        <f t="shared" si="19"/>
        <v>7.5578944941388053E-3</v>
      </c>
      <c r="AG107" s="1">
        <v>36129</v>
      </c>
      <c r="AH107" s="8">
        <v>-7.0067610508200888E-3</v>
      </c>
      <c r="AI107" s="8">
        <v>-2.4144042335494605E-2</v>
      </c>
      <c r="AW107" s="8">
        <v>83</v>
      </c>
      <c r="AX107" s="8">
        <v>8.7956744298511493E-3</v>
      </c>
      <c r="AY107" s="8">
        <v>-3.6138213428262532E-2</v>
      </c>
      <c r="AZ107"/>
      <c r="BA107"/>
      <c r="BB107"/>
      <c r="BC107"/>
      <c r="BD107"/>
      <c r="BE107"/>
      <c r="BO107" s="1">
        <v>36129</v>
      </c>
      <c r="BP107" s="8">
        <v>-1.0685312265361853E-2</v>
      </c>
      <c r="BQ107" s="8">
        <v>-2.046549112095284E-2</v>
      </c>
      <c r="CW107" s="1">
        <v>36647</v>
      </c>
      <c r="CX107" s="8">
        <v>2.7207120693992391E-3</v>
      </c>
      <c r="CY107" s="8">
        <v>3.4947449365578344E-2</v>
      </c>
    </row>
    <row r="108" spans="1:103" x14ac:dyDescent="0.2">
      <c r="A108" s="1">
        <v>36164</v>
      </c>
      <c r="B108" s="3">
        <v>4.379000186920166</v>
      </c>
      <c r="C108" s="2">
        <v>2208</v>
      </c>
      <c r="D108" s="3">
        <v>29.625</v>
      </c>
      <c r="K108" s="1">
        <v>36164</v>
      </c>
      <c r="L108" s="3">
        <f t="shared" si="15"/>
        <v>1.7444000244140625E-4</v>
      </c>
      <c r="M108" s="3">
        <f t="shared" si="16"/>
        <v>7.0235800683451192E-3</v>
      </c>
      <c r="N108" s="3">
        <f t="shared" si="17"/>
        <v>3.8326065667503836E-2</v>
      </c>
      <c r="O108" s="3">
        <f t="shared" si="18"/>
        <v>6.8491400659037131E-3</v>
      </c>
      <c r="P108" s="3">
        <f t="shared" si="19"/>
        <v>3.815162566506243E-2</v>
      </c>
      <c r="AG108" s="1">
        <v>36130</v>
      </c>
      <c r="AH108" s="8">
        <v>5.8714231476841528E-3</v>
      </c>
      <c r="AI108" s="8">
        <v>-2.2904759983165932E-3</v>
      </c>
      <c r="AW108" s="8">
        <v>84</v>
      </c>
      <c r="AX108" s="8">
        <v>-2.5438547127496065E-2</v>
      </c>
      <c r="AY108" s="8">
        <v>4.2956275222900429E-2</v>
      </c>
      <c r="AZ108"/>
      <c r="BA108"/>
      <c r="BB108"/>
      <c r="BC108"/>
      <c r="BD108"/>
      <c r="BE108"/>
      <c r="BO108" s="1">
        <v>36130</v>
      </c>
      <c r="BP108" s="8">
        <v>8.9539216936384558E-3</v>
      </c>
      <c r="BQ108" s="8">
        <v>-5.3729745442708966E-3</v>
      </c>
      <c r="CW108" s="1">
        <v>36648</v>
      </c>
      <c r="CX108" s="8">
        <v>-4.7026659091404513E-3</v>
      </c>
      <c r="CY108" s="8">
        <v>5.5696615779494814E-2</v>
      </c>
    </row>
    <row r="109" spans="1:103" x14ac:dyDescent="0.2">
      <c r="A109" s="1">
        <v>36165</v>
      </c>
      <c r="B109" s="3">
        <v>4.4000000953674316</v>
      </c>
      <c r="C109" s="2">
        <v>2251.199951171875</v>
      </c>
      <c r="D109" s="3">
        <v>29.5</v>
      </c>
      <c r="K109" s="1">
        <v>36165</v>
      </c>
      <c r="L109" s="3">
        <f t="shared" si="15"/>
        <v>1.7516000747680663E-4</v>
      </c>
      <c r="M109" s="3">
        <f t="shared" si="16"/>
        <v>1.9565195277117302E-2</v>
      </c>
      <c r="N109" s="3">
        <f t="shared" si="17"/>
        <v>-4.2194092827004216E-3</v>
      </c>
      <c r="O109" s="3">
        <f t="shared" si="18"/>
        <v>1.9390035269640494E-2</v>
      </c>
      <c r="P109" s="3">
        <f t="shared" si="19"/>
        <v>-4.3945692901772278E-3</v>
      </c>
      <c r="AG109" s="1">
        <v>36131</v>
      </c>
      <c r="AH109" s="8">
        <v>-8.9588850245501906E-4</v>
      </c>
      <c r="AI109" s="8">
        <v>-1.5711308668842107E-2</v>
      </c>
      <c r="AW109" s="8">
        <v>85</v>
      </c>
      <c r="AX109" s="8">
        <v>2.3545498705835104E-2</v>
      </c>
      <c r="AY109" s="8">
        <v>7.2165461923698104E-2</v>
      </c>
      <c r="AZ109"/>
      <c r="BA109"/>
      <c r="BB109"/>
      <c r="BC109"/>
      <c r="BD109"/>
      <c r="BE109"/>
      <c r="BO109" s="1">
        <v>36131</v>
      </c>
      <c r="BP109" s="8">
        <v>-1.3662301788582968E-3</v>
      </c>
      <c r="BQ109" s="8">
        <v>-1.5240966992438829E-2</v>
      </c>
      <c r="CW109" s="1">
        <v>36649</v>
      </c>
      <c r="CX109" s="8">
        <v>-2.2249350201759507E-3</v>
      </c>
      <c r="CY109" s="8">
        <v>-1.5867170242981943E-2</v>
      </c>
    </row>
    <row r="110" spans="1:103" x14ac:dyDescent="0.2">
      <c r="A110" s="1">
        <v>36166</v>
      </c>
      <c r="B110" s="3">
        <v>4.3509998321533203</v>
      </c>
      <c r="C110" s="2">
        <v>2320.800048828125</v>
      </c>
      <c r="D110" s="3">
        <v>29.718999862670898</v>
      </c>
      <c r="K110" s="1">
        <v>36166</v>
      </c>
      <c r="L110" s="3">
        <f t="shared" si="15"/>
        <v>1.7600000381469728E-4</v>
      </c>
      <c r="M110" s="3">
        <f t="shared" si="16"/>
        <v>3.0916888399903916E-2</v>
      </c>
      <c r="N110" s="3">
        <f t="shared" si="17"/>
        <v>7.4237241583355405E-3</v>
      </c>
      <c r="O110" s="3">
        <f t="shared" si="18"/>
        <v>3.0740888396089218E-2</v>
      </c>
      <c r="P110" s="3">
        <f t="shared" si="19"/>
        <v>7.2477241545208428E-3</v>
      </c>
      <c r="AG110" s="1">
        <v>36132</v>
      </c>
      <c r="AH110" s="8">
        <v>-4.3291593361471292E-3</v>
      </c>
      <c r="AI110" s="8">
        <v>5.5257755326009843E-3</v>
      </c>
      <c r="AW110" s="8">
        <v>86</v>
      </c>
      <c r="AX110" s="8">
        <v>-1.8047554485014699E-2</v>
      </c>
      <c r="AY110" s="8">
        <v>3.6095377587501282E-2</v>
      </c>
      <c r="AZ110"/>
      <c r="BA110"/>
      <c r="BB110"/>
      <c r="BC110"/>
      <c r="BD110"/>
      <c r="BE110"/>
      <c r="BO110" s="1">
        <v>36132</v>
      </c>
      <c r="BP110" s="8">
        <v>-6.6019690150307744E-3</v>
      </c>
      <c r="BQ110" s="8">
        <v>7.7985852114846295E-3</v>
      </c>
      <c r="CW110" s="1">
        <v>36650</v>
      </c>
      <c r="CX110" s="8">
        <v>3.7523864993758201E-4</v>
      </c>
      <c r="CY110" s="8">
        <v>-3.7253224020313844E-3</v>
      </c>
    </row>
    <row r="111" spans="1:103" x14ac:dyDescent="0.2">
      <c r="A111" s="1">
        <v>36167</v>
      </c>
      <c r="B111" s="3">
        <v>4.3210000991821289</v>
      </c>
      <c r="C111" s="2">
        <v>2326</v>
      </c>
      <c r="D111" s="3">
        <v>31</v>
      </c>
      <c r="K111" s="1">
        <v>36167</v>
      </c>
      <c r="L111" s="3">
        <f t="shared" si="15"/>
        <v>1.7403999328613281E-4</v>
      </c>
      <c r="M111" s="3">
        <f t="shared" si="16"/>
        <v>2.2405856008580688E-3</v>
      </c>
      <c r="N111" s="3">
        <f t="shared" si="17"/>
        <v>4.3103743169302461E-2</v>
      </c>
      <c r="O111" s="3">
        <f t="shared" si="18"/>
        <v>2.0665456075719358E-3</v>
      </c>
      <c r="P111" s="3">
        <f t="shared" si="19"/>
        <v>4.2929703176016326E-2</v>
      </c>
      <c r="AG111" s="1">
        <v>36133</v>
      </c>
      <c r="AH111" s="8">
        <v>5.2734599521261109E-3</v>
      </c>
      <c r="AI111" s="8">
        <v>5.014822679486184E-2</v>
      </c>
      <c r="AW111" s="8">
        <v>87</v>
      </c>
      <c r="AX111" s="8">
        <v>-4.0285195219468009E-2</v>
      </c>
      <c r="AY111" s="8">
        <v>-9.0716188643235982E-2</v>
      </c>
      <c r="AZ111"/>
      <c r="BA111"/>
      <c r="BB111"/>
      <c r="BC111"/>
      <c r="BD111"/>
      <c r="BE111"/>
      <c r="BO111" s="1">
        <v>36133</v>
      </c>
      <c r="BP111" s="8">
        <v>8.0420276785023916E-3</v>
      </c>
      <c r="BQ111" s="8">
        <v>4.7379659068485555E-2</v>
      </c>
      <c r="CW111" s="1">
        <v>36651</v>
      </c>
      <c r="CX111" s="8">
        <v>2.8002071605469207E-3</v>
      </c>
      <c r="CY111" s="8">
        <v>-4.4808794294544842E-3</v>
      </c>
    </row>
    <row r="112" spans="1:103" x14ac:dyDescent="0.2">
      <c r="A112" s="1">
        <v>36168</v>
      </c>
      <c r="B112" s="3">
        <v>4.3619999885559082</v>
      </c>
      <c r="C112" s="2">
        <v>2344.39990234375</v>
      </c>
      <c r="D112" s="3">
        <v>32.5625</v>
      </c>
      <c r="K112" s="1">
        <v>36168</v>
      </c>
      <c r="L112" s="3">
        <f t="shared" si="15"/>
        <v>1.7284000396728516E-4</v>
      </c>
      <c r="M112" s="3">
        <f t="shared" si="16"/>
        <v>7.9105341116723991E-3</v>
      </c>
      <c r="N112" s="3">
        <f t="shared" si="17"/>
        <v>5.040322580645161E-2</v>
      </c>
      <c r="O112" s="3">
        <f t="shared" si="18"/>
        <v>7.7376941077051137E-3</v>
      </c>
      <c r="P112" s="3">
        <f t="shared" si="19"/>
        <v>5.0230385802484324E-2</v>
      </c>
      <c r="AG112" s="1">
        <v>36136</v>
      </c>
      <c r="AH112" s="8">
        <v>3.9536331271163407E-3</v>
      </c>
      <c r="AI112" s="8">
        <v>-1.6501583349183977E-2</v>
      </c>
      <c r="AW112" s="8">
        <v>88</v>
      </c>
      <c r="AX112" s="8">
        <v>-3.7748919635069905E-2</v>
      </c>
      <c r="AY112" s="8">
        <v>0.10519775135207096</v>
      </c>
      <c r="AZ112"/>
      <c r="BA112"/>
      <c r="BB112"/>
      <c r="BC112"/>
      <c r="BD112"/>
      <c r="BE112"/>
      <c r="BO112" s="1">
        <v>36136</v>
      </c>
      <c r="BP112" s="8">
        <v>6.0292914571380479E-3</v>
      </c>
      <c r="BQ112" s="8">
        <v>-1.8577241679205686E-2</v>
      </c>
      <c r="CW112" s="1">
        <v>36654</v>
      </c>
      <c r="CX112" s="8">
        <v>-4.1674604817921726E-3</v>
      </c>
      <c r="CY112" s="8">
        <v>1.5951972266303956E-2</v>
      </c>
    </row>
    <row r="113" spans="1:103" x14ac:dyDescent="0.2">
      <c r="A113" s="1">
        <v>36171</v>
      </c>
      <c r="B113" s="3">
        <v>4.4010000228881836</v>
      </c>
      <c r="C113" s="2">
        <v>2384.5</v>
      </c>
      <c r="D113" s="3">
        <v>32.219001770019531</v>
      </c>
      <c r="K113" s="1">
        <v>36171</v>
      </c>
      <c r="L113" s="3">
        <f t="shared" si="15"/>
        <v>1.7447999954223634E-4</v>
      </c>
      <c r="M113" s="3">
        <f t="shared" si="16"/>
        <v>1.7104632028077216E-2</v>
      </c>
      <c r="N113" s="3">
        <f t="shared" si="17"/>
        <v>-1.0548889980206333E-2</v>
      </c>
      <c r="O113" s="3">
        <f t="shared" si="18"/>
        <v>1.693015202853498E-2</v>
      </c>
      <c r="P113" s="3">
        <f t="shared" si="19"/>
        <v>-1.072336997974857E-2</v>
      </c>
      <c r="AG113" s="1">
        <v>36137</v>
      </c>
      <c r="AH113" s="8">
        <v>-6.1060964013355404E-4</v>
      </c>
      <c r="AI113" s="8">
        <v>5.2348443527851646E-3</v>
      </c>
      <c r="AW113" s="8">
        <v>89</v>
      </c>
      <c r="AX113" s="8">
        <v>-6.9526374520972071E-3</v>
      </c>
      <c r="AY113" s="8">
        <v>-2.9237472514230577E-3</v>
      </c>
      <c r="AZ113"/>
      <c r="BA113"/>
      <c r="BB113"/>
      <c r="BC113"/>
      <c r="BD113"/>
      <c r="BE113"/>
      <c r="BO113" s="1">
        <v>36137</v>
      </c>
      <c r="BP113" s="8">
        <v>-9.3117984611500366E-4</v>
      </c>
      <c r="BQ113" s="8">
        <v>5.5554145587666135E-3</v>
      </c>
      <c r="CW113" s="1">
        <v>36655</v>
      </c>
      <c r="CX113" s="8">
        <v>-2.4775559943005935E-3</v>
      </c>
      <c r="CY113" s="8">
        <v>-3.1632260977413215E-2</v>
      </c>
    </row>
    <row r="114" spans="1:103" x14ac:dyDescent="0.2">
      <c r="A114" s="1">
        <v>36172</v>
      </c>
      <c r="B114" s="3">
        <v>4.3730001449584961</v>
      </c>
      <c r="C114" s="2">
        <v>2320.699951171875</v>
      </c>
      <c r="D114" s="3">
        <v>33.4375</v>
      </c>
      <c r="K114" s="1">
        <v>36172</v>
      </c>
      <c r="L114" s="3">
        <f t="shared" si="15"/>
        <v>1.7604000091552734E-4</v>
      </c>
      <c r="M114" s="3">
        <f t="shared" si="16"/>
        <v>-2.6756153838592995E-2</v>
      </c>
      <c r="N114" s="3">
        <f t="shared" si="17"/>
        <v>3.7819242156481317E-2</v>
      </c>
      <c r="O114" s="3">
        <f t="shared" si="18"/>
        <v>-2.6932193839508522E-2</v>
      </c>
      <c r="P114" s="3">
        <f t="shared" si="19"/>
        <v>3.764320215556579E-2</v>
      </c>
      <c r="AG114" s="1">
        <v>36138</v>
      </c>
      <c r="AH114" s="8">
        <v>1.6295423507304227E-3</v>
      </c>
      <c r="AI114" s="8">
        <v>6.7193244595027874E-4</v>
      </c>
      <c r="AW114" s="8">
        <v>90</v>
      </c>
      <c r="AX114" s="8">
        <v>-8.4493147841703479E-3</v>
      </c>
      <c r="AY114" s="8">
        <v>4.1938398243621777E-2</v>
      </c>
      <c r="AZ114"/>
      <c r="BA114"/>
      <c r="BB114"/>
      <c r="BC114"/>
      <c r="BD114"/>
      <c r="BE114"/>
      <c r="BO114" s="1">
        <v>36138</v>
      </c>
      <c r="BP114" s="8">
        <v>2.4850524715907653E-3</v>
      </c>
      <c r="BQ114" s="8">
        <v>-1.8357767491006391E-4</v>
      </c>
      <c r="CW114" s="1">
        <v>36656</v>
      </c>
      <c r="CX114" s="8">
        <v>-6.0251903832215133E-3</v>
      </c>
      <c r="CY114" s="8">
        <v>3.617161587848422E-2</v>
      </c>
    </row>
    <row r="115" spans="1:103" x14ac:dyDescent="0.2">
      <c r="A115" s="1">
        <v>36173</v>
      </c>
      <c r="B115" s="3">
        <v>4.3449997901916504</v>
      </c>
      <c r="C115" s="2">
        <v>2316.800048828125</v>
      </c>
      <c r="D115" s="3">
        <v>31.8125</v>
      </c>
      <c r="K115" s="1">
        <v>36173</v>
      </c>
      <c r="L115" s="3">
        <f t="shared" si="15"/>
        <v>1.7492000579833985E-4</v>
      </c>
      <c r="M115" s="3">
        <f t="shared" si="16"/>
        <v>-1.6804853819127636E-3</v>
      </c>
      <c r="N115" s="3">
        <f t="shared" si="17"/>
        <v>-4.8598130841121495E-2</v>
      </c>
      <c r="O115" s="3">
        <f t="shared" si="18"/>
        <v>-1.8554053877111033E-3</v>
      </c>
      <c r="P115" s="3">
        <f t="shared" si="19"/>
        <v>-4.8773050846919838E-2</v>
      </c>
      <c r="AG115" s="1">
        <v>36139</v>
      </c>
      <c r="AH115" s="8">
        <v>-3.5534213783109266E-3</v>
      </c>
      <c r="AI115" s="8">
        <v>-1.0389589674279858E-3</v>
      </c>
      <c r="AW115" s="8">
        <v>91</v>
      </c>
      <c r="AX115" s="8">
        <v>7.8737097503268315E-3</v>
      </c>
      <c r="AY115" s="8">
        <v>1.4187921686169169E-2</v>
      </c>
      <c r="AZ115"/>
      <c r="BA115"/>
      <c r="BB115"/>
      <c r="BC115"/>
      <c r="BD115"/>
      <c r="BE115"/>
      <c r="BO115" s="1">
        <v>36139</v>
      </c>
      <c r="BP115" s="8">
        <v>-5.4189684452305865E-3</v>
      </c>
      <c r="BQ115" s="8">
        <v>8.2658809949167408E-4</v>
      </c>
      <c r="CW115" s="1">
        <v>36657</v>
      </c>
      <c r="CX115" s="8">
        <v>3.657638471710824E-3</v>
      </c>
      <c r="CY115" s="8">
        <v>2.6442695976449711E-2</v>
      </c>
    </row>
    <row r="116" spans="1:103" x14ac:dyDescent="0.2">
      <c r="A116" s="1">
        <v>36174</v>
      </c>
      <c r="B116" s="3">
        <v>4.3159999847412109</v>
      </c>
      <c r="C116" s="2">
        <v>2276.800048828125</v>
      </c>
      <c r="D116" s="3">
        <v>30.25</v>
      </c>
      <c r="K116" s="1">
        <v>36174</v>
      </c>
      <c r="L116" s="3">
        <f t="shared" si="15"/>
        <v>1.7379999160766602E-4</v>
      </c>
      <c r="M116" s="3">
        <f t="shared" si="16"/>
        <v>-1.726519300629014E-2</v>
      </c>
      <c r="N116" s="3">
        <f t="shared" si="17"/>
        <v>-4.9115913555992138E-2</v>
      </c>
      <c r="O116" s="3">
        <f t="shared" si="18"/>
        <v>-1.7438992997897806E-2</v>
      </c>
      <c r="P116" s="3">
        <f t="shared" si="19"/>
        <v>-4.9289713547599805E-2</v>
      </c>
      <c r="AG116" s="1">
        <v>36140</v>
      </c>
      <c r="AH116" s="8">
        <v>1.4037970467568723E-3</v>
      </c>
      <c r="AI116" s="8">
        <v>-4.873194815537699E-3</v>
      </c>
      <c r="AW116" s="8">
        <v>92</v>
      </c>
      <c r="AX116" s="8">
        <v>-3.4314967163099987E-2</v>
      </c>
      <c r="AY116" s="8">
        <v>3.488462439588564E-2</v>
      </c>
      <c r="AZ116"/>
      <c r="BA116"/>
      <c r="BB116"/>
      <c r="BC116"/>
      <c r="BD116"/>
      <c r="BE116"/>
      <c r="BO116" s="1">
        <v>36140</v>
      </c>
      <c r="BP116" s="8">
        <v>2.1407908294566883E-3</v>
      </c>
      <c r="BQ116" s="8">
        <v>-5.6101885982375154E-3</v>
      </c>
      <c r="CW116" s="1">
        <v>36658</v>
      </c>
      <c r="CX116" s="8">
        <v>9.0906491615337312E-4</v>
      </c>
      <c r="CY116" s="8">
        <v>-1.9577896084984541E-2</v>
      </c>
    </row>
    <row r="117" spans="1:103" x14ac:dyDescent="0.2">
      <c r="A117" s="1">
        <v>36175</v>
      </c>
      <c r="B117" s="3">
        <v>4.3369998931884766</v>
      </c>
      <c r="C117" s="2">
        <v>2348.199951171875</v>
      </c>
      <c r="D117" s="3">
        <v>31.906499862670898</v>
      </c>
      <c r="K117" s="1">
        <v>36175</v>
      </c>
      <c r="L117" s="3">
        <f t="shared" si="15"/>
        <v>1.7263999938964844E-4</v>
      </c>
      <c r="M117" s="3">
        <f t="shared" si="16"/>
        <v>3.1359759668179783E-2</v>
      </c>
      <c r="N117" s="3">
        <f t="shared" si="17"/>
        <v>5.476032603870739E-2</v>
      </c>
      <c r="O117" s="3">
        <f t="shared" si="18"/>
        <v>3.1187119668790134E-2</v>
      </c>
      <c r="P117" s="3">
        <f t="shared" si="19"/>
        <v>5.458768603931774E-2</v>
      </c>
      <c r="AG117" s="1">
        <v>36143</v>
      </c>
      <c r="AH117" s="8">
        <v>-6.4939093019284544E-3</v>
      </c>
      <c r="AI117" s="8">
        <v>4.1790944871136397E-3</v>
      </c>
      <c r="AW117" s="8">
        <v>93</v>
      </c>
      <c r="AX117" s="8">
        <v>2.9491257701749766E-2</v>
      </c>
      <c r="AY117" s="8">
        <v>6.1580399622482816E-3</v>
      </c>
      <c r="AZ117"/>
      <c r="BA117"/>
      <c r="BB117"/>
      <c r="BC117"/>
      <c r="BD117"/>
      <c r="BE117"/>
      <c r="BO117" s="1">
        <v>36143</v>
      </c>
      <c r="BP117" s="8">
        <v>-9.903213226590912E-3</v>
      </c>
      <c r="BQ117" s="8">
        <v>7.5883984117760973E-3</v>
      </c>
      <c r="CW117" s="1">
        <v>36661</v>
      </c>
      <c r="CX117" s="8">
        <v>2.4018744720859866E-3</v>
      </c>
      <c r="CY117" s="8">
        <v>1.5794982434448341E-2</v>
      </c>
    </row>
    <row r="118" spans="1:103" x14ac:dyDescent="0.2">
      <c r="A118" s="1">
        <v>36179</v>
      </c>
      <c r="B118" s="3">
        <v>4.2649998664855957</v>
      </c>
      <c r="C118" s="2">
        <v>2408.10009765625</v>
      </c>
      <c r="D118" s="3">
        <v>32.5</v>
      </c>
      <c r="K118" s="1">
        <v>36179</v>
      </c>
      <c r="L118" s="3">
        <f t="shared" si="15"/>
        <v>1.7347999572753906E-4</v>
      </c>
      <c r="M118" s="3">
        <f t="shared" si="16"/>
        <v>2.5508963346363107E-2</v>
      </c>
      <c r="N118" s="3">
        <f t="shared" si="17"/>
        <v>1.860122983980041E-2</v>
      </c>
      <c r="O118" s="3">
        <f t="shared" si="18"/>
        <v>2.5335483350635568E-2</v>
      </c>
      <c r="P118" s="3">
        <f t="shared" si="19"/>
        <v>1.8427749844072871E-2</v>
      </c>
      <c r="AG118" s="1">
        <v>36144</v>
      </c>
      <c r="AH118" s="8">
        <v>4.9068318460470739E-3</v>
      </c>
      <c r="AI118" s="8">
        <v>-1.301820585362393E-2</v>
      </c>
      <c r="AW118" s="8">
        <v>94</v>
      </c>
      <c r="AX118" s="8">
        <v>-4.0427483043927175E-2</v>
      </c>
      <c r="AY118" s="8">
        <v>-9.0540072765330465E-2</v>
      </c>
      <c r="AZ118"/>
      <c r="BA118"/>
      <c r="BB118"/>
      <c r="BC118"/>
      <c r="BD118"/>
      <c r="BE118"/>
      <c r="BO118" s="1">
        <v>36144</v>
      </c>
      <c r="BP118" s="8">
        <v>7.4829197297228058E-3</v>
      </c>
      <c r="BQ118" s="8">
        <v>-1.5594293737299663E-2</v>
      </c>
      <c r="CW118" s="1">
        <v>36662</v>
      </c>
      <c r="CX118" s="8">
        <v>3.28516960189488E-3</v>
      </c>
      <c r="CY118" s="8">
        <v>8.9000456702415937E-3</v>
      </c>
    </row>
    <row r="119" spans="1:103" x14ac:dyDescent="0.2">
      <c r="A119" s="1">
        <v>36180</v>
      </c>
      <c r="B119" s="3">
        <v>4.2630000114440918</v>
      </c>
      <c r="C119" s="2">
        <v>2415.39990234375</v>
      </c>
      <c r="D119" s="3">
        <v>32.531501770019531</v>
      </c>
      <c r="K119" s="1">
        <v>36180</v>
      </c>
      <c r="L119" s="3">
        <f t="shared" si="15"/>
        <v>1.7059999465942382E-4</v>
      </c>
      <c r="M119" s="3">
        <f t="shared" si="16"/>
        <v>3.0313543422072599E-3</v>
      </c>
      <c r="N119" s="3">
        <f t="shared" si="17"/>
        <v>9.6928523137019228E-4</v>
      </c>
      <c r="O119" s="3">
        <f t="shared" si="18"/>
        <v>2.8607543475478361E-3</v>
      </c>
      <c r="P119" s="3">
        <f t="shared" si="19"/>
        <v>7.9868523671076843E-4</v>
      </c>
      <c r="AG119" s="1">
        <v>36145</v>
      </c>
      <c r="AH119" s="8">
        <v>-3.4626975734474997E-4</v>
      </c>
      <c r="AI119" s="8">
        <v>3.1915570317413815E-2</v>
      </c>
      <c r="AW119" s="8">
        <v>95</v>
      </c>
      <c r="AX119" s="8">
        <v>1.5084457299362941E-2</v>
      </c>
      <c r="AY119" s="8">
        <v>6.4443832780379642E-2</v>
      </c>
      <c r="AZ119"/>
      <c r="BA119"/>
      <c r="BB119"/>
      <c r="BC119"/>
      <c r="BD119"/>
      <c r="BE119"/>
      <c r="BO119" s="1">
        <v>36145</v>
      </c>
      <c r="BP119" s="8">
        <v>-5.2806146212830711E-4</v>
      </c>
      <c r="BQ119" s="8">
        <v>3.2097362022197366E-2</v>
      </c>
      <c r="CW119" s="1">
        <v>36663</v>
      </c>
      <c r="CX119" s="8">
        <v>-2.1060326837953822E-3</v>
      </c>
      <c r="CY119" s="8">
        <v>-2.7093766259959498E-3</v>
      </c>
    </row>
    <row r="120" spans="1:103" x14ac:dyDescent="0.2">
      <c r="A120" s="1">
        <v>36181</v>
      </c>
      <c r="B120" s="3">
        <v>4.2100000381469727</v>
      </c>
      <c r="C120" s="2">
        <v>2344.699951171875</v>
      </c>
      <c r="D120" s="3">
        <v>33</v>
      </c>
      <c r="K120" s="1">
        <v>36181</v>
      </c>
      <c r="L120" s="3">
        <f t="shared" si="15"/>
        <v>1.7052000045776367E-4</v>
      </c>
      <c r="M120" s="3">
        <f t="shared" si="16"/>
        <v>-2.9270495168635339E-2</v>
      </c>
      <c r="N120" s="3">
        <f t="shared" si="17"/>
        <v>1.4401371116910091E-2</v>
      </c>
      <c r="O120" s="3">
        <f t="shared" si="18"/>
        <v>-2.9441015169093102E-2</v>
      </c>
      <c r="P120" s="3">
        <f t="shared" si="19"/>
        <v>1.4230851116452326E-2</v>
      </c>
      <c r="AG120" s="1">
        <v>36146</v>
      </c>
      <c r="AH120" s="8">
        <v>3.6261187725644332E-3</v>
      </c>
      <c r="AI120" s="8">
        <v>9.9793234043063141E-3</v>
      </c>
      <c r="AW120" s="8">
        <v>96</v>
      </c>
      <c r="AX120" s="8">
        <v>4.9775579883035471E-2</v>
      </c>
      <c r="AY120" s="8">
        <v>-7.1409731845351987E-2</v>
      </c>
      <c r="AZ120"/>
      <c r="BA120"/>
      <c r="BB120"/>
      <c r="BC120"/>
      <c r="BD120"/>
      <c r="BE120"/>
      <c r="BO120" s="1">
        <v>36146</v>
      </c>
      <c r="BP120" s="8">
        <v>5.5298319887199026E-3</v>
      </c>
      <c r="BQ120" s="8">
        <v>8.075610188150846E-3</v>
      </c>
      <c r="CW120" s="1">
        <v>36664</v>
      </c>
      <c r="CX120" s="8">
        <v>-3.1420825449023425E-3</v>
      </c>
      <c r="CY120" s="8">
        <v>-1.6966271325170126E-3</v>
      </c>
    </row>
    <row r="121" spans="1:103" x14ac:dyDescent="0.2">
      <c r="A121" s="1">
        <v>36182</v>
      </c>
      <c r="B121" s="3">
        <v>4.255000114440918</v>
      </c>
      <c r="C121" s="2">
        <v>2338.800048828125</v>
      </c>
      <c r="D121" s="3">
        <v>33.156501770019531</v>
      </c>
      <c r="K121" s="1">
        <v>36182</v>
      </c>
      <c r="L121" s="3">
        <f t="shared" si="15"/>
        <v>1.6840000152587892E-4</v>
      </c>
      <c r="M121" s="3">
        <f t="shared" si="16"/>
        <v>-2.5162717902566783E-3</v>
      </c>
      <c r="N121" s="3">
        <f t="shared" si="17"/>
        <v>4.742477879379735E-3</v>
      </c>
      <c r="O121" s="3">
        <f t="shared" si="18"/>
        <v>-2.6846717917825571E-3</v>
      </c>
      <c r="P121" s="3">
        <f t="shared" si="19"/>
        <v>4.5740778778538558E-3</v>
      </c>
      <c r="AG121" s="1">
        <v>36147</v>
      </c>
      <c r="AH121" s="8">
        <v>4.3708931346852194E-3</v>
      </c>
      <c r="AI121" s="8">
        <v>1.0337979596355008E-4</v>
      </c>
      <c r="AW121" s="8">
        <v>97</v>
      </c>
      <c r="AX121" s="8">
        <v>-4.6702429567096792E-3</v>
      </c>
      <c r="AY121" s="8">
        <v>1.2321041151509626E-2</v>
      </c>
      <c r="AZ121"/>
      <c r="BA121"/>
      <c r="BB121"/>
      <c r="BC121"/>
      <c r="BD121"/>
      <c r="BE121"/>
      <c r="BO121" s="1">
        <v>36147</v>
      </c>
      <c r="BP121" s="8">
        <v>6.6656130677057264E-3</v>
      </c>
      <c r="BQ121" s="8">
        <v>-2.1913401370569569E-3</v>
      </c>
      <c r="CW121" s="1">
        <v>36665</v>
      </c>
      <c r="CX121" s="8">
        <v>-4.5193547511823791E-3</v>
      </c>
      <c r="CY121" s="8">
        <v>-1.9636274206166482E-3</v>
      </c>
    </row>
    <row r="122" spans="1:103" x14ac:dyDescent="0.2">
      <c r="A122" s="1">
        <v>36185</v>
      </c>
      <c r="B122" s="3">
        <v>4.3159999847412109</v>
      </c>
      <c r="C122" s="2">
        <v>2369.300048828125</v>
      </c>
      <c r="D122" s="3">
        <v>32.6875</v>
      </c>
      <c r="K122" s="1">
        <v>36185</v>
      </c>
      <c r="L122" s="3">
        <f t="shared" si="15"/>
        <v>1.7020000457763674E-4</v>
      </c>
      <c r="M122" s="3">
        <f t="shared" si="16"/>
        <v>1.3040875390473109E-2</v>
      </c>
      <c r="N122" s="3">
        <f t="shared" si="17"/>
        <v>-1.4145092062866769E-2</v>
      </c>
      <c r="O122" s="3">
        <f t="shared" si="18"/>
        <v>1.2870675385895472E-2</v>
      </c>
      <c r="P122" s="3">
        <f t="shared" si="19"/>
        <v>-1.4315292067444406E-2</v>
      </c>
      <c r="AG122" s="1">
        <v>36150</v>
      </c>
      <c r="AH122" s="8">
        <v>5.2541095311749763E-3</v>
      </c>
      <c r="AI122" s="8">
        <v>8.1089194220544218E-3</v>
      </c>
      <c r="AW122" s="8">
        <v>98</v>
      </c>
      <c r="AX122" s="8">
        <v>2.6915775275810898E-2</v>
      </c>
      <c r="AY122" s="8">
        <v>2.3815538096940078E-3</v>
      </c>
      <c r="AZ122"/>
      <c r="BA122"/>
      <c r="BB122"/>
      <c r="BC122"/>
      <c r="BD122"/>
      <c r="BE122"/>
      <c r="BO122" s="1">
        <v>36150</v>
      </c>
      <c r="BP122" s="8">
        <v>8.0125182819596238E-3</v>
      </c>
      <c r="BQ122" s="8">
        <v>5.3505106712697752E-3</v>
      </c>
      <c r="CW122" s="1">
        <v>36668</v>
      </c>
      <c r="CX122" s="8">
        <v>-8.3335190813995817E-4</v>
      </c>
      <c r="CY122" s="8">
        <v>-4.3212325090228723E-2</v>
      </c>
    </row>
    <row r="123" spans="1:103" x14ac:dyDescent="0.2">
      <c r="A123" s="1">
        <v>36186</v>
      </c>
      <c r="B123" s="3">
        <v>4.3480000495910645</v>
      </c>
      <c r="C123" s="2">
        <v>2433.39990234375</v>
      </c>
      <c r="D123" s="3">
        <v>32.1875</v>
      </c>
      <c r="K123" s="1">
        <v>36186</v>
      </c>
      <c r="L123" s="3">
        <f t="shared" si="15"/>
        <v>1.7263999938964844E-4</v>
      </c>
      <c r="M123" s="3">
        <f t="shared" si="16"/>
        <v>2.7054341870853083E-2</v>
      </c>
      <c r="N123" s="3">
        <f t="shared" si="17"/>
        <v>-1.5296367112810707E-2</v>
      </c>
      <c r="O123" s="3">
        <f t="shared" si="18"/>
        <v>2.6881701871463434E-2</v>
      </c>
      <c r="P123" s="3">
        <f t="shared" si="19"/>
        <v>-1.5469007112200355E-2</v>
      </c>
      <c r="AG123" s="1">
        <v>36151</v>
      </c>
      <c r="AH123" s="8">
        <v>-1.6891126508231252E-3</v>
      </c>
      <c r="AI123" s="8">
        <v>1.0480321442031917E-2</v>
      </c>
      <c r="AW123" s="8">
        <v>99</v>
      </c>
      <c r="AX123" s="8">
        <v>-1.2274864240892726E-2</v>
      </c>
      <c r="AY123" s="8">
        <v>-6.1313963417962573E-2</v>
      </c>
      <c r="AZ123"/>
      <c r="BA123"/>
      <c r="BB123"/>
      <c r="BC123"/>
      <c r="BD123"/>
      <c r="BE123"/>
      <c r="BO123" s="1">
        <v>36151</v>
      </c>
      <c r="BP123" s="8">
        <v>-2.5758971933695024E-3</v>
      </c>
      <c r="BQ123" s="8">
        <v>1.1367105984578293E-2</v>
      </c>
      <c r="CW123" s="1">
        <v>36669</v>
      </c>
      <c r="CX123" s="8">
        <v>-6.401401062420064E-3</v>
      </c>
      <c r="CY123" s="8">
        <v>-3.9673684261812017E-2</v>
      </c>
    </row>
    <row r="124" spans="1:103" x14ac:dyDescent="0.2">
      <c r="A124" s="1">
        <v>36187</v>
      </c>
      <c r="B124" s="3">
        <v>4.3639998435974121</v>
      </c>
      <c r="C124" s="2">
        <v>2407.10009765625</v>
      </c>
      <c r="D124" s="3">
        <v>32.094001770019531</v>
      </c>
      <c r="K124" s="1">
        <v>36187</v>
      </c>
      <c r="L124" s="3">
        <f t="shared" si="15"/>
        <v>1.7392000198364257E-4</v>
      </c>
      <c r="M124" s="3">
        <f t="shared" si="16"/>
        <v>-1.0807843241124946E-2</v>
      </c>
      <c r="N124" s="3">
        <f t="shared" si="17"/>
        <v>-2.9047993780339804E-3</v>
      </c>
      <c r="O124" s="3">
        <f t="shared" si="18"/>
        <v>-1.0981763243108587E-2</v>
      </c>
      <c r="P124" s="3">
        <f t="shared" si="19"/>
        <v>-3.078719380017623E-3</v>
      </c>
      <c r="AG124" s="1">
        <v>36152</v>
      </c>
      <c r="AH124" s="8">
        <v>5.1380470441758424E-3</v>
      </c>
      <c r="AI124" s="8">
        <v>1.774647975916702E-2</v>
      </c>
      <c r="AW124" s="8">
        <v>100</v>
      </c>
      <c r="AX124" s="8">
        <v>-8.0519832540008936E-3</v>
      </c>
      <c r="AY124" s="8">
        <v>-2.749286133500782E-2</v>
      </c>
      <c r="AZ124"/>
      <c r="BA124"/>
      <c r="BB124"/>
      <c r="BC124"/>
      <c r="BD124"/>
      <c r="BE124"/>
      <c r="BO124" s="1">
        <v>36152</v>
      </c>
      <c r="BP124" s="8">
        <v>7.8355229617417185E-3</v>
      </c>
      <c r="BQ124" s="8">
        <v>1.5049003841601145E-2</v>
      </c>
      <c r="CW124" s="1">
        <v>36670</v>
      </c>
      <c r="CX124" s="8">
        <v>3.615676467923149E-3</v>
      </c>
      <c r="CY124" s="8">
        <v>-3.8499397398155707E-2</v>
      </c>
    </row>
    <row r="125" spans="1:103" x14ac:dyDescent="0.2">
      <c r="A125" s="1">
        <v>36188</v>
      </c>
      <c r="B125" s="3">
        <v>4.370999813079834</v>
      </c>
      <c r="C125" s="2">
        <v>2477.300048828125</v>
      </c>
      <c r="D125" s="3">
        <v>32.594001770019531</v>
      </c>
      <c r="K125" s="1">
        <v>36188</v>
      </c>
      <c r="L125" s="3">
        <f t="shared" si="15"/>
        <v>1.7455999374389649E-4</v>
      </c>
      <c r="M125" s="3">
        <f t="shared" si="16"/>
        <v>2.9163702515000282E-2</v>
      </c>
      <c r="N125" s="3">
        <f t="shared" si="17"/>
        <v>1.5579235135054824E-2</v>
      </c>
      <c r="O125" s="3">
        <f t="shared" si="18"/>
        <v>2.8989142521256384E-2</v>
      </c>
      <c r="P125" s="3">
        <f t="shared" si="19"/>
        <v>1.5404675141310928E-2</v>
      </c>
      <c r="AG125" s="1">
        <v>36153</v>
      </c>
      <c r="AH125" s="8">
        <v>-9.2348861365644757E-4</v>
      </c>
      <c r="AI125" s="8">
        <v>-5.4662333355493444E-3</v>
      </c>
      <c r="AW125" s="8">
        <v>101</v>
      </c>
      <c r="AX125" s="8">
        <v>2.3393485631949335E-2</v>
      </c>
      <c r="AY125" s="8">
        <v>4.8865287075232827E-2</v>
      </c>
      <c r="AZ125"/>
      <c r="BA125"/>
      <c r="BB125"/>
      <c r="BC125"/>
      <c r="BD125"/>
      <c r="BE125"/>
      <c r="BO125" s="1">
        <v>36153</v>
      </c>
      <c r="BP125" s="8">
        <v>-1.4083203549905994E-3</v>
      </c>
      <c r="BQ125" s="8">
        <v>-4.9814015942151926E-3</v>
      </c>
      <c r="CW125" s="1">
        <v>36671</v>
      </c>
      <c r="CX125" s="8">
        <v>-2.1531036626268952E-3</v>
      </c>
      <c r="CY125" s="8">
        <v>2.5322705145481388E-2</v>
      </c>
    </row>
    <row r="126" spans="1:103" x14ac:dyDescent="0.2">
      <c r="A126" s="1">
        <v>36189</v>
      </c>
      <c r="B126" s="3">
        <v>4.3569998741149902</v>
      </c>
      <c r="C126" s="2">
        <v>2505.800048828125</v>
      </c>
      <c r="D126" s="3">
        <v>33</v>
      </c>
      <c r="K126" s="1">
        <v>36189</v>
      </c>
      <c r="L126" s="3">
        <f t="shared" si="15"/>
        <v>1.7483999252319334E-4</v>
      </c>
      <c r="M126" s="3">
        <f t="shared" si="16"/>
        <v>1.150446027459685E-2</v>
      </c>
      <c r="N126" s="3">
        <f t="shared" si="17"/>
        <v>1.2456225315478513E-2</v>
      </c>
      <c r="O126" s="3">
        <f t="shared" si="18"/>
        <v>1.1329620282073656E-2</v>
      </c>
      <c r="P126" s="3">
        <f t="shared" si="19"/>
        <v>1.2281385322955319E-2</v>
      </c>
      <c r="AG126" s="1">
        <v>36157</v>
      </c>
      <c r="AH126" s="8">
        <v>1.6891123386456324E-3</v>
      </c>
      <c r="AI126" s="8">
        <v>-2.2061923391710241E-2</v>
      </c>
      <c r="AW126" s="8">
        <v>102</v>
      </c>
      <c r="AX126" s="8">
        <v>-4.6180999989306861E-3</v>
      </c>
      <c r="AY126" s="8">
        <v>2.0995622220945798E-2</v>
      </c>
      <c r="AZ126"/>
      <c r="BA126"/>
      <c r="BB126"/>
      <c r="BC126"/>
      <c r="BD126"/>
      <c r="BE126"/>
      <c r="BO126" s="1">
        <v>36157</v>
      </c>
      <c r="BP126" s="8">
        <v>2.5758967172987515E-3</v>
      </c>
      <c r="BQ126" s="8">
        <v>-2.2948707770363362E-2</v>
      </c>
      <c r="CW126" s="1">
        <v>36672</v>
      </c>
      <c r="CX126" s="8">
        <v>-6.7271969523559517E-6</v>
      </c>
      <c r="CY126" s="8">
        <v>1.3593683718691485E-2</v>
      </c>
    </row>
    <row r="127" spans="1:103" ht="13.5" thickBot="1" x14ac:dyDescent="0.25">
      <c r="A127" s="1">
        <v>36192</v>
      </c>
      <c r="B127" s="3">
        <v>4.4200000762939453</v>
      </c>
      <c r="C127" s="2">
        <v>2510</v>
      </c>
      <c r="D127" s="3">
        <v>32.96875</v>
      </c>
      <c r="K127" s="1">
        <v>36192</v>
      </c>
      <c r="L127" s="3">
        <f t="shared" si="15"/>
        <v>1.7427999496459962E-4</v>
      </c>
      <c r="M127" s="3">
        <f t="shared" si="16"/>
        <v>1.6760919027993355E-3</v>
      </c>
      <c r="N127" s="3">
        <f t="shared" si="17"/>
        <v>-9.46969696969697E-4</v>
      </c>
      <c r="O127" s="3">
        <f t="shared" si="18"/>
        <v>1.5018119078347358E-3</v>
      </c>
      <c r="P127" s="3">
        <f t="shared" si="19"/>
        <v>-1.1212496919342967E-3</v>
      </c>
      <c r="AG127" s="1">
        <v>36158</v>
      </c>
      <c r="AH127" s="8">
        <v>1.3559672521417062E-4</v>
      </c>
      <c r="AI127" s="8">
        <v>3.1554269131542647E-3</v>
      </c>
      <c r="AW127" s="9">
        <v>103</v>
      </c>
      <c r="AX127" s="9">
        <v>-6.9686718898048575E-3</v>
      </c>
      <c r="AY127" s="9">
        <v>2.6927096748461995E-3</v>
      </c>
      <c r="AZ127"/>
      <c r="BA127"/>
      <c r="BB127"/>
      <c r="BC127"/>
      <c r="BD127"/>
      <c r="BE127"/>
      <c r="BO127" s="1">
        <v>36158</v>
      </c>
      <c r="BP127" s="8">
        <v>2.0678503813174789E-4</v>
      </c>
      <c r="BQ127" s="8">
        <v>3.0842386002366876E-3</v>
      </c>
      <c r="CW127" s="1">
        <v>36676</v>
      </c>
      <c r="CX127" s="8">
        <v>8.5562469033892228E-3</v>
      </c>
      <c r="CY127" s="8">
        <v>-9.4499019525402499E-3</v>
      </c>
    </row>
    <row r="128" spans="1:103" x14ac:dyDescent="0.2">
      <c r="A128" s="1">
        <v>36193</v>
      </c>
      <c r="B128" s="3">
        <v>4.4110002517700195</v>
      </c>
      <c r="C128" s="2">
        <v>2463.39990234375</v>
      </c>
      <c r="D128" s="3">
        <v>32.40625</v>
      </c>
      <c r="K128" s="1">
        <v>36193</v>
      </c>
      <c r="L128" s="3">
        <f t="shared" si="15"/>
        <v>1.7680000305175781E-4</v>
      </c>
      <c r="M128" s="3">
        <f t="shared" si="16"/>
        <v>-1.8565775958665338E-2</v>
      </c>
      <c r="N128" s="3">
        <f t="shared" si="17"/>
        <v>-1.7061611374407582E-2</v>
      </c>
      <c r="O128" s="3">
        <f t="shared" si="18"/>
        <v>-1.8742575961717096E-2</v>
      </c>
      <c r="P128" s="3">
        <f t="shared" si="19"/>
        <v>-1.723841137745934E-2</v>
      </c>
      <c r="AG128" s="1">
        <v>36159</v>
      </c>
      <c r="AH128" s="8">
        <v>-1.4326359706115712E-3</v>
      </c>
      <c r="AI128" s="8">
        <v>-1.0571616618484502E-2</v>
      </c>
      <c r="BO128" s="1">
        <v>36159</v>
      </c>
      <c r="BP128" s="8">
        <v>-2.184770195179226E-3</v>
      </c>
      <c r="BQ128" s="8">
        <v>-9.819482393916848E-3</v>
      </c>
      <c r="CW128" s="1">
        <v>36677</v>
      </c>
      <c r="CX128" s="8">
        <v>-1.8236184455146425E-3</v>
      </c>
      <c r="CY128" s="8">
        <v>4.4757428821185483E-2</v>
      </c>
    </row>
    <row r="129" spans="1:103" x14ac:dyDescent="0.2">
      <c r="A129" s="1">
        <v>36194</v>
      </c>
      <c r="B129" s="3">
        <v>4.3639998435974121</v>
      </c>
      <c r="C129" s="2">
        <v>2493.39990234375</v>
      </c>
      <c r="D129" s="3">
        <v>32.03125</v>
      </c>
      <c r="K129" s="1">
        <v>36194</v>
      </c>
      <c r="L129" s="3">
        <f t="shared" si="15"/>
        <v>1.7644001007080079E-4</v>
      </c>
      <c r="M129" s="3">
        <f t="shared" si="16"/>
        <v>1.2178290650842817E-2</v>
      </c>
      <c r="N129" s="3">
        <f t="shared" si="17"/>
        <v>-1.1571841851494697E-2</v>
      </c>
      <c r="O129" s="3">
        <f t="shared" si="18"/>
        <v>1.2001850640772017E-2</v>
      </c>
      <c r="P129" s="3">
        <f t="shared" si="19"/>
        <v>-1.1748281861565497E-2</v>
      </c>
      <c r="AG129" s="1">
        <v>36160</v>
      </c>
      <c r="AH129" s="8">
        <v>2.5047552683096237E-3</v>
      </c>
      <c r="AI129" s="8">
        <v>5.2303392189627269E-3</v>
      </c>
      <c r="BO129" s="1">
        <v>36160</v>
      </c>
      <c r="BP129" s="8">
        <v>3.8197523786066608E-3</v>
      </c>
      <c r="BQ129" s="8">
        <v>3.9153421086656898E-3</v>
      </c>
      <c r="CW129" s="1">
        <v>36678</v>
      </c>
      <c r="CX129" s="8">
        <v>5.7583904247975222E-3</v>
      </c>
      <c r="CY129" s="8">
        <v>-2.9772112551727195E-2</v>
      </c>
    </row>
    <row r="130" spans="1:103" x14ac:dyDescent="0.2">
      <c r="A130" s="1">
        <v>36195</v>
      </c>
      <c r="B130" s="3">
        <v>4.3639998435974121</v>
      </c>
      <c r="C130" s="2">
        <v>2410</v>
      </c>
      <c r="D130" s="3">
        <v>30.875</v>
      </c>
      <c r="K130" s="1">
        <v>36195</v>
      </c>
      <c r="L130" s="3">
        <f t="shared" si="15"/>
        <v>1.7455999374389649E-4</v>
      </c>
      <c r="M130" s="3">
        <f t="shared" si="16"/>
        <v>-3.3448265665429612E-2</v>
      </c>
      <c r="N130" s="3">
        <f t="shared" si="17"/>
        <v>-3.6097560975609753E-2</v>
      </c>
      <c r="O130" s="3">
        <f t="shared" si="18"/>
        <v>-3.3622825659173509E-2</v>
      </c>
      <c r="P130" s="3">
        <f t="shared" si="19"/>
        <v>-3.6272120969353651E-2</v>
      </c>
      <c r="AG130" s="1">
        <v>36164</v>
      </c>
      <c r="AH130" s="8">
        <v>1.4832906619400338E-3</v>
      </c>
      <c r="AI130" s="8">
        <v>3.6842775005563801E-2</v>
      </c>
      <c r="BO130" s="1">
        <v>36164</v>
      </c>
      <c r="BP130" s="8">
        <v>2.2620186114766234E-3</v>
      </c>
      <c r="BQ130" s="8">
        <v>3.6064047056027213E-2</v>
      </c>
      <c r="CW130" s="1">
        <v>36679</v>
      </c>
      <c r="CX130" s="8">
        <v>6.9475003348476033E-3</v>
      </c>
      <c r="CY130" s="8">
        <v>-2.9794600510594529E-2</v>
      </c>
    </row>
    <row r="131" spans="1:103" x14ac:dyDescent="0.2">
      <c r="A131" s="1">
        <v>36196</v>
      </c>
      <c r="B131" s="3">
        <v>4.3909997940063477</v>
      </c>
      <c r="C131" s="2">
        <v>2373.60009765625</v>
      </c>
      <c r="D131" s="3">
        <v>31.468999862670898</v>
      </c>
      <c r="K131" s="1">
        <v>36196</v>
      </c>
      <c r="L131" s="3">
        <f t="shared" ref="L131:L194" si="24">B130/100/250</f>
        <v>1.7455999374389649E-4</v>
      </c>
      <c r="M131" s="3">
        <f t="shared" ref="M131:M194" si="25">(C131-C130)/C130</f>
        <v>-1.5103693918568464E-2</v>
      </c>
      <c r="N131" s="3">
        <f t="shared" ref="N131:N194" si="26">(D131-D130)/D130</f>
        <v>1.9238861948855011E-2</v>
      </c>
      <c r="O131" s="3">
        <f t="shared" ref="O131:O194" si="27">M131-L131</f>
        <v>-1.527825391231236E-2</v>
      </c>
      <c r="P131" s="3">
        <f t="shared" ref="P131:P194" si="28">N131-L131</f>
        <v>1.9064301955111114E-2</v>
      </c>
      <c r="AG131" s="1">
        <v>36165</v>
      </c>
      <c r="AH131" s="8">
        <v>4.1319200708448932E-3</v>
      </c>
      <c r="AI131" s="8">
        <v>-8.3513293535453156E-3</v>
      </c>
      <c r="BO131" s="1">
        <v>36165</v>
      </c>
      <c r="BP131" s="8">
        <v>6.3011790886355725E-3</v>
      </c>
      <c r="BQ131" s="8">
        <v>-1.0520588371335994E-2</v>
      </c>
      <c r="CW131" s="1">
        <v>36682</v>
      </c>
      <c r="CX131" s="8">
        <v>2.375484150604904E-4</v>
      </c>
      <c r="CY131" s="8">
        <v>-5.0597260645276317E-2</v>
      </c>
    </row>
    <row r="132" spans="1:103" x14ac:dyDescent="0.2">
      <c r="A132" s="1">
        <v>36199</v>
      </c>
      <c r="B132" s="3">
        <v>4.3889999389648438</v>
      </c>
      <c r="C132" s="2">
        <v>2404.89990234375</v>
      </c>
      <c r="D132" s="3">
        <v>32.344001770019531</v>
      </c>
      <c r="K132" s="1">
        <v>36199</v>
      </c>
      <c r="L132" s="3">
        <f t="shared" si="24"/>
        <v>1.7563999176025392E-4</v>
      </c>
      <c r="M132" s="3">
        <f t="shared" si="25"/>
        <v>1.3186637765311092E-2</v>
      </c>
      <c r="N132" s="3">
        <f t="shared" si="26"/>
        <v>2.7805202299631265E-2</v>
      </c>
      <c r="O132" s="3">
        <f t="shared" si="27"/>
        <v>1.3010997773550838E-2</v>
      </c>
      <c r="P132" s="3">
        <f t="shared" si="28"/>
        <v>2.762956230787101E-2</v>
      </c>
      <c r="AG132" s="1">
        <v>36166</v>
      </c>
      <c r="AH132" s="8">
        <v>6.5292530893898909E-3</v>
      </c>
      <c r="AI132" s="8">
        <v>8.9447106894564952E-4</v>
      </c>
      <c r="BO132" s="1">
        <v>36166</v>
      </c>
      <c r="BP132" s="8">
        <v>9.957112510857475E-3</v>
      </c>
      <c r="BQ132" s="8">
        <v>-2.5333883525219345E-3</v>
      </c>
      <c r="CW132" s="1">
        <v>36683</v>
      </c>
      <c r="CX132" s="8">
        <v>-1.8454377155947776E-3</v>
      </c>
      <c r="CY132" s="8">
        <v>6.5292407412564479E-2</v>
      </c>
    </row>
    <row r="133" spans="1:103" x14ac:dyDescent="0.2">
      <c r="A133" s="1">
        <v>36200</v>
      </c>
      <c r="B133" s="3">
        <v>4.4039998054504395</v>
      </c>
      <c r="C133" s="2">
        <v>2310.699951171875</v>
      </c>
      <c r="D133" s="3">
        <v>31.9375</v>
      </c>
      <c r="K133" s="1">
        <v>36200</v>
      </c>
      <c r="L133" s="3">
        <f t="shared" si="24"/>
        <v>1.7555999755859374E-4</v>
      </c>
      <c r="M133" s="3">
        <f t="shared" si="25"/>
        <v>-3.9170009146771677E-2</v>
      </c>
      <c r="N133" s="3">
        <f t="shared" si="26"/>
        <v>-1.2568072834955382E-2</v>
      </c>
      <c r="O133" s="3">
        <f t="shared" si="27"/>
        <v>-3.9345569144330274E-2</v>
      </c>
      <c r="P133" s="3">
        <f t="shared" si="28"/>
        <v>-1.2743632832513976E-2</v>
      </c>
      <c r="AG133" s="1">
        <v>36167</v>
      </c>
      <c r="AH133" s="8">
        <v>4.7318314402203932E-4</v>
      </c>
      <c r="AI133" s="8">
        <v>4.2630560025280421E-2</v>
      </c>
      <c r="BO133" s="1">
        <v>36167</v>
      </c>
      <c r="BP133" s="8">
        <v>7.2160440693056047E-4</v>
      </c>
      <c r="BQ133" s="8">
        <v>4.2382138762371901E-2</v>
      </c>
      <c r="CW133" s="1">
        <v>36684</v>
      </c>
      <c r="CX133" s="8">
        <v>2.3799762440390865E-3</v>
      </c>
      <c r="CY133" s="8">
        <v>1.4538990808498759E-2</v>
      </c>
    </row>
    <row r="134" spans="1:103" x14ac:dyDescent="0.2">
      <c r="A134" s="1">
        <v>36201</v>
      </c>
      <c r="B134" s="3">
        <v>4.375</v>
      </c>
      <c r="C134" s="2">
        <v>2309.5</v>
      </c>
      <c r="D134" s="3">
        <v>31.531499862670898</v>
      </c>
      <c r="K134" s="1">
        <v>36201</v>
      </c>
      <c r="L134" s="3">
        <f t="shared" si="24"/>
        <v>1.7615999221801758E-4</v>
      </c>
      <c r="M134" s="3">
        <f t="shared" si="25"/>
        <v>-5.1930202848987075E-4</v>
      </c>
      <c r="N134" s="3">
        <f t="shared" si="26"/>
        <v>-1.2712333067056018E-2</v>
      </c>
      <c r="O134" s="3">
        <f t="shared" si="27"/>
        <v>-6.954620207078883E-4</v>
      </c>
      <c r="P134" s="3">
        <f t="shared" si="28"/>
        <v>-1.2888493059274036E-2</v>
      </c>
      <c r="AG134" s="1">
        <v>36168</v>
      </c>
      <c r="AH134" s="8">
        <v>1.6706040601266216E-3</v>
      </c>
      <c r="AI134" s="8">
        <v>4.8732621746324992E-2</v>
      </c>
      <c r="BO134" s="1">
        <v>36168</v>
      </c>
      <c r="BP134" s="8">
        <v>2.5476715881648316E-3</v>
      </c>
      <c r="BQ134" s="8">
        <v>4.7855554218286779E-2</v>
      </c>
      <c r="CW134" s="1">
        <v>36685</v>
      </c>
      <c r="CX134" s="8">
        <v>-3.8481958506189807E-4</v>
      </c>
      <c r="CY134" s="8">
        <v>2.4027551634098678E-2</v>
      </c>
    </row>
    <row r="135" spans="1:103" x14ac:dyDescent="0.2">
      <c r="A135" s="1">
        <v>36202</v>
      </c>
      <c r="B135" s="3">
        <v>4.3850002288818359</v>
      </c>
      <c r="C135" s="2">
        <v>2405.5</v>
      </c>
      <c r="D135" s="3">
        <v>31.343999862670898</v>
      </c>
      <c r="K135" s="1">
        <v>36202</v>
      </c>
      <c r="L135" s="3">
        <f t="shared" si="24"/>
        <v>1.75E-4</v>
      </c>
      <c r="M135" s="3">
        <f t="shared" si="25"/>
        <v>4.1567438839575664E-2</v>
      </c>
      <c r="N135" s="3">
        <f t="shared" si="26"/>
        <v>-5.9464345437615883E-3</v>
      </c>
      <c r="O135" s="3">
        <f t="shared" si="27"/>
        <v>4.1392438839575663E-2</v>
      </c>
      <c r="P135" s="3">
        <f t="shared" si="28"/>
        <v>-6.1214345437615881E-3</v>
      </c>
      <c r="AG135" s="1">
        <v>36171</v>
      </c>
      <c r="AH135" s="8">
        <v>3.6122804490424567E-3</v>
      </c>
      <c r="AI135" s="8">
        <v>-1.416117042924879E-2</v>
      </c>
      <c r="BO135" s="1">
        <v>36171</v>
      </c>
      <c r="BP135" s="8">
        <v>5.5087285420647438E-3</v>
      </c>
      <c r="BQ135" s="8">
        <v>-1.6057618522271076E-2</v>
      </c>
      <c r="CW135" s="1">
        <v>36686</v>
      </c>
      <c r="CX135" s="8">
        <v>1.3897542864024521E-3</v>
      </c>
      <c r="CY135" s="8">
        <v>-2.2775554115316052E-2</v>
      </c>
    </row>
    <row r="136" spans="1:103" x14ac:dyDescent="0.2">
      <c r="A136" s="1">
        <v>36203</v>
      </c>
      <c r="B136" s="3">
        <v>4.4210000038146973</v>
      </c>
      <c r="C136" s="2">
        <v>2321.800048828125</v>
      </c>
      <c r="D136" s="3">
        <v>31.343999862670898</v>
      </c>
      <c r="K136" s="1">
        <v>36203</v>
      </c>
      <c r="L136" s="3">
        <f t="shared" si="24"/>
        <v>1.7540000915527342E-4</v>
      </c>
      <c r="M136" s="3">
        <f t="shared" si="25"/>
        <v>-3.4795240561993346E-2</v>
      </c>
      <c r="N136" s="3">
        <f t="shared" si="26"/>
        <v>0</v>
      </c>
      <c r="O136" s="3">
        <f t="shared" si="27"/>
        <v>-3.4970640571148619E-2</v>
      </c>
      <c r="P136" s="3">
        <f t="shared" si="28"/>
        <v>-1.7540000915527342E-4</v>
      </c>
      <c r="AG136" s="1">
        <v>36172</v>
      </c>
      <c r="AH136" s="8">
        <v>-5.6505589388926806E-3</v>
      </c>
      <c r="AI136" s="8">
        <v>4.3469801095373996E-2</v>
      </c>
      <c r="BO136" s="1">
        <v>36172</v>
      </c>
      <c r="BP136" s="8">
        <v>-8.6171037228154404E-3</v>
      </c>
      <c r="BQ136" s="8">
        <v>4.6436345879296757E-2</v>
      </c>
      <c r="CW136" s="1">
        <v>36689</v>
      </c>
      <c r="CX136" s="8">
        <v>-2.9751432601465779E-3</v>
      </c>
      <c r="CY136" s="8">
        <v>2.7450667735671053E-2</v>
      </c>
    </row>
    <row r="137" spans="1:103" x14ac:dyDescent="0.2">
      <c r="A137" s="1">
        <v>36207</v>
      </c>
      <c r="B137" s="3">
        <v>4.4089999198913574</v>
      </c>
      <c r="C137" s="2">
        <v>2313.800048828125</v>
      </c>
      <c r="D137" s="3">
        <v>31.5625</v>
      </c>
      <c r="K137" s="1">
        <v>36207</v>
      </c>
      <c r="L137" s="3">
        <f t="shared" si="24"/>
        <v>1.768400001525879E-4</v>
      </c>
      <c r="M137" s="3">
        <f t="shared" si="25"/>
        <v>-3.4456024772838711E-3</v>
      </c>
      <c r="N137" s="3">
        <f t="shared" si="26"/>
        <v>6.9710355502305898E-3</v>
      </c>
      <c r="O137" s="3">
        <f t="shared" si="27"/>
        <v>-3.6224424774364589E-3</v>
      </c>
      <c r="P137" s="3">
        <f t="shared" si="28"/>
        <v>6.7941955500780016E-3</v>
      </c>
      <c r="AG137" s="1">
        <v>36173</v>
      </c>
      <c r="AH137" s="8">
        <v>-3.5489711091244753E-4</v>
      </c>
      <c r="AI137" s="8">
        <v>-4.8243233730209049E-2</v>
      </c>
      <c r="BO137" s="1">
        <v>36173</v>
      </c>
      <c r="BP137" s="8">
        <v>-5.4121817836650992E-4</v>
      </c>
      <c r="BQ137" s="8">
        <v>-4.8056912662754983E-2</v>
      </c>
      <c r="CW137" s="1">
        <v>36690</v>
      </c>
      <c r="CX137" s="8">
        <v>2.3783789715071005E-3</v>
      </c>
      <c r="CY137" s="8">
        <v>7.8605288783222503E-3</v>
      </c>
    </row>
    <row r="138" spans="1:103" x14ac:dyDescent="0.2">
      <c r="A138" s="1">
        <v>36208</v>
      </c>
      <c r="B138" s="3">
        <v>4.4099998474121094</v>
      </c>
      <c r="C138" s="2">
        <v>2248.89990234375</v>
      </c>
      <c r="D138" s="3">
        <v>30.968999862670898</v>
      </c>
      <c r="K138" s="1">
        <v>36208</v>
      </c>
      <c r="L138" s="3">
        <f t="shared" si="24"/>
        <v>1.7635999679565427E-4</v>
      </c>
      <c r="M138" s="3">
        <f t="shared" si="25"/>
        <v>-2.8049159441087015E-2</v>
      </c>
      <c r="N138" s="3">
        <f t="shared" si="26"/>
        <v>-1.8803964747060642E-2</v>
      </c>
      <c r="O138" s="3">
        <f t="shared" si="27"/>
        <v>-2.8225519437882669E-2</v>
      </c>
      <c r="P138" s="3">
        <f t="shared" si="28"/>
        <v>-1.8980324743856296E-2</v>
      </c>
      <c r="AG138" s="1">
        <v>36174</v>
      </c>
      <c r="AH138" s="8">
        <v>-3.6461888828237636E-3</v>
      </c>
      <c r="AI138" s="8">
        <v>-4.5469724673168371E-2</v>
      </c>
      <c r="BO138" s="1">
        <v>36174</v>
      </c>
      <c r="BP138" s="8">
        <v>-5.5604389116284672E-3</v>
      </c>
      <c r="BQ138" s="8">
        <v>-4.355547464436367E-2</v>
      </c>
      <c r="CW138" s="1">
        <v>36691</v>
      </c>
      <c r="CX138" s="8">
        <v>-1.5009662997661137E-3</v>
      </c>
      <c r="CY138" s="8">
        <v>-2.5526060727260914E-2</v>
      </c>
    </row>
    <row r="139" spans="1:103" x14ac:dyDescent="0.2">
      <c r="A139" s="1">
        <v>36209</v>
      </c>
      <c r="B139" s="3">
        <v>4.4140000343322754</v>
      </c>
      <c r="C139" s="2">
        <v>2260.5</v>
      </c>
      <c r="D139" s="3">
        <v>30.656499862670898</v>
      </c>
      <c r="K139" s="1">
        <v>36209</v>
      </c>
      <c r="L139" s="3">
        <f t="shared" si="24"/>
        <v>1.7639999389648436E-4</v>
      </c>
      <c r="M139" s="3">
        <f t="shared" si="25"/>
        <v>5.1581209302204402E-3</v>
      </c>
      <c r="N139" s="3">
        <f t="shared" si="26"/>
        <v>-1.0090735941933925E-2</v>
      </c>
      <c r="O139" s="3">
        <f t="shared" si="27"/>
        <v>4.9817209363239561E-3</v>
      </c>
      <c r="P139" s="3">
        <f t="shared" si="28"/>
        <v>-1.026713593583041E-2</v>
      </c>
      <c r="AG139" s="1">
        <v>36175</v>
      </c>
      <c r="AH139" s="8">
        <v>6.6227818610822328E-3</v>
      </c>
      <c r="AI139" s="8">
        <v>4.8137544177625155E-2</v>
      </c>
      <c r="BO139" s="1">
        <v>36175</v>
      </c>
      <c r="BP139" s="8">
        <v>1.0099743909884766E-2</v>
      </c>
      <c r="BQ139" s="8">
        <v>4.4660582128822623E-2</v>
      </c>
      <c r="CW139" s="1">
        <v>36692</v>
      </c>
      <c r="CX139" s="8">
        <v>1.3716399128135316E-3</v>
      </c>
      <c r="CY139" s="8">
        <v>-1.1788306579480198E-2</v>
      </c>
    </row>
    <row r="140" spans="1:103" x14ac:dyDescent="0.2">
      <c r="A140" s="1">
        <v>36210</v>
      </c>
      <c r="B140" s="3">
        <v>4.445000171661377</v>
      </c>
      <c r="C140" s="2">
        <v>2283.60009765625</v>
      </c>
      <c r="D140" s="3">
        <v>31.25</v>
      </c>
      <c r="K140" s="1">
        <v>36210</v>
      </c>
      <c r="L140" s="3">
        <f t="shared" si="24"/>
        <v>1.76560001373291E-4</v>
      </c>
      <c r="M140" s="3">
        <f t="shared" si="25"/>
        <v>1.0219021303362087E-2</v>
      </c>
      <c r="N140" s="3">
        <f t="shared" si="26"/>
        <v>1.9359683590356027E-2</v>
      </c>
      <c r="O140" s="3">
        <f t="shared" si="27"/>
        <v>1.0042461301988796E-2</v>
      </c>
      <c r="P140" s="3">
        <f t="shared" si="28"/>
        <v>1.9183123588982737E-2</v>
      </c>
      <c r="AG140" s="1">
        <v>36179</v>
      </c>
      <c r="AH140" s="8">
        <v>5.3871681904732825E-3</v>
      </c>
      <c r="AI140" s="8">
        <v>1.3214061649327128E-2</v>
      </c>
      <c r="BO140" s="1">
        <v>36179</v>
      </c>
      <c r="BP140" s="8">
        <v>8.2154327689673394E-3</v>
      </c>
      <c r="BQ140" s="8">
        <v>1.0385797070833071E-2</v>
      </c>
      <c r="CW140" s="1">
        <v>36693</v>
      </c>
      <c r="CX140" s="8">
        <v>4.1501771081986629E-4</v>
      </c>
      <c r="CY140" s="8">
        <v>4.8481401839169753E-3</v>
      </c>
    </row>
    <row r="141" spans="1:103" x14ac:dyDescent="0.2">
      <c r="A141" s="1">
        <v>36213</v>
      </c>
      <c r="B141" s="3">
        <v>4.4899997711181641</v>
      </c>
      <c r="C141" s="2">
        <v>2342</v>
      </c>
      <c r="D141" s="3">
        <v>32</v>
      </c>
      <c r="K141" s="1">
        <v>36213</v>
      </c>
      <c r="L141" s="3">
        <f t="shared" si="24"/>
        <v>1.7780000686645509E-4</v>
      </c>
      <c r="M141" s="3">
        <f t="shared" si="25"/>
        <v>2.5573611773658685E-2</v>
      </c>
      <c r="N141" s="3">
        <f t="shared" si="26"/>
        <v>2.4E-2</v>
      </c>
      <c r="O141" s="3">
        <f t="shared" si="27"/>
        <v>2.5395811766792231E-2</v>
      </c>
      <c r="P141" s="3">
        <f t="shared" si="28"/>
        <v>2.3822199993133546E-2</v>
      </c>
      <c r="AG141" s="1">
        <v>36180</v>
      </c>
      <c r="AH141" s="8">
        <v>6.4018343139452948E-4</v>
      </c>
      <c r="AI141" s="8">
        <v>3.291017999756628E-4</v>
      </c>
      <c r="BO141" s="1">
        <v>36180</v>
      </c>
      <c r="BP141" s="8">
        <v>9.7627988480651379E-4</v>
      </c>
      <c r="BQ141" s="8">
        <v>-6.9946534363215119E-6</v>
      </c>
      <c r="CW141" s="1">
        <v>36696</v>
      </c>
      <c r="CX141" s="8">
        <v>3.6118858064311458E-3</v>
      </c>
      <c r="CY141" s="8">
        <v>-1.1465288947792402E-2</v>
      </c>
    </row>
    <row r="142" spans="1:103" x14ac:dyDescent="0.2">
      <c r="A142" s="1">
        <v>36214</v>
      </c>
      <c r="B142" s="3">
        <v>4.5329999923706055</v>
      </c>
      <c r="C142" s="2">
        <v>2376.300048828125</v>
      </c>
      <c r="D142" s="3">
        <v>32.656501770019531</v>
      </c>
      <c r="K142" s="1">
        <v>36214</v>
      </c>
      <c r="L142" s="3">
        <f t="shared" si="24"/>
        <v>1.7959999084472657E-4</v>
      </c>
      <c r="M142" s="3">
        <f t="shared" si="25"/>
        <v>1.4645622898430828E-2</v>
      </c>
      <c r="N142" s="3">
        <f t="shared" si="26"/>
        <v>2.0515680313110352E-2</v>
      </c>
      <c r="O142" s="3">
        <f t="shared" si="27"/>
        <v>1.4466022907586102E-2</v>
      </c>
      <c r="P142" s="3">
        <f t="shared" si="28"/>
        <v>2.0336080322265623E-2</v>
      </c>
      <c r="AG142" s="1">
        <v>36181</v>
      </c>
      <c r="AH142" s="8">
        <v>-6.1815558065144134E-3</v>
      </c>
      <c r="AI142" s="8">
        <v>2.0582926923424505E-2</v>
      </c>
      <c r="BO142" s="1">
        <v>36181</v>
      </c>
      <c r="BP142" s="8">
        <v>-9.4268740719560245E-3</v>
      </c>
      <c r="BQ142" s="8">
        <v>2.3828245188866115E-2</v>
      </c>
      <c r="CW142" s="1">
        <v>36697</v>
      </c>
      <c r="CX142" s="8">
        <v>6.3517823777684403E-4</v>
      </c>
      <c r="CY142" s="8">
        <v>2.2232016133375311E-2</v>
      </c>
    </row>
    <row r="143" spans="1:103" x14ac:dyDescent="0.2">
      <c r="A143" s="1">
        <v>36215</v>
      </c>
      <c r="B143" s="3">
        <v>4.5390000343322754</v>
      </c>
      <c r="C143" s="2">
        <v>2339.300048828125</v>
      </c>
      <c r="D143" s="3">
        <v>34.125</v>
      </c>
      <c r="K143" s="1">
        <v>36215</v>
      </c>
      <c r="L143" s="3">
        <f t="shared" si="24"/>
        <v>1.813199996948242E-4</v>
      </c>
      <c r="M143" s="3">
        <f t="shared" si="25"/>
        <v>-1.5570424289746823E-2</v>
      </c>
      <c r="N143" s="3">
        <f t="shared" si="26"/>
        <v>4.4968020160954011E-2</v>
      </c>
      <c r="O143" s="3">
        <f t="shared" si="27"/>
        <v>-1.5751744289441646E-2</v>
      </c>
      <c r="P143" s="3">
        <f t="shared" si="28"/>
        <v>4.4786700161259185E-2</v>
      </c>
      <c r="AG143" s="1">
        <v>36182</v>
      </c>
      <c r="AH143" s="8">
        <v>-5.3140455623370902E-4</v>
      </c>
      <c r="AI143" s="8">
        <v>5.2738824356134443E-3</v>
      </c>
      <c r="BO143" s="1">
        <v>36182</v>
      </c>
      <c r="BP143" s="8">
        <v>-8.1039207437060099E-4</v>
      </c>
      <c r="BQ143" s="8">
        <v>5.5528699537503359E-3</v>
      </c>
      <c r="CW143" s="1">
        <v>36698</v>
      </c>
      <c r="CX143" s="8">
        <v>1.3623377462974597E-3</v>
      </c>
      <c r="CY143" s="8">
        <v>1.9273947722318191E-2</v>
      </c>
    </row>
    <row r="144" spans="1:103" x14ac:dyDescent="0.2">
      <c r="A144" s="1">
        <v>36216</v>
      </c>
      <c r="B144" s="3">
        <v>4.5289998054504395</v>
      </c>
      <c r="C144" s="2">
        <v>2326.800048828125</v>
      </c>
      <c r="D144" s="3">
        <v>33</v>
      </c>
      <c r="K144" s="1">
        <v>36216</v>
      </c>
      <c r="L144" s="3">
        <f t="shared" si="24"/>
        <v>1.8156000137329101E-4</v>
      </c>
      <c r="M144" s="3">
        <f t="shared" si="25"/>
        <v>-5.3434787069157243E-3</v>
      </c>
      <c r="N144" s="3">
        <f t="shared" si="26"/>
        <v>-3.2967032967032968E-2</v>
      </c>
      <c r="O144" s="3">
        <f t="shared" si="27"/>
        <v>-5.5250387082890155E-3</v>
      </c>
      <c r="P144" s="3">
        <f t="shared" si="28"/>
        <v>-3.3148592968406256E-2</v>
      </c>
      <c r="AG144" s="1">
        <v>36185</v>
      </c>
      <c r="AH144" s="8">
        <v>2.7540668009740517E-3</v>
      </c>
      <c r="AI144" s="8">
        <v>-1.6899158863840819E-2</v>
      </c>
      <c r="BO144" s="1">
        <v>36185</v>
      </c>
      <c r="BP144" s="8">
        <v>4.1999525250871203E-3</v>
      </c>
      <c r="BQ144" s="8">
        <v>-1.8345044587953888E-2</v>
      </c>
      <c r="CW144" s="1">
        <v>36699</v>
      </c>
      <c r="CX144" s="8">
        <v>-3.3752980182106176E-3</v>
      </c>
      <c r="CY144" s="8">
        <v>-6.7342217795989864E-3</v>
      </c>
    </row>
    <row r="145" spans="1:103" x14ac:dyDescent="0.2">
      <c r="A145" s="1">
        <v>36217</v>
      </c>
      <c r="B145" s="3">
        <v>4.565000057220459</v>
      </c>
      <c r="C145" s="2">
        <v>2288</v>
      </c>
      <c r="D145" s="3">
        <v>32.5</v>
      </c>
      <c r="K145" s="1">
        <v>36217</v>
      </c>
      <c r="L145" s="3">
        <f t="shared" si="24"/>
        <v>1.8115999221801756E-4</v>
      </c>
      <c r="M145" s="3">
        <f t="shared" si="25"/>
        <v>-1.6675282797791905E-2</v>
      </c>
      <c r="N145" s="3">
        <f t="shared" si="26"/>
        <v>-1.5151515151515152E-2</v>
      </c>
      <c r="O145" s="3">
        <f t="shared" si="27"/>
        <v>-1.6856442790009921E-2</v>
      </c>
      <c r="P145" s="3">
        <f t="shared" si="28"/>
        <v>-1.533267514373317E-2</v>
      </c>
      <c r="AG145" s="1">
        <v>36186</v>
      </c>
      <c r="AH145" s="8">
        <v>5.7135324537454669E-3</v>
      </c>
      <c r="AI145" s="8">
        <v>-2.1009899566556176E-2</v>
      </c>
      <c r="BO145" s="1">
        <v>36186</v>
      </c>
      <c r="BP145" s="8">
        <v>8.7131383479109644E-3</v>
      </c>
      <c r="BQ145" s="8">
        <v>-2.400950546072167E-2</v>
      </c>
      <c r="CW145" s="1">
        <v>36700</v>
      </c>
      <c r="CX145" s="8">
        <v>-2.5064359771496329E-3</v>
      </c>
      <c r="CY145" s="8">
        <v>-8.9781934199930323E-4</v>
      </c>
    </row>
    <row r="146" spans="1:103" x14ac:dyDescent="0.2">
      <c r="A146" s="1">
        <v>36220</v>
      </c>
      <c r="B146" s="3">
        <v>4.5799999237060547</v>
      </c>
      <c r="C146" s="2">
        <v>2295.10009765625</v>
      </c>
      <c r="D146" s="3">
        <v>31.75</v>
      </c>
      <c r="K146" s="1">
        <v>36220</v>
      </c>
      <c r="L146" s="3">
        <f t="shared" si="24"/>
        <v>1.8260000228881838E-4</v>
      </c>
      <c r="M146" s="3">
        <f t="shared" si="25"/>
        <v>3.1031895350743005E-3</v>
      </c>
      <c r="N146" s="3">
        <f t="shared" si="26"/>
        <v>-2.3076923076923078E-2</v>
      </c>
      <c r="O146" s="3">
        <f t="shared" si="27"/>
        <v>2.9205895327854823E-3</v>
      </c>
      <c r="P146" s="3">
        <f t="shared" si="28"/>
        <v>-2.3259523079211898E-2</v>
      </c>
      <c r="AG146" s="1">
        <v>36187</v>
      </c>
      <c r="AH146" s="8">
        <v>-2.2824788497142557E-3</v>
      </c>
      <c r="AI146" s="8">
        <v>-6.2232052831972477E-4</v>
      </c>
      <c r="BO146" s="1">
        <v>36187</v>
      </c>
      <c r="BP146" s="8">
        <v>-3.4807807874975556E-3</v>
      </c>
      <c r="BQ146" s="8">
        <v>5.7598140946357517E-4</v>
      </c>
      <c r="CW146" s="1">
        <v>36703</v>
      </c>
      <c r="CX146" s="8">
        <v>1.8733780420964667E-3</v>
      </c>
      <c r="CY146" s="8">
        <v>-5.0549723046366325E-2</v>
      </c>
    </row>
    <row r="147" spans="1:103" x14ac:dyDescent="0.2">
      <c r="A147" s="1">
        <v>36221</v>
      </c>
      <c r="B147" s="3">
        <v>4.5430002212524414</v>
      </c>
      <c r="C147" s="2">
        <v>2259</v>
      </c>
      <c r="D147" s="3">
        <v>31.3125</v>
      </c>
      <c r="K147" s="1">
        <v>36221</v>
      </c>
      <c r="L147" s="3">
        <f t="shared" si="24"/>
        <v>1.8319999694824219E-4</v>
      </c>
      <c r="M147" s="3">
        <f t="shared" si="25"/>
        <v>-1.5729204008624861E-2</v>
      </c>
      <c r="N147" s="3">
        <f t="shared" si="26"/>
        <v>-1.3779527559055118E-2</v>
      </c>
      <c r="O147" s="3">
        <f t="shared" si="27"/>
        <v>-1.5912404005573103E-2</v>
      </c>
      <c r="P147" s="3">
        <f t="shared" si="28"/>
        <v>-1.3962727556003361E-2</v>
      </c>
      <c r="AG147" s="1">
        <v>36188</v>
      </c>
      <c r="AH147" s="8">
        <v>6.159002558119824E-3</v>
      </c>
      <c r="AI147" s="8">
        <v>9.4202325769350004E-3</v>
      </c>
      <c r="BO147" s="1">
        <v>36188</v>
      </c>
      <c r="BP147" s="8">
        <v>9.3924803628018839E-3</v>
      </c>
      <c r="BQ147" s="8">
        <v>6.1867547722529396E-3</v>
      </c>
      <c r="CW147" s="1">
        <v>36704</v>
      </c>
      <c r="CX147" s="8">
        <v>-1.4665002703782267E-3</v>
      </c>
      <c r="CY147" s="8">
        <v>-1.110082468473847E-2</v>
      </c>
    </row>
    <row r="148" spans="1:103" x14ac:dyDescent="0.2">
      <c r="A148" s="1">
        <v>36222</v>
      </c>
      <c r="B148" s="3">
        <v>4.4899997711181641</v>
      </c>
      <c r="C148" s="2">
        <v>2265.199951171875</v>
      </c>
      <c r="D148" s="3">
        <v>31.6875</v>
      </c>
      <c r="K148" s="1">
        <v>36222</v>
      </c>
      <c r="L148" s="3">
        <f t="shared" si="24"/>
        <v>1.8172000885009764E-4</v>
      </c>
      <c r="M148" s="3">
        <f t="shared" si="25"/>
        <v>2.7445556316401062E-3</v>
      </c>
      <c r="N148" s="3">
        <f t="shared" si="26"/>
        <v>1.1976047904191617E-2</v>
      </c>
      <c r="O148" s="3">
        <f t="shared" si="27"/>
        <v>2.5628356227900087E-3</v>
      </c>
      <c r="P148" s="3">
        <f t="shared" si="28"/>
        <v>1.179432789534152E-2</v>
      </c>
      <c r="AG148" s="1">
        <v>36189</v>
      </c>
      <c r="AH148" s="8">
        <v>2.4295954954479896E-3</v>
      </c>
      <c r="AI148" s="8">
        <v>1.0026629820030523E-2</v>
      </c>
      <c r="BO148" s="1">
        <v>36189</v>
      </c>
      <c r="BP148" s="8">
        <v>3.7051337071555726E-3</v>
      </c>
      <c r="BQ148" s="8">
        <v>8.7510916083229397E-3</v>
      </c>
      <c r="CW148" s="1">
        <v>36705</v>
      </c>
      <c r="CX148" s="8">
        <v>2.2747860282489089E-3</v>
      </c>
      <c r="CY148" s="8">
        <v>-1.4225133009761817E-3</v>
      </c>
    </row>
    <row r="149" spans="1:103" x14ac:dyDescent="0.2">
      <c r="A149" s="1">
        <v>36223</v>
      </c>
      <c r="B149" s="3">
        <v>4.4850001335144043</v>
      </c>
      <c r="C149" s="2">
        <v>2292.800048828125</v>
      </c>
      <c r="D149" s="3">
        <v>32.5</v>
      </c>
      <c r="K149" s="1">
        <v>36223</v>
      </c>
      <c r="L149" s="3">
        <f t="shared" si="24"/>
        <v>1.7959999084472657E-4</v>
      </c>
      <c r="M149" s="3">
        <f t="shared" si="25"/>
        <v>1.2184397956556289E-2</v>
      </c>
      <c r="N149" s="3">
        <f t="shared" si="26"/>
        <v>2.564102564102564E-2</v>
      </c>
      <c r="O149" s="3">
        <f t="shared" si="27"/>
        <v>1.2004797965711562E-2</v>
      </c>
      <c r="P149" s="3">
        <f t="shared" si="28"/>
        <v>2.5461425650180912E-2</v>
      </c>
      <c r="AG149" s="1">
        <v>36192</v>
      </c>
      <c r="AH149" s="8">
        <v>3.5396926407665116E-4</v>
      </c>
      <c r="AI149" s="8">
        <v>-1.3009389610463482E-3</v>
      </c>
      <c r="BO149" s="1">
        <v>36192</v>
      </c>
      <c r="BP149" s="8">
        <v>5.3980321172172169E-4</v>
      </c>
      <c r="BQ149" s="8">
        <v>-1.4867729086914187E-3</v>
      </c>
      <c r="CW149" s="1">
        <v>36706</v>
      </c>
      <c r="CX149" s="8">
        <v>-1.7269494142274995E-3</v>
      </c>
      <c r="CY149" s="8">
        <v>-2.7578646646825205E-3</v>
      </c>
    </row>
    <row r="150" spans="1:103" x14ac:dyDescent="0.2">
      <c r="A150" s="1">
        <v>36224</v>
      </c>
      <c r="B150" s="3">
        <v>4.4899997711181641</v>
      </c>
      <c r="C150" s="2">
        <v>2337.10009765625</v>
      </c>
      <c r="D150" s="3">
        <v>32.9375</v>
      </c>
      <c r="K150" s="1">
        <v>36224</v>
      </c>
      <c r="L150" s="3">
        <f t="shared" si="24"/>
        <v>1.7940000534057618E-4</v>
      </c>
      <c r="M150" s="3">
        <f t="shared" si="25"/>
        <v>1.9321374688022724E-2</v>
      </c>
      <c r="N150" s="3">
        <f t="shared" si="26"/>
        <v>1.3461538461538462E-2</v>
      </c>
      <c r="O150" s="3">
        <f t="shared" si="27"/>
        <v>1.9141974682682149E-2</v>
      </c>
      <c r="P150" s="3">
        <f t="shared" si="28"/>
        <v>1.3282138456197886E-2</v>
      </c>
      <c r="AG150" s="1">
        <v>36193</v>
      </c>
      <c r="AH150" s="8">
        <v>-3.9208554388485278E-3</v>
      </c>
      <c r="AI150" s="8">
        <v>-1.3140755935559054E-2</v>
      </c>
      <c r="BO150" s="1">
        <v>36193</v>
      </c>
      <c r="BP150" s="8">
        <v>-5.9793054747507533E-3</v>
      </c>
      <c r="BQ150" s="8">
        <v>-1.1082305899656829E-2</v>
      </c>
      <c r="CW150" s="1">
        <v>36707</v>
      </c>
      <c r="CX150" s="8">
        <v>2.472652904280225E-3</v>
      </c>
      <c r="CY150" s="8">
        <v>-6.086681348822183E-2</v>
      </c>
    </row>
    <row r="151" spans="1:103" x14ac:dyDescent="0.2">
      <c r="A151" s="1">
        <v>36227</v>
      </c>
      <c r="B151" s="3">
        <v>4.499000072479248</v>
      </c>
      <c r="C151" s="2">
        <v>2397.60009765625</v>
      </c>
      <c r="D151" s="3">
        <v>33.344001770019531</v>
      </c>
      <c r="K151" s="1">
        <v>36227</v>
      </c>
      <c r="L151" s="3">
        <f t="shared" si="24"/>
        <v>1.7959999084472657E-4</v>
      </c>
      <c r="M151" s="3">
        <f t="shared" si="25"/>
        <v>2.5886781683280125E-2</v>
      </c>
      <c r="N151" s="3">
        <f t="shared" si="26"/>
        <v>1.2341609715962999E-2</v>
      </c>
      <c r="O151" s="3">
        <f t="shared" si="27"/>
        <v>2.5707181692435396E-2</v>
      </c>
      <c r="P151" s="3">
        <f t="shared" si="28"/>
        <v>1.2162009725118272E-2</v>
      </c>
      <c r="AG151" s="1">
        <v>36194</v>
      </c>
      <c r="AH151" s="8">
        <v>2.5718998893740743E-3</v>
      </c>
      <c r="AI151" s="8">
        <v>-1.414374174086877E-2</v>
      </c>
      <c r="BO151" s="1">
        <v>36194</v>
      </c>
      <c r="BP151" s="8">
        <v>3.9221479416648693E-3</v>
      </c>
      <c r="BQ151" s="8">
        <v>-1.5493989793159565E-2</v>
      </c>
      <c r="CW151" s="1">
        <v>36710</v>
      </c>
      <c r="CX151" s="8">
        <v>7.0150638207940107E-4</v>
      </c>
      <c r="CY151" s="8">
        <v>5.3562059509393467E-2</v>
      </c>
    </row>
    <row r="152" spans="1:103" x14ac:dyDescent="0.2">
      <c r="A152" s="1">
        <v>36228</v>
      </c>
      <c r="B152" s="3">
        <v>4.4689998626708984</v>
      </c>
      <c r="C152" s="2">
        <v>2392.89990234375</v>
      </c>
      <c r="D152" s="3">
        <v>33.875</v>
      </c>
      <c r="K152" s="1">
        <v>36228</v>
      </c>
      <c r="L152" s="3">
        <f t="shared" si="24"/>
        <v>1.7996000289916992E-4</v>
      </c>
      <c r="M152" s="3">
        <f t="shared" si="25"/>
        <v>-1.9603750087825861E-3</v>
      </c>
      <c r="N152" s="3">
        <f t="shared" si="26"/>
        <v>1.5924850101762627E-2</v>
      </c>
      <c r="O152" s="3">
        <f t="shared" si="27"/>
        <v>-2.140335011681756E-3</v>
      </c>
      <c r="P152" s="3">
        <f t="shared" si="28"/>
        <v>1.5744890098863457E-2</v>
      </c>
      <c r="AG152" s="1">
        <v>36195</v>
      </c>
      <c r="AH152" s="8">
        <v>-7.0638477296253019E-3</v>
      </c>
      <c r="AI152" s="8">
        <v>-2.9033713245984451E-2</v>
      </c>
      <c r="BO152" s="1">
        <v>36195</v>
      </c>
      <c r="BP152" s="8">
        <v>-1.077236946408775E-2</v>
      </c>
      <c r="BQ152" s="8">
        <v>-2.5325191511522002E-2</v>
      </c>
      <c r="CW152" s="1">
        <v>36712</v>
      </c>
      <c r="CX152" s="8">
        <v>-3.4794807714682908E-3</v>
      </c>
      <c r="CY152" s="8">
        <v>-1.9498460405002298E-2</v>
      </c>
    </row>
    <row r="153" spans="1:103" x14ac:dyDescent="0.2">
      <c r="A153" s="1">
        <v>36229</v>
      </c>
      <c r="B153" s="3">
        <v>4.4689998626708984</v>
      </c>
      <c r="C153" s="2">
        <v>2406</v>
      </c>
      <c r="D153" s="3">
        <v>35</v>
      </c>
      <c r="K153" s="1">
        <v>36229</v>
      </c>
      <c r="L153" s="3">
        <f t="shared" si="24"/>
        <v>1.7875999450683595E-4</v>
      </c>
      <c r="M153" s="3">
        <f t="shared" si="25"/>
        <v>5.4745698486672913E-3</v>
      </c>
      <c r="N153" s="3">
        <f t="shared" si="26"/>
        <v>3.3210332103321034E-2</v>
      </c>
      <c r="O153" s="3">
        <f t="shared" si="27"/>
        <v>5.2958098541604553E-3</v>
      </c>
      <c r="P153" s="3">
        <f t="shared" si="28"/>
        <v>3.3031572108814196E-2</v>
      </c>
      <c r="AG153" s="1">
        <v>36196</v>
      </c>
      <c r="AH153" s="8">
        <v>-3.1897078031733273E-3</v>
      </c>
      <c r="AI153" s="8">
        <v>2.2428569752028338E-2</v>
      </c>
      <c r="BO153" s="1">
        <v>36196</v>
      </c>
      <c r="BP153" s="8">
        <v>-4.864305156828376E-3</v>
      </c>
      <c r="BQ153" s="8">
        <v>2.4103167105683387E-2</v>
      </c>
      <c r="CW153" s="1">
        <v>36713</v>
      </c>
      <c r="CX153" s="8">
        <v>2.7189513642656535E-3</v>
      </c>
      <c r="CY153" s="8">
        <v>6.6883863591586171E-3</v>
      </c>
    </row>
    <row r="154" spans="1:103" x14ac:dyDescent="0.2">
      <c r="A154" s="1">
        <v>36230</v>
      </c>
      <c r="B154" s="3">
        <v>4.4939999580383301</v>
      </c>
      <c r="C154" s="2">
        <v>2412.199951171875</v>
      </c>
      <c r="D154" s="3">
        <v>35.281501770019531</v>
      </c>
      <c r="K154" s="1">
        <v>36230</v>
      </c>
      <c r="L154" s="3">
        <f t="shared" si="24"/>
        <v>1.7875999450683595E-4</v>
      </c>
      <c r="M154" s="3">
        <f t="shared" si="25"/>
        <v>2.5768708112531174E-3</v>
      </c>
      <c r="N154" s="3">
        <f t="shared" si="26"/>
        <v>8.0429077148437503E-3</v>
      </c>
      <c r="O154" s="3">
        <f t="shared" si="27"/>
        <v>2.3981108167462815E-3</v>
      </c>
      <c r="P154" s="3">
        <f t="shared" si="28"/>
        <v>7.8641477203369135E-3</v>
      </c>
      <c r="AG154" s="1">
        <v>36199</v>
      </c>
      <c r="AH154" s="8">
        <v>2.7848499581895323E-3</v>
      </c>
      <c r="AI154" s="8">
        <v>2.5020352341441732E-2</v>
      </c>
      <c r="BO154" s="1">
        <v>36199</v>
      </c>
      <c r="BP154" s="8">
        <v>4.2468968471462603E-3</v>
      </c>
      <c r="BQ154" s="8">
        <v>2.3558305452485006E-2</v>
      </c>
      <c r="CW154" s="1">
        <v>36714</v>
      </c>
      <c r="CX154" s="8">
        <v>1.7072458436309106E-3</v>
      </c>
      <c r="CY154" s="8">
        <v>6.6804521992395458E-3</v>
      </c>
    </row>
    <row r="155" spans="1:103" x14ac:dyDescent="0.2">
      <c r="A155" s="1">
        <v>36231</v>
      </c>
      <c r="B155" s="3">
        <v>4.4939999580383301</v>
      </c>
      <c r="C155" s="2">
        <v>2381.5</v>
      </c>
      <c r="D155" s="3">
        <v>34.4375</v>
      </c>
      <c r="K155" s="1">
        <v>36231</v>
      </c>
      <c r="L155" s="3">
        <f t="shared" si="24"/>
        <v>1.797599983215332E-4</v>
      </c>
      <c r="M155" s="3">
        <f t="shared" si="25"/>
        <v>-1.2726951245049401E-2</v>
      </c>
      <c r="N155" s="3">
        <f t="shared" si="26"/>
        <v>-2.3921934375727795E-2</v>
      </c>
      <c r="O155" s="3">
        <f t="shared" si="27"/>
        <v>-1.2906711243370934E-2</v>
      </c>
      <c r="P155" s="3">
        <f t="shared" si="28"/>
        <v>-2.410169437404933E-2</v>
      </c>
      <c r="AG155" s="1">
        <v>36200</v>
      </c>
      <c r="AH155" s="8">
        <v>-8.272207083872777E-3</v>
      </c>
      <c r="AI155" s="8">
        <v>-4.2958657510826052E-3</v>
      </c>
      <c r="BO155" s="1">
        <v>36200</v>
      </c>
      <c r="BP155" s="8">
        <v>-1.2615117766085869E-2</v>
      </c>
      <c r="BQ155" s="8">
        <v>4.7044931130486509E-5</v>
      </c>
      <c r="CW155" s="1">
        <v>36717</v>
      </c>
      <c r="CX155" s="8">
        <v>-1.1525923090617935E-3</v>
      </c>
      <c r="CY155" s="8">
        <v>1.9636880663960132E-2</v>
      </c>
    </row>
    <row r="156" spans="1:103" x14ac:dyDescent="0.2">
      <c r="A156" s="1">
        <v>36234</v>
      </c>
      <c r="B156" s="3">
        <v>4.4770002365112305</v>
      </c>
      <c r="C156" s="2">
        <v>2431.39990234375</v>
      </c>
      <c r="D156" s="3">
        <v>34</v>
      </c>
      <c r="K156" s="1">
        <v>36234</v>
      </c>
      <c r="L156" s="3">
        <f t="shared" si="24"/>
        <v>1.797599983215332E-4</v>
      </c>
      <c r="M156" s="3">
        <f t="shared" si="25"/>
        <v>2.0953139762229688E-2</v>
      </c>
      <c r="N156" s="3">
        <f t="shared" si="26"/>
        <v>-1.2704174228675136E-2</v>
      </c>
      <c r="O156" s="3">
        <f t="shared" si="27"/>
        <v>2.0773379763908154E-2</v>
      </c>
      <c r="P156" s="3">
        <f t="shared" si="28"/>
        <v>-1.2883934226996669E-2</v>
      </c>
      <c r="AG156" s="1">
        <v>36201</v>
      </c>
      <c r="AH156" s="8">
        <v>-1.0966997486896073E-4</v>
      </c>
      <c r="AI156" s="8">
        <v>-1.2602663092187057E-2</v>
      </c>
      <c r="BO156" s="1">
        <v>36201</v>
      </c>
      <c r="BP156" s="8">
        <v>-1.672467377023047E-4</v>
      </c>
      <c r="BQ156" s="8">
        <v>-1.2545086329353713E-2</v>
      </c>
      <c r="CW156" s="1">
        <v>36718</v>
      </c>
      <c r="CX156" s="8">
        <v>-6.448398037020535E-4</v>
      </c>
      <c r="CY156" s="8">
        <v>2.7868070293720203E-2</v>
      </c>
    </row>
    <row r="157" spans="1:103" x14ac:dyDescent="0.2">
      <c r="A157" s="1">
        <v>36235</v>
      </c>
      <c r="B157" s="3">
        <v>4.4229998588562012</v>
      </c>
      <c r="C157" s="2">
        <v>2439.199951171875</v>
      </c>
      <c r="D157" s="3">
        <v>33.469001770019531</v>
      </c>
      <c r="K157" s="1">
        <v>36235</v>
      </c>
      <c r="L157" s="3">
        <f t="shared" si="24"/>
        <v>1.7908000946044922E-4</v>
      </c>
      <c r="M157" s="3">
        <f t="shared" si="25"/>
        <v>3.2080485076133041E-3</v>
      </c>
      <c r="N157" s="3">
        <f t="shared" si="26"/>
        <v>-1.5617594999425551E-2</v>
      </c>
      <c r="O157" s="3">
        <f t="shared" si="27"/>
        <v>3.0289684981528548E-3</v>
      </c>
      <c r="P157" s="3">
        <f t="shared" si="28"/>
        <v>-1.5796675008885999E-2</v>
      </c>
      <c r="AG157" s="1">
        <v>36202</v>
      </c>
      <c r="AH157" s="8">
        <v>8.7785137026327731E-3</v>
      </c>
      <c r="AI157" s="8">
        <v>-1.4724948246394361E-2</v>
      </c>
      <c r="BO157" s="1">
        <v>36202</v>
      </c>
      <c r="BP157" s="8">
        <v>1.3387235479852754E-2</v>
      </c>
      <c r="BQ157" s="8">
        <v>-1.9333670023614344E-2</v>
      </c>
      <c r="CW157" s="1">
        <v>36719</v>
      </c>
      <c r="CX157" s="8">
        <v>3.90048513173742E-3</v>
      </c>
      <c r="CY157" s="8">
        <v>4.0500449035982683E-3</v>
      </c>
    </row>
    <row r="158" spans="1:103" x14ac:dyDescent="0.2">
      <c r="A158" s="1">
        <v>36236</v>
      </c>
      <c r="B158" s="3">
        <v>4.4000000953674316</v>
      </c>
      <c r="C158" s="2">
        <v>2428.89990234375</v>
      </c>
      <c r="D158" s="3">
        <v>33.8125</v>
      </c>
      <c r="K158" s="1">
        <v>36236</v>
      </c>
      <c r="L158" s="3">
        <f t="shared" si="24"/>
        <v>1.7691999435424805E-4</v>
      </c>
      <c r="M158" s="3">
        <f t="shared" si="25"/>
        <v>-4.2227160685111131E-3</v>
      </c>
      <c r="N158" s="3">
        <f t="shared" si="26"/>
        <v>1.0263175231242289E-2</v>
      </c>
      <c r="O158" s="3">
        <f t="shared" si="27"/>
        <v>-4.3996360628653615E-3</v>
      </c>
      <c r="P158" s="3">
        <f t="shared" si="28"/>
        <v>1.0086255236888041E-2</v>
      </c>
      <c r="AG158" s="1">
        <v>36203</v>
      </c>
      <c r="AH158" s="8">
        <v>-7.3483116734401237E-3</v>
      </c>
      <c r="AI158" s="8">
        <v>7.3483116734401237E-3</v>
      </c>
      <c r="BO158" s="1">
        <v>36203</v>
      </c>
      <c r="BP158" s="8">
        <v>-1.1206177045915013E-2</v>
      </c>
      <c r="BQ158" s="8">
        <v>1.1206177045915013E-2</v>
      </c>
      <c r="CW158" s="1">
        <v>36720</v>
      </c>
      <c r="CX158" s="8">
        <v>1.9808055220939232E-3</v>
      </c>
      <c r="CY158" s="8">
        <v>6.4846704582895154E-4</v>
      </c>
    </row>
    <row r="159" spans="1:103" x14ac:dyDescent="0.2">
      <c r="A159" s="1">
        <v>36237</v>
      </c>
      <c r="B159" s="3">
        <v>4.375</v>
      </c>
      <c r="C159" s="2">
        <v>2462.89990234375</v>
      </c>
      <c r="D159" s="3">
        <v>34.8125</v>
      </c>
      <c r="K159" s="1">
        <v>36237</v>
      </c>
      <c r="L159" s="3">
        <f t="shared" si="24"/>
        <v>1.7600000381469728E-4</v>
      </c>
      <c r="M159" s="3">
        <f t="shared" si="25"/>
        <v>1.3998106701388532E-2</v>
      </c>
      <c r="N159" s="3">
        <f t="shared" si="26"/>
        <v>2.9574861367837338E-2</v>
      </c>
      <c r="O159" s="3">
        <f t="shared" si="27"/>
        <v>1.3822106697573834E-2</v>
      </c>
      <c r="P159" s="3">
        <f t="shared" si="28"/>
        <v>2.939886136402264E-2</v>
      </c>
      <c r="AG159" s="1">
        <v>36207</v>
      </c>
      <c r="AH159" s="8">
        <v>-7.2766736188383994E-4</v>
      </c>
      <c r="AI159" s="8">
        <v>7.69870291211443E-3</v>
      </c>
      <c r="BO159" s="1">
        <v>36207</v>
      </c>
      <c r="BP159" s="8">
        <v>-1.1096928995646071E-3</v>
      </c>
      <c r="BQ159" s="8">
        <v>8.0807284497951964E-3</v>
      </c>
      <c r="CW159" s="1">
        <v>36721</v>
      </c>
      <c r="CX159" s="8">
        <v>1.8417663713274966E-3</v>
      </c>
      <c r="CY159" s="8">
        <v>3.4029888734277485E-3</v>
      </c>
    </row>
    <row r="160" spans="1:103" x14ac:dyDescent="0.2">
      <c r="A160" s="1">
        <v>36238</v>
      </c>
      <c r="B160" s="3">
        <v>4.3870000839233398</v>
      </c>
      <c r="C160" s="2">
        <v>2421.199951171875</v>
      </c>
      <c r="D160" s="3">
        <v>34.625</v>
      </c>
      <c r="K160" s="1">
        <v>36238</v>
      </c>
      <c r="L160" s="3">
        <f t="shared" si="24"/>
        <v>1.75E-4</v>
      </c>
      <c r="M160" s="3">
        <f t="shared" si="25"/>
        <v>-1.6931240742748987E-2</v>
      </c>
      <c r="N160" s="3">
        <f t="shared" si="26"/>
        <v>-5.3859964093357273E-3</v>
      </c>
      <c r="O160" s="3">
        <f t="shared" si="27"/>
        <v>-1.7106240742748989E-2</v>
      </c>
      <c r="P160" s="3">
        <f t="shared" si="28"/>
        <v>-5.5609964093357271E-3</v>
      </c>
      <c r="AG160" s="1">
        <v>36208</v>
      </c>
      <c r="AH160" s="8">
        <v>-5.9236252551235456E-3</v>
      </c>
      <c r="AI160" s="8">
        <v>-1.2880339491937096E-2</v>
      </c>
      <c r="BO160" s="1">
        <v>36208</v>
      </c>
      <c r="BP160" s="8">
        <v>-9.0335299198722584E-3</v>
      </c>
      <c r="BQ160" s="8">
        <v>-9.7704348271883835E-3</v>
      </c>
      <c r="CW160" s="1">
        <v>36724</v>
      </c>
      <c r="CX160" s="8">
        <v>7.2382488677351429E-4</v>
      </c>
      <c r="CY160" s="8">
        <v>6.6674794610525724E-3</v>
      </c>
    </row>
    <row r="161" spans="1:103" x14ac:dyDescent="0.2">
      <c r="A161" s="1">
        <v>36241</v>
      </c>
      <c r="B161" s="3">
        <v>4.3819999694824219</v>
      </c>
      <c r="C161" s="2">
        <v>2395.89990234375</v>
      </c>
      <c r="D161" s="3">
        <v>33.844001770019531</v>
      </c>
      <c r="K161" s="1">
        <v>36241</v>
      </c>
      <c r="L161" s="3">
        <f t="shared" si="24"/>
        <v>1.7548000335693359E-4</v>
      </c>
      <c r="M161" s="3">
        <f t="shared" si="25"/>
        <v>-1.0449384329402298E-2</v>
      </c>
      <c r="N161" s="3">
        <f t="shared" si="26"/>
        <v>-2.2555905559002706E-2</v>
      </c>
      <c r="O161" s="3">
        <f t="shared" si="27"/>
        <v>-1.0624864332759231E-2</v>
      </c>
      <c r="P161" s="3">
        <f t="shared" si="28"/>
        <v>-2.2731385562359641E-2</v>
      </c>
      <c r="AG161" s="1">
        <v>36209</v>
      </c>
      <c r="AH161" s="8">
        <v>1.0893294494407507E-3</v>
      </c>
      <c r="AI161" s="8">
        <v>-1.1180065391374675E-2</v>
      </c>
      <c r="BO161" s="1">
        <v>36209</v>
      </c>
      <c r="BP161" s="8">
        <v>1.6612276689194037E-3</v>
      </c>
      <c r="BQ161" s="8">
        <v>-1.1751963610853329E-2</v>
      </c>
      <c r="CW161" s="1">
        <v>36725</v>
      </c>
      <c r="CX161" s="8">
        <v>-2.4597332024051464E-3</v>
      </c>
      <c r="CY161" s="8">
        <v>3.7545109322281935E-3</v>
      </c>
    </row>
    <row r="162" spans="1:103" x14ac:dyDescent="0.2">
      <c r="A162" s="1">
        <v>36242</v>
      </c>
      <c r="B162" s="3">
        <v>4.374000072479248</v>
      </c>
      <c r="C162" s="2">
        <v>2322.800048828125</v>
      </c>
      <c r="D162" s="3">
        <v>32.969001770019531</v>
      </c>
      <c r="K162" s="1">
        <v>36242</v>
      </c>
      <c r="L162" s="3">
        <f t="shared" si="24"/>
        <v>1.7527999877929687E-4</v>
      </c>
      <c r="M162" s="3">
        <f t="shared" si="25"/>
        <v>-3.0510395465234697E-2</v>
      </c>
      <c r="N162" s="3">
        <f t="shared" si="26"/>
        <v>-2.5853916624455225E-2</v>
      </c>
      <c r="O162" s="3">
        <f t="shared" si="27"/>
        <v>-3.0685675464013993E-2</v>
      </c>
      <c r="P162" s="3">
        <f t="shared" si="28"/>
        <v>-2.6029196623234521E-2</v>
      </c>
      <c r="AG162" s="1">
        <v>36210</v>
      </c>
      <c r="AH162" s="8">
        <v>2.158127155374581E-3</v>
      </c>
      <c r="AI162" s="8">
        <v>1.7201556434981446E-2</v>
      </c>
      <c r="BO162" s="1">
        <v>36210</v>
      </c>
      <c r="BP162" s="8">
        <v>3.2911444241181115E-3</v>
      </c>
      <c r="BQ162" s="8">
        <v>1.6068539166237916E-2</v>
      </c>
      <c r="CW162" s="1">
        <v>36726</v>
      </c>
      <c r="CX162" s="8">
        <v>-3.1367526563439501E-3</v>
      </c>
      <c r="CY162" s="8">
        <v>3.9988216218611915E-3</v>
      </c>
    </row>
    <row r="163" spans="1:103" x14ac:dyDescent="0.2">
      <c r="A163" s="1">
        <v>36243</v>
      </c>
      <c r="B163" s="3">
        <v>4.369999885559082</v>
      </c>
      <c r="C163" s="2">
        <v>2365.199951171875</v>
      </c>
      <c r="D163" s="3">
        <v>32.906501770019531</v>
      </c>
      <c r="K163" s="1">
        <v>36243</v>
      </c>
      <c r="L163" s="3">
        <f t="shared" si="24"/>
        <v>1.7496000289916991E-4</v>
      </c>
      <c r="M163" s="3">
        <f t="shared" si="25"/>
        <v>1.8253789156385269E-2</v>
      </c>
      <c r="N163" s="3">
        <f t="shared" si="26"/>
        <v>-1.8957201202504886E-3</v>
      </c>
      <c r="O163" s="3">
        <f t="shared" si="27"/>
        <v>1.80788291534861E-2</v>
      </c>
      <c r="P163" s="3">
        <f t="shared" si="28"/>
        <v>-2.0706801231496585E-3</v>
      </c>
      <c r="AG163" s="1">
        <v>36213</v>
      </c>
      <c r="AH163" s="8">
        <v>5.4008211149909119E-3</v>
      </c>
      <c r="AI163" s="8">
        <v>1.8599178885009088E-2</v>
      </c>
      <c r="BO163" s="1">
        <v>36213</v>
      </c>
      <c r="BP163" s="8">
        <v>8.2362534820968683E-3</v>
      </c>
      <c r="BQ163" s="8">
        <v>1.5763746517903132E-2</v>
      </c>
      <c r="CW163" s="1">
        <v>36727</v>
      </c>
      <c r="CX163" s="8">
        <v>3.4274911538384975E-3</v>
      </c>
      <c r="CY163" s="8">
        <v>-2.151534645099612E-2</v>
      </c>
    </row>
    <row r="164" spans="1:103" x14ac:dyDescent="0.2">
      <c r="A164" s="1">
        <v>36244</v>
      </c>
      <c r="B164" s="3">
        <v>4.3899998664855957</v>
      </c>
      <c r="C164" s="2">
        <v>2434.800048828125</v>
      </c>
      <c r="D164" s="3">
        <v>32.875</v>
      </c>
      <c r="K164" s="1">
        <v>36244</v>
      </c>
      <c r="L164" s="3">
        <f t="shared" si="24"/>
        <v>1.7479999542236328E-4</v>
      </c>
      <c r="M164" s="3">
        <f t="shared" si="25"/>
        <v>2.942672885722222E-2</v>
      </c>
      <c r="N164" s="3">
        <f t="shared" si="26"/>
        <v>-9.5731142251747627E-4</v>
      </c>
      <c r="O164" s="3">
        <f t="shared" si="27"/>
        <v>2.9251928861799857E-2</v>
      </c>
      <c r="P164" s="3">
        <f t="shared" si="28"/>
        <v>-1.1321114179398395E-3</v>
      </c>
      <c r="AG164" s="1">
        <v>36214</v>
      </c>
      <c r="AH164" s="8">
        <v>3.0929690374635502E-3</v>
      </c>
      <c r="AI164" s="8">
        <v>1.7422711275646801E-2</v>
      </c>
      <c r="BO164" s="1">
        <v>36214</v>
      </c>
      <c r="BP164" s="8">
        <v>4.7167785161626912E-3</v>
      </c>
      <c r="BQ164" s="8">
        <v>1.5798901796947661E-2</v>
      </c>
      <c r="CW164" s="1">
        <v>36728</v>
      </c>
      <c r="CX164" s="8">
        <v>-2.3219911951544588E-3</v>
      </c>
      <c r="CY164" s="8">
        <v>2.6883394703926387E-2</v>
      </c>
    </row>
    <row r="165" spans="1:103" x14ac:dyDescent="0.2">
      <c r="A165" s="1">
        <v>36245</v>
      </c>
      <c r="B165" s="3">
        <v>4.3860001564025879</v>
      </c>
      <c r="C165" s="2">
        <v>2419.10009765625</v>
      </c>
      <c r="D165" s="3">
        <v>32.531501770019531</v>
      </c>
      <c r="K165" s="1">
        <v>36245</v>
      </c>
      <c r="L165" s="3">
        <f t="shared" si="24"/>
        <v>1.7559999465942383E-4</v>
      </c>
      <c r="M165" s="3">
        <f t="shared" si="25"/>
        <v>-6.4481480437916959E-3</v>
      </c>
      <c r="N165" s="3">
        <f t="shared" si="26"/>
        <v>-1.0448615360622623E-2</v>
      </c>
      <c r="O165" s="3">
        <f t="shared" si="27"/>
        <v>-6.6237480384511195E-3</v>
      </c>
      <c r="P165" s="3">
        <f t="shared" si="28"/>
        <v>-1.0624215355282048E-2</v>
      </c>
      <c r="AG165" s="1">
        <v>36215</v>
      </c>
      <c r="AH165" s="8">
        <v>-3.2882753135421217E-3</v>
      </c>
      <c r="AI165" s="8">
        <v>4.8256295474496134E-2</v>
      </c>
      <c r="BO165" s="1">
        <v>36215</v>
      </c>
      <c r="BP165" s="8">
        <v>-5.0146206335330637E-3</v>
      </c>
      <c r="BQ165" s="8">
        <v>4.9982640794487075E-2</v>
      </c>
      <c r="CW165" s="1">
        <v>36731</v>
      </c>
      <c r="CX165" s="8">
        <v>-2.9735975288185702E-3</v>
      </c>
      <c r="CY165" s="8">
        <v>2.9735975288185702E-3</v>
      </c>
    </row>
    <row r="166" spans="1:103" x14ac:dyDescent="0.2">
      <c r="A166" s="1">
        <v>36248</v>
      </c>
      <c r="B166" s="3">
        <v>4.3909997940063477</v>
      </c>
      <c r="C166" s="2">
        <v>2492.800048828125</v>
      </c>
      <c r="D166" s="3">
        <v>33.094001770019531</v>
      </c>
      <c r="K166" s="1">
        <v>36248</v>
      </c>
      <c r="L166" s="3">
        <f t="shared" si="24"/>
        <v>1.7544000625610351E-4</v>
      </c>
      <c r="M166" s="3">
        <f t="shared" si="25"/>
        <v>3.0465854324622343E-2</v>
      </c>
      <c r="N166" s="3">
        <f t="shared" si="26"/>
        <v>1.7290932462220059E-2</v>
      </c>
      <c r="O166" s="3">
        <f t="shared" si="27"/>
        <v>3.0290414318366241E-2</v>
      </c>
      <c r="P166" s="3">
        <f t="shared" si="28"/>
        <v>1.7115492455963957E-2</v>
      </c>
      <c r="AG166" s="1">
        <v>36216</v>
      </c>
      <c r="AH166" s="8">
        <v>-1.1284746512629977E-3</v>
      </c>
      <c r="AI166" s="8">
        <v>-3.1838558315769969E-2</v>
      </c>
      <c r="BO166" s="1">
        <v>36216</v>
      </c>
      <c r="BP166" s="8">
        <v>-1.720924110988363E-3</v>
      </c>
      <c r="BQ166" s="8">
        <v>-3.1246108856044605E-2</v>
      </c>
      <c r="CW166" s="1">
        <v>36732</v>
      </c>
      <c r="CX166" s="8">
        <v>1.3000899359178488E-3</v>
      </c>
      <c r="CY166" s="8">
        <v>-1.9279541990712367E-2</v>
      </c>
    </row>
    <row r="167" spans="1:103" x14ac:dyDescent="0.2">
      <c r="A167" s="1">
        <v>36249</v>
      </c>
      <c r="B167" s="3">
        <v>4.3579998016357422</v>
      </c>
      <c r="C167" s="2">
        <v>2480.199951171875</v>
      </c>
      <c r="D167" s="3">
        <v>32.5</v>
      </c>
      <c r="K167" s="1">
        <v>36249</v>
      </c>
      <c r="L167" s="3">
        <f t="shared" si="24"/>
        <v>1.7563999176025392E-4</v>
      </c>
      <c r="M167" s="3">
        <f t="shared" si="25"/>
        <v>-5.0545962008358251E-3</v>
      </c>
      <c r="N167" s="3">
        <f t="shared" si="26"/>
        <v>-1.7948925432089886E-2</v>
      </c>
      <c r="O167" s="3">
        <f t="shared" si="27"/>
        <v>-5.2302361925960789E-3</v>
      </c>
      <c r="P167" s="3">
        <f t="shared" si="28"/>
        <v>-1.8124565423850141E-2</v>
      </c>
      <c r="AG167" s="1">
        <v>36217</v>
      </c>
      <c r="AH167" s="8">
        <v>-3.5216073595644012E-3</v>
      </c>
      <c r="AI167" s="8">
        <v>-1.162990779195075E-2</v>
      </c>
      <c r="BO167" s="1">
        <v>36217</v>
      </c>
      <c r="BP167" s="8">
        <v>-5.3704520590919565E-3</v>
      </c>
      <c r="BQ167" s="8">
        <v>-9.7810630924231954E-3</v>
      </c>
      <c r="CW167" s="1">
        <v>36733</v>
      </c>
      <c r="CX167" s="8">
        <v>-1.1186764822322713E-3</v>
      </c>
      <c r="CY167" s="8">
        <v>1.0164012140471156E-2</v>
      </c>
    </row>
    <row r="168" spans="1:103" x14ac:dyDescent="0.2">
      <c r="A168" s="1">
        <v>36250</v>
      </c>
      <c r="B168" s="3">
        <v>4.3689999580383301</v>
      </c>
      <c r="C168" s="2">
        <v>2461.39990234375</v>
      </c>
      <c r="D168" s="3">
        <v>32.125</v>
      </c>
      <c r="K168" s="1">
        <v>36250</v>
      </c>
      <c r="L168" s="3">
        <f t="shared" si="24"/>
        <v>1.7431999206542971E-4</v>
      </c>
      <c r="M168" s="3">
        <f t="shared" si="25"/>
        <v>-7.5800537046386623E-3</v>
      </c>
      <c r="N168" s="3">
        <f t="shared" si="26"/>
        <v>-1.1538461538461539E-2</v>
      </c>
      <c r="O168" s="3">
        <f t="shared" si="27"/>
        <v>-7.7543736967040922E-3</v>
      </c>
      <c r="P168" s="3">
        <f t="shared" si="28"/>
        <v>-1.1712781530526968E-2</v>
      </c>
      <c r="AG168" s="1">
        <v>36220</v>
      </c>
      <c r="AH168" s="8">
        <v>6.5535410927411517E-4</v>
      </c>
      <c r="AI168" s="8">
        <v>-2.3732277186197193E-2</v>
      </c>
      <c r="BO168" s="1">
        <v>36220</v>
      </c>
      <c r="BP168" s="8">
        <v>9.994151721732234E-4</v>
      </c>
      <c r="BQ168" s="8">
        <v>-2.4076338249096302E-2</v>
      </c>
      <c r="CW168" s="1">
        <v>36734</v>
      </c>
      <c r="CX168" s="8">
        <v>-3.9347704338826232E-3</v>
      </c>
      <c r="CY168" s="8">
        <v>6.8412575812433221E-2</v>
      </c>
    </row>
    <row r="169" spans="1:103" x14ac:dyDescent="0.2">
      <c r="A169" s="1">
        <v>36251</v>
      </c>
      <c r="B169" s="3">
        <v>4.305999755859375</v>
      </c>
      <c r="C169" s="2">
        <v>2493.300048828125</v>
      </c>
      <c r="D169" s="3">
        <v>32.219001770019531</v>
      </c>
      <c r="K169" s="1">
        <v>36251</v>
      </c>
      <c r="L169" s="3">
        <f t="shared" si="24"/>
        <v>1.7475999832153321E-4</v>
      </c>
      <c r="M169" s="3">
        <f t="shared" si="25"/>
        <v>1.2960164032670845E-2</v>
      </c>
      <c r="N169" s="3">
        <f t="shared" si="26"/>
        <v>2.9261251367947469E-3</v>
      </c>
      <c r="O169" s="3">
        <f t="shared" si="27"/>
        <v>1.2785404034349312E-2</v>
      </c>
      <c r="P169" s="3">
        <f t="shared" si="28"/>
        <v>2.7513651384732138E-3</v>
      </c>
      <c r="AG169" s="1">
        <v>36221</v>
      </c>
      <c r="AH169" s="8">
        <v>-3.3218075680370505E-3</v>
      </c>
      <c r="AI169" s="8">
        <v>-1.0457719991018067E-2</v>
      </c>
      <c r="BO169" s="1">
        <v>36221</v>
      </c>
      <c r="BP169" s="8">
        <v>-5.0657573295957844E-3</v>
      </c>
      <c r="BQ169" s="8">
        <v>-8.7137702294593326E-3</v>
      </c>
      <c r="CW169" s="1">
        <v>36735</v>
      </c>
      <c r="CX169" s="8">
        <v>-5.0296388730694513E-3</v>
      </c>
      <c r="CY169" s="8">
        <v>-1.8509322165891587E-2</v>
      </c>
    </row>
    <row r="170" spans="1:103" ht="13.5" thickBot="1" x14ac:dyDescent="0.25">
      <c r="A170" s="1">
        <v>36255</v>
      </c>
      <c r="B170" s="3">
        <v>4.2960000038146973</v>
      </c>
      <c r="C170" s="2">
        <v>2560</v>
      </c>
      <c r="D170" s="3">
        <v>31.5625</v>
      </c>
      <c r="K170" s="1">
        <v>36255</v>
      </c>
      <c r="L170" s="3">
        <f t="shared" si="24"/>
        <v>1.72239990234375E-4</v>
      </c>
      <c r="M170" s="3">
        <f t="shared" si="25"/>
        <v>2.6751674433738777E-2</v>
      </c>
      <c r="N170" s="3">
        <f t="shared" si="26"/>
        <v>-2.0376229366312028E-2</v>
      </c>
      <c r="O170" s="3">
        <f t="shared" si="27"/>
        <v>2.6579434443504402E-2</v>
      </c>
      <c r="P170" s="3">
        <f t="shared" si="28"/>
        <v>-2.0548469356546403E-2</v>
      </c>
      <c r="AG170" s="1">
        <v>36222</v>
      </c>
      <c r="AH170" s="8">
        <v>5.7961519623508679E-4</v>
      </c>
      <c r="AI170" s="8">
        <v>1.139643270795653E-2</v>
      </c>
      <c r="BO170" s="1">
        <v>36222</v>
      </c>
      <c r="BP170" s="8">
        <v>8.8391331181416591E-4</v>
      </c>
      <c r="BQ170" s="8">
        <v>1.1092134592377451E-2</v>
      </c>
      <c r="CW170" s="1">
        <v>36738</v>
      </c>
      <c r="CX170" s="9">
        <v>3.0588423878327052E-3</v>
      </c>
      <c r="CY170" s="9">
        <v>-2.2177711880767038E-2</v>
      </c>
    </row>
    <row r="171" spans="1:103" x14ac:dyDescent="0.2">
      <c r="A171" s="1">
        <v>36256</v>
      </c>
      <c r="B171" s="3">
        <v>4.2839999198913574</v>
      </c>
      <c r="C171" s="2">
        <v>2563.10009765625</v>
      </c>
      <c r="D171" s="3">
        <v>31.531499862670898</v>
      </c>
      <c r="K171" s="1">
        <v>36256</v>
      </c>
      <c r="L171" s="3">
        <f t="shared" si="24"/>
        <v>1.7184000015258788E-4</v>
      </c>
      <c r="M171" s="3">
        <f t="shared" si="25"/>
        <v>1.2109756469726562E-3</v>
      </c>
      <c r="N171" s="3">
        <f t="shared" si="26"/>
        <v>-9.8218256884282187E-4</v>
      </c>
      <c r="O171" s="3">
        <f t="shared" si="27"/>
        <v>1.0391356468200683E-3</v>
      </c>
      <c r="P171" s="3">
        <f t="shared" si="28"/>
        <v>-1.1540225689954098E-3</v>
      </c>
      <c r="AG171" s="1">
        <v>36223</v>
      </c>
      <c r="AH171" s="8">
        <v>2.5731896745614367E-3</v>
      </c>
      <c r="AI171" s="8">
        <v>2.3067835966464202E-2</v>
      </c>
      <c r="BO171" s="1">
        <v>36223</v>
      </c>
      <c r="BP171" s="8">
        <v>3.9241148643816923E-3</v>
      </c>
      <c r="BQ171" s="8">
        <v>2.171691077664395E-2</v>
      </c>
    </row>
    <row r="172" spans="1:103" x14ac:dyDescent="0.2">
      <c r="A172" s="1">
        <v>36257</v>
      </c>
      <c r="B172" s="3">
        <v>4.2849998474121094</v>
      </c>
      <c r="C172" s="2">
        <v>2544.39990234375</v>
      </c>
      <c r="D172" s="3">
        <v>31.281499862670898</v>
      </c>
      <c r="K172" s="1">
        <v>36257</v>
      </c>
      <c r="L172" s="3">
        <f t="shared" si="24"/>
        <v>1.7135999679565432E-4</v>
      </c>
      <c r="M172" s="3">
        <f t="shared" si="25"/>
        <v>-7.2959286020861346E-3</v>
      </c>
      <c r="N172" s="3">
        <f t="shared" si="26"/>
        <v>-7.9285793916821171E-3</v>
      </c>
      <c r="O172" s="3">
        <f t="shared" si="27"/>
        <v>-7.4672885988817887E-3</v>
      </c>
      <c r="P172" s="3">
        <f t="shared" si="28"/>
        <v>-8.0999393884777712E-3</v>
      </c>
      <c r="AG172" s="1">
        <v>36224</v>
      </c>
      <c r="AH172" s="8">
        <v>4.0804282675944862E-3</v>
      </c>
      <c r="AI172" s="8">
        <v>9.381110193943977E-3</v>
      </c>
      <c r="BO172" s="1">
        <v>36224</v>
      </c>
      <c r="BP172" s="8">
        <v>6.2226540764585446E-3</v>
      </c>
      <c r="BQ172" s="8">
        <v>7.2388843850799177E-3</v>
      </c>
    </row>
    <row r="173" spans="1:103" x14ac:dyDescent="0.2">
      <c r="A173" s="1">
        <v>36258</v>
      </c>
      <c r="B173" s="3">
        <v>4.2810001373291016</v>
      </c>
      <c r="C173" s="2">
        <v>2573.300048828125</v>
      </c>
      <c r="D173" s="3">
        <v>31.968999862670898</v>
      </c>
      <c r="K173" s="1">
        <v>36258</v>
      </c>
      <c r="L173" s="3">
        <f t="shared" si="24"/>
        <v>1.7139999389648438E-4</v>
      </c>
      <c r="M173" s="3">
        <f t="shared" si="25"/>
        <v>1.135833500769824E-2</v>
      </c>
      <c r="N173" s="3">
        <f t="shared" si="26"/>
        <v>2.197784642738353E-2</v>
      </c>
      <c r="O173" s="3">
        <f t="shared" si="27"/>
        <v>1.1186935013801755E-2</v>
      </c>
      <c r="P173" s="3">
        <f t="shared" si="28"/>
        <v>2.1806446433487045E-2</v>
      </c>
      <c r="AG173" s="1">
        <v>36227</v>
      </c>
      <c r="AH173" s="8">
        <v>5.4669586115413758E-3</v>
      </c>
      <c r="AI173" s="8">
        <v>6.8746511044216231E-3</v>
      </c>
      <c r="BO173" s="1">
        <v>36227</v>
      </c>
      <c r="BP173" s="8">
        <v>8.3371131800322341E-3</v>
      </c>
      <c r="BQ173" s="8">
        <v>4.0044965359307648E-3</v>
      </c>
    </row>
    <row r="174" spans="1:103" x14ac:dyDescent="0.2">
      <c r="A174" s="1">
        <v>36259</v>
      </c>
      <c r="B174" s="3">
        <v>4.2560000419616699</v>
      </c>
      <c r="C174" s="2">
        <v>2593</v>
      </c>
      <c r="D174" s="3">
        <v>32.031501770019531</v>
      </c>
      <c r="K174" s="1">
        <v>36259</v>
      </c>
      <c r="L174" s="3">
        <f t="shared" si="24"/>
        <v>1.7124000549316408E-4</v>
      </c>
      <c r="M174" s="3">
        <f t="shared" si="25"/>
        <v>7.6555204593596899E-3</v>
      </c>
      <c r="N174" s="3">
        <f t="shared" si="26"/>
        <v>1.9550785954243798E-3</v>
      </c>
      <c r="O174" s="3">
        <f t="shared" si="27"/>
        <v>7.4842804538665262E-3</v>
      </c>
      <c r="P174" s="3">
        <f t="shared" si="28"/>
        <v>1.7838385899312157E-3</v>
      </c>
      <c r="AG174" s="1">
        <v>36228</v>
      </c>
      <c r="AH174" s="8">
        <v>-4.1400623558534482E-4</v>
      </c>
      <c r="AI174" s="8">
        <v>1.6338856337347971E-2</v>
      </c>
      <c r="BO174" s="1">
        <v>36228</v>
      </c>
      <c r="BP174" s="8">
        <v>-6.313596075205965E-4</v>
      </c>
      <c r="BQ174" s="8">
        <v>1.6556209709283225E-2</v>
      </c>
    </row>
    <row r="175" spans="1:103" x14ac:dyDescent="0.2">
      <c r="A175" s="1">
        <v>36262</v>
      </c>
      <c r="B175" s="3">
        <v>4.2199997901916504</v>
      </c>
      <c r="C175" s="2">
        <v>2598.800048828125</v>
      </c>
      <c r="D175" s="3">
        <v>31</v>
      </c>
      <c r="K175" s="1">
        <v>36262</v>
      </c>
      <c r="L175" s="3">
        <f t="shared" si="24"/>
        <v>1.702400016784668E-4</v>
      </c>
      <c r="M175" s="3">
        <f t="shared" si="25"/>
        <v>2.236810192103741E-3</v>
      </c>
      <c r="N175" s="3">
        <f t="shared" si="26"/>
        <v>-3.2202728970546865E-2</v>
      </c>
      <c r="O175" s="3">
        <f t="shared" si="27"/>
        <v>2.0665701904252743E-3</v>
      </c>
      <c r="P175" s="3">
        <f t="shared" si="28"/>
        <v>-3.237296897222533E-2</v>
      </c>
      <c r="AG175" s="1">
        <v>36229</v>
      </c>
      <c r="AH175" s="8">
        <v>1.1561594308954696E-3</v>
      </c>
      <c r="AI175" s="8">
        <v>3.2054172672425565E-2</v>
      </c>
      <c r="BO175" s="1">
        <v>36229</v>
      </c>
      <c r="BP175" s="8">
        <v>1.7631434064981004E-3</v>
      </c>
      <c r="BQ175" s="8">
        <v>3.1447188696822934E-2</v>
      </c>
    </row>
    <row r="176" spans="1:103" x14ac:dyDescent="0.2">
      <c r="A176" s="1">
        <v>36263</v>
      </c>
      <c r="B176" s="3">
        <v>4.1599998474121094</v>
      </c>
      <c r="C176" s="2">
        <v>2583.5</v>
      </c>
      <c r="D176" s="3">
        <v>32.969001770019531</v>
      </c>
      <c r="K176" s="1">
        <v>36263</v>
      </c>
      <c r="L176" s="3">
        <f t="shared" si="24"/>
        <v>1.6879999160766601E-4</v>
      </c>
      <c r="M176" s="3">
        <f t="shared" si="25"/>
        <v>-5.8873512931571018E-3</v>
      </c>
      <c r="N176" s="3">
        <f t="shared" si="26"/>
        <v>6.3516186129662297E-2</v>
      </c>
      <c r="O176" s="3">
        <f t="shared" si="27"/>
        <v>-6.0561512847647674E-3</v>
      </c>
      <c r="P176" s="3">
        <f t="shared" si="28"/>
        <v>6.3347386138054629E-2</v>
      </c>
      <c r="AG176" s="1">
        <v>36230</v>
      </c>
      <c r="AH176" s="8">
        <v>5.442022977119955E-4</v>
      </c>
      <c r="AI176" s="8">
        <v>7.498705417131755E-3</v>
      </c>
      <c r="BO176" s="1">
        <v>36230</v>
      </c>
      <c r="BP176" s="8">
        <v>8.2990863316217826E-4</v>
      </c>
      <c r="BQ176" s="8">
        <v>7.2129990816815724E-3</v>
      </c>
    </row>
    <row r="177" spans="1:69" x14ac:dyDescent="0.2">
      <c r="A177" s="1">
        <v>36264</v>
      </c>
      <c r="B177" s="3">
        <v>4.1700000762939453</v>
      </c>
      <c r="C177" s="2">
        <v>2507.199951171875</v>
      </c>
      <c r="D177" s="3">
        <v>33.6875</v>
      </c>
      <c r="K177" s="1">
        <v>36264</v>
      </c>
      <c r="L177" s="3">
        <f t="shared" si="24"/>
        <v>1.6639999389648439E-4</v>
      </c>
      <c r="M177" s="3">
        <f t="shared" si="25"/>
        <v>-2.953359737879814E-2</v>
      </c>
      <c r="N177" s="3">
        <f t="shared" si="26"/>
        <v>2.1793144815013401E-2</v>
      </c>
      <c r="O177" s="3">
        <f t="shared" si="27"/>
        <v>-2.9699997372694624E-2</v>
      </c>
      <c r="P177" s="3">
        <f t="shared" si="28"/>
        <v>2.1626744821116917E-2</v>
      </c>
      <c r="AG177" s="1">
        <v>36231</v>
      </c>
      <c r="AH177" s="8">
        <v>-2.6877700194276851E-3</v>
      </c>
      <c r="AI177" s="8">
        <v>-2.1234164356300111E-2</v>
      </c>
      <c r="BO177" s="1">
        <v>36231</v>
      </c>
      <c r="BP177" s="8">
        <v>-4.0988499174952012E-3</v>
      </c>
      <c r="BQ177" s="8">
        <v>-1.9823084458232595E-2</v>
      </c>
    </row>
    <row r="178" spans="1:69" x14ac:dyDescent="0.2">
      <c r="A178" s="1">
        <v>36265</v>
      </c>
      <c r="B178" s="3">
        <v>4.2100000381469727</v>
      </c>
      <c r="C178" s="2">
        <v>2521.699951171875</v>
      </c>
      <c r="D178" s="3">
        <v>34.5</v>
      </c>
      <c r="K178" s="1">
        <v>36265</v>
      </c>
      <c r="L178" s="3">
        <f t="shared" si="24"/>
        <v>1.6680000305175781E-4</v>
      </c>
      <c r="M178" s="3">
        <f t="shared" si="25"/>
        <v>5.7833440819997795E-3</v>
      </c>
      <c r="N178" s="3">
        <f t="shared" si="26"/>
        <v>2.4118738404452691E-2</v>
      </c>
      <c r="O178" s="3">
        <f t="shared" si="27"/>
        <v>5.616544078948022E-3</v>
      </c>
      <c r="P178" s="3">
        <f t="shared" si="28"/>
        <v>2.3951938401400932E-2</v>
      </c>
      <c r="AG178" s="1">
        <v>36234</v>
      </c>
      <c r="AH178" s="8">
        <v>4.4250362699948011E-3</v>
      </c>
      <c r="AI178" s="8">
        <v>-1.7129210498669938E-2</v>
      </c>
      <c r="BO178" s="1">
        <v>36234</v>
      </c>
      <c r="BP178" s="8">
        <v>6.7481813619022163E-3</v>
      </c>
      <c r="BQ178" s="8">
        <v>-1.9452355590577352E-2</v>
      </c>
    </row>
    <row r="179" spans="1:69" x14ac:dyDescent="0.2">
      <c r="A179" s="1">
        <v>36266</v>
      </c>
      <c r="B179" s="3">
        <v>4.2100000381469727</v>
      </c>
      <c r="C179" s="2">
        <v>2484</v>
      </c>
      <c r="D179" s="3">
        <v>34.75</v>
      </c>
      <c r="K179" s="1">
        <v>36266</v>
      </c>
      <c r="L179" s="3">
        <f t="shared" si="24"/>
        <v>1.6840000152587892E-4</v>
      </c>
      <c r="M179" s="3">
        <f t="shared" si="25"/>
        <v>-1.4950212912664419E-2</v>
      </c>
      <c r="N179" s="3">
        <f t="shared" si="26"/>
        <v>7.246376811594203E-3</v>
      </c>
      <c r="O179" s="3">
        <f t="shared" si="27"/>
        <v>-1.5118612914190298E-2</v>
      </c>
      <c r="P179" s="3">
        <f t="shared" si="28"/>
        <v>7.0779768100683238E-3</v>
      </c>
      <c r="AG179" s="1">
        <v>36235</v>
      </c>
      <c r="AH179" s="8">
        <v>6.7749898884752872E-4</v>
      </c>
      <c r="AI179" s="8">
        <v>-1.6295093988273082E-2</v>
      </c>
      <c r="BO179" s="1">
        <v>36235</v>
      </c>
      <c r="BP179" s="8">
        <v>1.0331861187781546E-3</v>
      </c>
      <c r="BQ179" s="8">
        <v>-1.6650781118203707E-2</v>
      </c>
    </row>
    <row r="180" spans="1:69" x14ac:dyDescent="0.2">
      <c r="A180" s="1">
        <v>36269</v>
      </c>
      <c r="B180" s="3">
        <v>4.2140002250671387</v>
      </c>
      <c r="C180" s="2">
        <v>2345.60009765625</v>
      </c>
      <c r="D180" s="3">
        <v>34</v>
      </c>
      <c r="K180" s="1">
        <v>36269</v>
      </c>
      <c r="L180" s="3">
        <f t="shared" si="24"/>
        <v>1.6840000152587892E-4</v>
      </c>
      <c r="M180" s="3">
        <f t="shared" si="25"/>
        <v>-5.5716546837258456E-2</v>
      </c>
      <c r="N180" s="3">
        <f t="shared" si="26"/>
        <v>-2.1582733812949641E-2</v>
      </c>
      <c r="O180" s="3">
        <f t="shared" si="27"/>
        <v>-5.5884946838784332E-2</v>
      </c>
      <c r="P180" s="3">
        <f t="shared" si="28"/>
        <v>-2.1751133814475521E-2</v>
      </c>
      <c r="AG180" s="1">
        <v>36236</v>
      </c>
      <c r="AH180" s="8">
        <v>-8.9178385545513712E-4</v>
      </c>
      <c r="AI180" s="8">
        <v>1.1154959086697426E-2</v>
      </c>
      <c r="BO180" s="1">
        <v>36236</v>
      </c>
      <c r="BP180" s="8">
        <v>-1.3599705912093521E-3</v>
      </c>
      <c r="BQ180" s="8">
        <v>1.1623145822451641E-2</v>
      </c>
    </row>
    <row r="181" spans="1:69" x14ac:dyDescent="0.2">
      <c r="A181" s="1">
        <v>36270</v>
      </c>
      <c r="B181" s="3">
        <v>4.2690000534057617</v>
      </c>
      <c r="C181" s="2">
        <v>2409.60009765625</v>
      </c>
      <c r="D181" s="3">
        <v>33.3125</v>
      </c>
      <c r="K181" s="1">
        <v>36270</v>
      </c>
      <c r="L181" s="3">
        <f t="shared" si="24"/>
        <v>1.6856000900268556E-4</v>
      </c>
      <c r="M181" s="3">
        <f t="shared" si="25"/>
        <v>2.7285128468381936E-2</v>
      </c>
      <c r="N181" s="3">
        <f t="shared" si="26"/>
        <v>-2.0220588235294119E-2</v>
      </c>
      <c r="O181" s="3">
        <f t="shared" si="27"/>
        <v>2.7116568459379251E-2</v>
      </c>
      <c r="P181" s="3">
        <f t="shared" si="28"/>
        <v>-2.0389148244296804E-2</v>
      </c>
      <c r="AG181" s="1">
        <v>36237</v>
      </c>
      <c r="AH181" s="8">
        <v>2.9562218630622109E-3</v>
      </c>
      <c r="AI181" s="8">
        <v>2.6618639504775127E-2</v>
      </c>
      <c r="BO181" s="1">
        <v>36237</v>
      </c>
      <c r="BP181" s="8">
        <v>4.5082390427474833E-3</v>
      </c>
      <c r="BQ181" s="8">
        <v>2.5066622325089855E-2</v>
      </c>
    </row>
    <row r="182" spans="1:69" x14ac:dyDescent="0.2">
      <c r="A182" s="1">
        <v>36271</v>
      </c>
      <c r="B182" s="3">
        <v>4.2399997711181641</v>
      </c>
      <c r="C182" s="2">
        <v>2489</v>
      </c>
      <c r="D182" s="3">
        <v>33.344001770019531</v>
      </c>
      <c r="K182" s="1">
        <v>36271</v>
      </c>
      <c r="L182" s="3">
        <f t="shared" si="24"/>
        <v>1.7076000213623045E-4</v>
      </c>
      <c r="M182" s="3">
        <f t="shared" si="25"/>
        <v>3.2951485360985855E-2</v>
      </c>
      <c r="N182" s="3">
        <f t="shared" si="26"/>
        <v>9.456441281660413E-4</v>
      </c>
      <c r="O182" s="3">
        <f t="shared" si="27"/>
        <v>3.2780725358849627E-2</v>
      </c>
      <c r="P182" s="3">
        <f t="shared" si="28"/>
        <v>7.7488412602981082E-4</v>
      </c>
      <c r="AG182" s="1">
        <v>36238</v>
      </c>
      <c r="AH182" s="8">
        <v>-3.5756624177982082E-3</v>
      </c>
      <c r="AI182" s="8">
        <v>-1.8103339915375191E-3</v>
      </c>
      <c r="BO182" s="1">
        <v>36238</v>
      </c>
      <c r="BP182" s="8">
        <v>-5.452886035726987E-3</v>
      </c>
      <c r="BQ182" s="8">
        <v>6.6889626391259706E-5</v>
      </c>
    </row>
    <row r="183" spans="1:69" x14ac:dyDescent="0.2">
      <c r="A183" s="1">
        <v>36272</v>
      </c>
      <c r="B183" s="3">
        <v>4.2589998245239258</v>
      </c>
      <c r="C183" s="2">
        <v>2561.60009765625</v>
      </c>
      <c r="D183" s="3">
        <v>34.375</v>
      </c>
      <c r="K183" s="1">
        <v>36272</v>
      </c>
      <c r="L183" s="3">
        <f t="shared" si="24"/>
        <v>1.6959999084472657E-4</v>
      </c>
      <c r="M183" s="3">
        <f t="shared" si="25"/>
        <v>2.9168379934210526E-2</v>
      </c>
      <c r="N183" s="3">
        <f t="shared" si="26"/>
        <v>3.0920050841272039E-2</v>
      </c>
      <c r="O183" s="3">
        <f t="shared" si="27"/>
        <v>2.8998779943365801E-2</v>
      </c>
      <c r="P183" s="3">
        <f t="shared" si="28"/>
        <v>3.0750450850427314E-2</v>
      </c>
      <c r="AG183" s="1">
        <v>36241</v>
      </c>
      <c r="AH183" s="8">
        <v>-2.2067768926961064E-3</v>
      </c>
      <c r="AI183" s="8">
        <v>-2.0349128666306601E-2</v>
      </c>
      <c r="BO183" s="1">
        <v>36241</v>
      </c>
      <c r="BP183" s="8">
        <v>-3.3653352850791097E-3</v>
      </c>
      <c r="BQ183" s="8">
        <v>-1.9190570273923596E-2</v>
      </c>
    </row>
    <row r="184" spans="1:69" x14ac:dyDescent="0.2">
      <c r="A184" s="1">
        <v>36273</v>
      </c>
      <c r="B184" s="3">
        <v>4.3039999008178711</v>
      </c>
      <c r="C184" s="2">
        <v>2590.60009765625</v>
      </c>
      <c r="D184" s="3">
        <v>34.5</v>
      </c>
      <c r="K184" s="1">
        <v>36273</v>
      </c>
      <c r="L184" s="3">
        <f t="shared" si="24"/>
        <v>1.7035999298095704E-4</v>
      </c>
      <c r="M184" s="3">
        <f t="shared" si="25"/>
        <v>1.1321048912565903E-2</v>
      </c>
      <c r="N184" s="3">
        <f t="shared" si="26"/>
        <v>3.6363636363636364E-3</v>
      </c>
      <c r="O184" s="3">
        <f t="shared" si="27"/>
        <v>1.1150688919584947E-2</v>
      </c>
      <c r="P184" s="3">
        <f t="shared" si="28"/>
        <v>3.4660036433826792E-3</v>
      </c>
      <c r="AG184" s="1">
        <v>36242</v>
      </c>
      <c r="AH184" s="8">
        <v>-6.4434069584606082E-3</v>
      </c>
      <c r="AI184" s="8">
        <v>-1.9410509665994616E-2</v>
      </c>
      <c r="BO184" s="1">
        <v>36242</v>
      </c>
      <c r="BP184" s="8">
        <v>-9.8261971408171115E-3</v>
      </c>
      <c r="BQ184" s="8">
        <v>-1.6027719483638111E-2</v>
      </c>
    </row>
    <row r="185" spans="1:69" x14ac:dyDescent="0.2">
      <c r="A185" s="1">
        <v>36276</v>
      </c>
      <c r="B185" s="3">
        <v>4.3039999008178711</v>
      </c>
      <c r="C185" s="2">
        <v>2652</v>
      </c>
      <c r="D185" s="3">
        <v>34.3125</v>
      </c>
      <c r="K185" s="1">
        <v>36276</v>
      </c>
      <c r="L185" s="3">
        <f t="shared" si="24"/>
        <v>1.7215999603271485E-4</v>
      </c>
      <c r="M185" s="3">
        <f t="shared" si="25"/>
        <v>2.3701034520649984E-2</v>
      </c>
      <c r="N185" s="3">
        <f t="shared" si="26"/>
        <v>-5.434782608695652E-3</v>
      </c>
      <c r="O185" s="3">
        <f t="shared" si="27"/>
        <v>2.3528874524617268E-2</v>
      </c>
      <c r="P185" s="3">
        <f t="shared" si="28"/>
        <v>-5.6069426047283665E-3</v>
      </c>
      <c r="AG185" s="1">
        <v>36243</v>
      </c>
      <c r="AH185" s="8">
        <v>3.8549677995011493E-3</v>
      </c>
      <c r="AI185" s="8">
        <v>-5.7506879197516377E-3</v>
      </c>
      <c r="BO185" s="1">
        <v>36243</v>
      </c>
      <c r="BP185" s="8">
        <v>5.8788268091093899E-3</v>
      </c>
      <c r="BQ185" s="8">
        <v>-7.7745469293598784E-3</v>
      </c>
    </row>
    <row r="186" spans="1:69" x14ac:dyDescent="0.2">
      <c r="A186" s="1">
        <v>36277</v>
      </c>
      <c r="B186" s="3">
        <v>4.3689999580383301</v>
      </c>
      <c r="C186" s="2">
        <v>2602.39990234375</v>
      </c>
      <c r="D186" s="3">
        <v>35</v>
      </c>
      <c r="K186" s="1">
        <v>36277</v>
      </c>
      <c r="L186" s="3">
        <f t="shared" si="24"/>
        <v>1.7215999603271485E-4</v>
      </c>
      <c r="M186" s="3">
        <f t="shared" si="25"/>
        <v>-1.8702902585312972E-2</v>
      </c>
      <c r="N186" s="3">
        <f t="shared" si="26"/>
        <v>2.0036429872495445E-2</v>
      </c>
      <c r="O186" s="3">
        <f t="shared" si="27"/>
        <v>-1.8875062581345688E-2</v>
      </c>
      <c r="P186" s="3">
        <f t="shared" si="28"/>
        <v>1.9864269876462729E-2</v>
      </c>
      <c r="AG186" s="1">
        <v>36244</v>
      </c>
      <c r="AH186" s="8">
        <v>6.2145503718367065E-3</v>
      </c>
      <c r="AI186" s="8">
        <v>-7.171861794354183E-3</v>
      </c>
      <c r="BO186" s="1">
        <v>36244</v>
      </c>
      <c r="BP186" s="8">
        <v>9.4771907919028696E-3</v>
      </c>
      <c r="BQ186" s="8">
        <v>-1.0434502214420346E-2</v>
      </c>
    </row>
    <row r="187" spans="1:69" x14ac:dyDescent="0.2">
      <c r="A187" s="1">
        <v>36278</v>
      </c>
      <c r="B187" s="3">
        <v>4.374000072479248</v>
      </c>
      <c r="C187" s="2">
        <v>2550.300048828125</v>
      </c>
      <c r="D187" s="3">
        <v>36</v>
      </c>
      <c r="K187" s="1">
        <v>36278</v>
      </c>
      <c r="L187" s="3">
        <f t="shared" si="24"/>
        <v>1.7475999832153321E-4</v>
      </c>
      <c r="M187" s="3">
        <f t="shared" si="25"/>
        <v>-2.0019926018558214E-2</v>
      </c>
      <c r="N187" s="3">
        <f t="shared" si="26"/>
        <v>2.8571428571428571E-2</v>
      </c>
      <c r="O187" s="3">
        <f t="shared" si="27"/>
        <v>-2.0194686016879747E-2</v>
      </c>
      <c r="P187" s="3">
        <f t="shared" si="28"/>
        <v>2.8396668573107037E-2</v>
      </c>
      <c r="AG187" s="1">
        <v>36245</v>
      </c>
      <c r="AH187" s="8">
        <v>-1.3617667467435421E-3</v>
      </c>
      <c r="AI187" s="8">
        <v>-9.086848613879081E-3</v>
      </c>
      <c r="BO187" s="1">
        <v>36245</v>
      </c>
      <c r="BP187" s="8">
        <v>-2.076694611961629E-3</v>
      </c>
      <c r="BQ187" s="8">
        <v>-8.371920748660994E-3</v>
      </c>
    </row>
    <row r="188" spans="1:69" x14ac:dyDescent="0.2">
      <c r="A188" s="1">
        <v>36279</v>
      </c>
      <c r="B188" s="3">
        <v>4.380000114440918</v>
      </c>
      <c r="C188" s="2">
        <v>2528.39990234375</v>
      </c>
      <c r="D188" s="3">
        <v>37</v>
      </c>
      <c r="K188" s="1">
        <v>36279</v>
      </c>
      <c r="L188" s="3">
        <f t="shared" si="24"/>
        <v>1.7496000289916991E-4</v>
      </c>
      <c r="M188" s="3">
        <f t="shared" si="25"/>
        <v>-8.5872823060322723E-3</v>
      </c>
      <c r="N188" s="3">
        <f t="shared" si="26"/>
        <v>2.7777777777777776E-2</v>
      </c>
      <c r="O188" s="3">
        <f t="shared" si="27"/>
        <v>-8.7622423089314429E-3</v>
      </c>
      <c r="P188" s="3">
        <f t="shared" si="28"/>
        <v>2.7602817774878607E-2</v>
      </c>
      <c r="AG188" s="1">
        <v>36248</v>
      </c>
      <c r="AH188" s="8">
        <v>6.4340004368150126E-3</v>
      </c>
      <c r="AI188" s="8">
        <v>1.0856932025405046E-2</v>
      </c>
      <c r="BO188" s="1">
        <v>36248</v>
      </c>
      <c r="BP188" s="8">
        <v>9.8118521930751993E-3</v>
      </c>
      <c r="BQ188" s="8">
        <v>7.47908026914486E-3</v>
      </c>
    </row>
    <row r="189" spans="1:69" x14ac:dyDescent="0.2">
      <c r="A189" s="1">
        <v>36280</v>
      </c>
      <c r="B189" s="3">
        <v>4.4070000648498535</v>
      </c>
      <c r="C189" s="2">
        <v>2542.800048828125</v>
      </c>
      <c r="D189" s="3">
        <v>37.625</v>
      </c>
      <c r="K189" s="1">
        <v>36280</v>
      </c>
      <c r="L189" s="3">
        <f t="shared" si="24"/>
        <v>1.7520000457763672E-4</v>
      </c>
      <c r="M189" s="3">
        <f t="shared" si="25"/>
        <v>5.6953595319421194E-3</v>
      </c>
      <c r="N189" s="3">
        <f t="shared" si="26"/>
        <v>1.6891891891891893E-2</v>
      </c>
      <c r="O189" s="3">
        <f t="shared" si="27"/>
        <v>5.520159527364483E-3</v>
      </c>
      <c r="P189" s="3">
        <f t="shared" si="28"/>
        <v>1.6716691887314256E-2</v>
      </c>
      <c r="AG189" s="1">
        <v>36249</v>
      </c>
      <c r="AH189" s="8">
        <v>-1.0674663450293493E-3</v>
      </c>
      <c r="AI189" s="8">
        <v>-1.6881459087060537E-2</v>
      </c>
      <c r="BO189" s="1">
        <v>36249</v>
      </c>
      <c r="BP189" s="8">
        <v>-1.6278864295034125E-3</v>
      </c>
      <c r="BQ189" s="8">
        <v>-1.6321039002586472E-2</v>
      </c>
    </row>
    <row r="190" spans="1:69" x14ac:dyDescent="0.2">
      <c r="A190" s="1">
        <v>36283</v>
      </c>
      <c r="B190" s="3">
        <v>4.4930000305175781</v>
      </c>
      <c r="C190" s="2">
        <v>2535.5</v>
      </c>
      <c r="D190" s="3">
        <v>37.844001770019531</v>
      </c>
      <c r="K190" s="1">
        <v>36283</v>
      </c>
      <c r="L190" s="3">
        <f t="shared" si="24"/>
        <v>1.7628000259399415E-4</v>
      </c>
      <c r="M190" s="3">
        <f t="shared" si="25"/>
        <v>-2.8708701777354854E-3</v>
      </c>
      <c r="N190" s="3">
        <f t="shared" si="26"/>
        <v>5.8206450503529902E-3</v>
      </c>
      <c r="O190" s="3">
        <f t="shared" si="27"/>
        <v>-3.0471501803294794E-3</v>
      </c>
      <c r="P190" s="3">
        <f t="shared" si="28"/>
        <v>5.6443650477589957E-3</v>
      </c>
      <c r="AG190" s="1">
        <v>36250</v>
      </c>
      <c r="AH190" s="8">
        <v>-1.6008108069797569E-3</v>
      </c>
      <c r="AI190" s="8">
        <v>-9.9376507314817824E-3</v>
      </c>
      <c r="BO190" s="1">
        <v>36250</v>
      </c>
      <c r="BP190" s="8">
        <v>-2.4412368605523618E-3</v>
      </c>
      <c r="BQ190" s="8">
        <v>-9.0972246779091777E-3</v>
      </c>
    </row>
    <row r="191" spans="1:69" x14ac:dyDescent="0.2">
      <c r="A191" s="1">
        <v>36284</v>
      </c>
      <c r="B191" s="3">
        <v>4.5060000419616699</v>
      </c>
      <c r="C191" s="2">
        <v>2485.10009765625</v>
      </c>
      <c r="D191" s="3">
        <v>38.094001770019531</v>
      </c>
      <c r="K191" s="1">
        <v>36284</v>
      </c>
      <c r="L191" s="3">
        <f t="shared" si="24"/>
        <v>1.7972000122070311E-4</v>
      </c>
      <c r="M191" s="3">
        <f t="shared" si="25"/>
        <v>-1.9877697631137843E-2</v>
      </c>
      <c r="N191" s="3">
        <f t="shared" si="26"/>
        <v>6.6060667029683154E-3</v>
      </c>
      <c r="O191" s="3">
        <f t="shared" si="27"/>
        <v>-2.0057417632358545E-2</v>
      </c>
      <c r="P191" s="3">
        <f t="shared" si="28"/>
        <v>6.4263467017476126E-3</v>
      </c>
      <c r="AG191" s="1">
        <v>36251</v>
      </c>
      <c r="AH191" s="8">
        <v>2.7370215901021543E-3</v>
      </c>
      <c r="AI191" s="8">
        <v>1.891035466925926E-4</v>
      </c>
      <c r="BO191" s="1">
        <v>36251</v>
      </c>
      <c r="BP191" s="8">
        <v>4.1739585744622661E-3</v>
      </c>
      <c r="BQ191" s="8">
        <v>-1.2478334376675193E-3</v>
      </c>
    </row>
    <row r="192" spans="1:69" x14ac:dyDescent="0.2">
      <c r="A192" s="1">
        <v>36285</v>
      </c>
      <c r="B192" s="3">
        <v>4.495999813079834</v>
      </c>
      <c r="C192" s="2">
        <v>2534.39990234375</v>
      </c>
      <c r="D192" s="3">
        <v>38.469001770019531</v>
      </c>
      <c r="K192" s="1">
        <v>36285</v>
      </c>
      <c r="L192" s="3">
        <f t="shared" si="24"/>
        <v>1.802400016784668E-4</v>
      </c>
      <c r="M192" s="3">
        <f t="shared" si="25"/>
        <v>1.9838156512888828E-2</v>
      </c>
      <c r="N192" s="3">
        <f t="shared" si="26"/>
        <v>9.8440694748728082E-3</v>
      </c>
      <c r="O192" s="3">
        <f t="shared" si="27"/>
        <v>1.965791651121036E-2</v>
      </c>
      <c r="P192" s="3">
        <f t="shared" si="28"/>
        <v>9.6638294731943419E-3</v>
      </c>
      <c r="AG192" s="1">
        <v>36255</v>
      </c>
      <c r="AH192" s="8">
        <v>5.6496129456347329E-3</v>
      </c>
      <c r="AI192" s="8">
        <v>-2.6025842311946761E-2</v>
      </c>
      <c r="BO192" s="1">
        <v>36255</v>
      </c>
      <c r="BP192" s="8">
        <v>8.6156610828725649E-3</v>
      </c>
      <c r="BQ192" s="8">
        <v>-2.8991890449184592E-2</v>
      </c>
    </row>
    <row r="193" spans="1:69" x14ac:dyDescent="0.2">
      <c r="A193" s="1">
        <v>36286</v>
      </c>
      <c r="B193" s="3">
        <v>4.4920001029968262</v>
      </c>
      <c r="C193" s="2">
        <v>2472.199951171875</v>
      </c>
      <c r="D193" s="3">
        <v>38</v>
      </c>
      <c r="K193" s="1">
        <v>36286</v>
      </c>
      <c r="L193" s="3">
        <f t="shared" si="24"/>
        <v>1.7983999252319335E-4</v>
      </c>
      <c r="M193" s="3">
        <f t="shared" si="25"/>
        <v>-2.454227965932055E-2</v>
      </c>
      <c r="N193" s="3">
        <f t="shared" si="26"/>
        <v>-1.2191680273467443E-2</v>
      </c>
      <c r="O193" s="3">
        <f t="shared" si="27"/>
        <v>-2.4722119651843743E-2</v>
      </c>
      <c r="P193" s="3">
        <f t="shared" si="28"/>
        <v>-1.2371520265990636E-2</v>
      </c>
      <c r="AG193" s="1">
        <v>36256</v>
      </c>
      <c r="AH193" s="8">
        <v>2.5574263431363649E-4</v>
      </c>
      <c r="AI193" s="8">
        <v>-1.2379252031564584E-3</v>
      </c>
      <c r="BO193" s="1">
        <v>36256</v>
      </c>
      <c r="BP193" s="8">
        <v>3.9000757802174662E-4</v>
      </c>
      <c r="BQ193" s="8">
        <v>-1.3721901468645684E-3</v>
      </c>
    </row>
    <row r="194" spans="1:69" x14ac:dyDescent="0.2">
      <c r="A194" s="1">
        <v>36287</v>
      </c>
      <c r="B194" s="3">
        <v>4.4860000610351563</v>
      </c>
      <c r="C194" s="2">
        <v>2503.60009765625</v>
      </c>
      <c r="D194" s="3">
        <v>38.125</v>
      </c>
      <c r="K194" s="1">
        <v>36287</v>
      </c>
      <c r="L194" s="3">
        <f t="shared" si="24"/>
        <v>1.7968000411987305E-4</v>
      </c>
      <c r="M194" s="3">
        <f t="shared" si="25"/>
        <v>1.2701297267436101E-2</v>
      </c>
      <c r="N194" s="3">
        <f t="shared" si="26"/>
        <v>3.2894736842105261E-3</v>
      </c>
      <c r="O194" s="3">
        <f t="shared" si="27"/>
        <v>1.2521617263316229E-2</v>
      </c>
      <c r="P194" s="3">
        <f t="shared" si="28"/>
        <v>3.1097936800906531E-3</v>
      </c>
      <c r="AG194" s="1">
        <v>36257</v>
      </c>
      <c r="AH194" s="8">
        <v>-1.5408072037833862E-3</v>
      </c>
      <c r="AI194" s="8">
        <v>-6.3877721878987312E-3</v>
      </c>
      <c r="BO194" s="1">
        <v>36257</v>
      </c>
      <c r="BP194" s="8">
        <v>-2.3497313514376987E-3</v>
      </c>
      <c r="BQ194" s="8">
        <v>-5.578848040244418E-3</v>
      </c>
    </row>
    <row r="195" spans="1:69" x14ac:dyDescent="0.2">
      <c r="A195" s="1">
        <v>36290</v>
      </c>
      <c r="B195" s="3">
        <v>4.4860000610351563</v>
      </c>
      <c r="C195" s="2">
        <v>2526.300048828125</v>
      </c>
      <c r="D195" s="3">
        <v>37.594001770019531</v>
      </c>
      <c r="K195" s="1">
        <v>36290</v>
      </c>
      <c r="L195" s="3">
        <f t="shared" ref="L195:L258" si="29">B194/100/250</f>
        <v>1.7944000244140627E-4</v>
      </c>
      <c r="M195" s="3">
        <f t="shared" ref="M195:M258" si="30">(C195-C194)/C194</f>
        <v>9.0669237443813822E-3</v>
      </c>
      <c r="N195" s="3">
        <f t="shared" ref="N195:N258" si="31">(D195-D194)/D194</f>
        <v>-1.3927822425717213E-2</v>
      </c>
      <c r="O195" s="3">
        <f t="shared" ref="O195:O258" si="32">M195-L195</f>
        <v>8.8874837419399763E-3</v>
      </c>
      <c r="P195" s="3">
        <f t="shared" ref="P195:P258" si="33">N195-L195</f>
        <v>-1.4107262428158619E-2</v>
      </c>
      <c r="AG195" s="1">
        <v>36258</v>
      </c>
      <c r="AH195" s="8">
        <v>2.3987357000509004E-3</v>
      </c>
      <c r="AI195" s="8">
        <v>1.9579110727332628E-2</v>
      </c>
      <c r="BO195" s="1">
        <v>36258</v>
      </c>
      <c r="BP195" s="8">
        <v>3.6580725118512914E-3</v>
      </c>
      <c r="BQ195" s="8">
        <v>1.8319773915532238E-2</v>
      </c>
    </row>
    <row r="196" spans="1:69" x14ac:dyDescent="0.2">
      <c r="A196" s="1">
        <v>36291</v>
      </c>
      <c r="B196" s="3">
        <v>4.4860000610351563</v>
      </c>
      <c r="C196" s="2">
        <v>2566.60009765625</v>
      </c>
      <c r="D196" s="3">
        <v>37.5625</v>
      </c>
      <c r="K196" s="1">
        <v>36291</v>
      </c>
      <c r="L196" s="3">
        <f t="shared" si="29"/>
        <v>1.7944000244140627E-4</v>
      </c>
      <c r="M196" s="3">
        <f t="shared" si="30"/>
        <v>1.5952202054074688E-2</v>
      </c>
      <c r="N196" s="3">
        <f t="shared" si="31"/>
        <v>-8.3794670788820585E-4</v>
      </c>
      <c r="O196" s="3">
        <f t="shared" si="32"/>
        <v>1.577276205163328E-2</v>
      </c>
      <c r="P196" s="3">
        <f t="shared" si="33"/>
        <v>-1.0173867103296121E-3</v>
      </c>
      <c r="AG196" s="1">
        <v>36259</v>
      </c>
      <c r="AH196" s="8">
        <v>1.6167484244733088E-3</v>
      </c>
      <c r="AI196" s="8">
        <v>3.3833017095107097E-4</v>
      </c>
      <c r="BO196" s="1">
        <v>36259</v>
      </c>
      <c r="BP196" s="8">
        <v>2.4655417310123816E-3</v>
      </c>
      <c r="BQ196" s="8">
        <v>-5.1046313558800183E-4</v>
      </c>
    </row>
    <row r="197" spans="1:69" x14ac:dyDescent="0.2">
      <c r="A197" s="1">
        <v>36292</v>
      </c>
      <c r="B197" s="3">
        <v>4.4520001411437988</v>
      </c>
      <c r="C197" s="2">
        <v>2606.5</v>
      </c>
      <c r="D197" s="3">
        <v>37.25</v>
      </c>
      <c r="K197" s="1">
        <v>36292</v>
      </c>
      <c r="L197" s="3">
        <f t="shared" si="29"/>
        <v>1.7944000244140627E-4</v>
      </c>
      <c r="M197" s="3">
        <f t="shared" si="30"/>
        <v>1.5545819693603812E-2</v>
      </c>
      <c r="N197" s="3">
        <f t="shared" si="31"/>
        <v>-8.3194675540765387E-3</v>
      </c>
      <c r="O197" s="3">
        <f t="shared" si="32"/>
        <v>1.5366379691162406E-2</v>
      </c>
      <c r="P197" s="3">
        <f t="shared" si="33"/>
        <v>-8.4989075565179446E-3</v>
      </c>
      <c r="AG197" s="1">
        <v>36262</v>
      </c>
      <c r="AH197" s="8">
        <v>4.7238582577467707E-4</v>
      </c>
      <c r="AI197" s="8">
        <v>-3.2675114796321542E-2</v>
      </c>
      <c r="BO197" s="1">
        <v>36262</v>
      </c>
      <c r="BP197" s="8">
        <v>7.2038849641411161E-4</v>
      </c>
      <c r="BQ197" s="8">
        <v>-3.2923117466960979E-2</v>
      </c>
    </row>
    <row r="198" spans="1:69" x14ac:dyDescent="0.2">
      <c r="A198" s="1">
        <v>36293</v>
      </c>
      <c r="B198" s="3">
        <v>4.4759998321533203</v>
      </c>
      <c r="C198" s="2">
        <v>2582</v>
      </c>
      <c r="D198" s="3">
        <v>37.281501770019531</v>
      </c>
      <c r="K198" s="1">
        <v>36293</v>
      </c>
      <c r="L198" s="3">
        <f t="shared" si="29"/>
        <v>1.7808000564575196E-4</v>
      </c>
      <c r="M198" s="3">
        <f t="shared" si="30"/>
        <v>-9.3995779781315941E-3</v>
      </c>
      <c r="N198" s="3">
        <f t="shared" si="31"/>
        <v>8.4568510119546975E-4</v>
      </c>
      <c r="O198" s="3">
        <f t="shared" si="32"/>
        <v>-9.5776579837773459E-3</v>
      </c>
      <c r="P198" s="3">
        <f t="shared" si="33"/>
        <v>6.6760509554971781E-4</v>
      </c>
      <c r="AG198" s="1">
        <v>36263</v>
      </c>
      <c r="AH198" s="8">
        <v>-1.2433336150118211E-3</v>
      </c>
      <c r="AI198" s="8">
        <v>6.4759519744674116E-2</v>
      </c>
      <c r="BO198" s="1">
        <v>36263</v>
      </c>
      <c r="BP198" s="8">
        <v>-1.8960840579639216E-3</v>
      </c>
      <c r="BQ198" s="8">
        <v>6.5412270187626215E-2</v>
      </c>
    </row>
    <row r="199" spans="1:69" x14ac:dyDescent="0.2">
      <c r="A199" s="1">
        <v>36294</v>
      </c>
      <c r="B199" s="3">
        <v>4.5219998359680176</v>
      </c>
      <c r="C199" s="2">
        <v>2527.800048828125</v>
      </c>
      <c r="D199" s="3">
        <v>36.375</v>
      </c>
      <c r="K199" s="1">
        <v>36294</v>
      </c>
      <c r="L199" s="3">
        <f t="shared" si="29"/>
        <v>1.7903999328613282E-4</v>
      </c>
      <c r="M199" s="3">
        <f t="shared" si="30"/>
        <v>-2.0991460562306351E-2</v>
      </c>
      <c r="N199" s="3">
        <f t="shared" si="31"/>
        <v>-2.4315055107262552E-2</v>
      </c>
      <c r="O199" s="3">
        <f t="shared" si="32"/>
        <v>-2.1170500555592484E-2</v>
      </c>
      <c r="P199" s="3">
        <f t="shared" si="33"/>
        <v>-2.4494095100548684E-2</v>
      </c>
      <c r="AG199" s="1">
        <v>36264</v>
      </c>
      <c r="AH199" s="8">
        <v>-6.2371196425741937E-3</v>
      </c>
      <c r="AI199" s="8">
        <v>2.8030264457587595E-2</v>
      </c>
      <c r="BO199" s="1">
        <v>36264</v>
      </c>
      <c r="BP199" s="8">
        <v>-9.5116089351337304E-3</v>
      </c>
      <c r="BQ199" s="8">
        <v>3.130475375014713E-2</v>
      </c>
    </row>
    <row r="200" spans="1:69" x14ac:dyDescent="0.2">
      <c r="A200" s="1">
        <v>36297</v>
      </c>
      <c r="B200" s="3">
        <v>4.5409998893737793</v>
      </c>
      <c r="C200" s="2">
        <v>2561.800048828125</v>
      </c>
      <c r="D200" s="3">
        <v>36.75</v>
      </c>
      <c r="K200" s="1">
        <v>36297</v>
      </c>
      <c r="L200" s="3">
        <f t="shared" si="29"/>
        <v>1.8087999343872072E-4</v>
      </c>
      <c r="M200" s="3">
        <f t="shared" si="30"/>
        <v>1.3450430945185804E-2</v>
      </c>
      <c r="N200" s="3">
        <f t="shared" si="31"/>
        <v>1.0309278350515464E-2</v>
      </c>
      <c r="O200" s="3">
        <f t="shared" si="32"/>
        <v>1.3269550951747084E-2</v>
      </c>
      <c r="P200" s="3">
        <f t="shared" si="33"/>
        <v>1.0128398357076743E-2</v>
      </c>
      <c r="AG200" s="1">
        <v>36265</v>
      </c>
      <c r="AH200" s="8">
        <v>1.2213686165946493E-3</v>
      </c>
      <c r="AI200" s="8">
        <v>2.289736978785804E-2</v>
      </c>
      <c r="BO200" s="1">
        <v>36265</v>
      </c>
      <c r="BP200" s="8">
        <v>1.8625874301649486E-3</v>
      </c>
      <c r="BQ200" s="8">
        <v>2.2256150974287743E-2</v>
      </c>
    </row>
    <row r="201" spans="1:69" x14ac:dyDescent="0.2">
      <c r="A201" s="1">
        <v>36298</v>
      </c>
      <c r="B201" s="3">
        <v>4.5269999504089355</v>
      </c>
      <c r="C201" s="2">
        <v>2558.300048828125</v>
      </c>
      <c r="D201" s="3">
        <v>36.281501770019531</v>
      </c>
      <c r="K201" s="1">
        <v>36298</v>
      </c>
      <c r="L201" s="3">
        <f t="shared" si="29"/>
        <v>1.8163999557495116E-4</v>
      </c>
      <c r="M201" s="3">
        <f t="shared" si="30"/>
        <v>-1.3662268456904149E-3</v>
      </c>
      <c r="N201" s="3">
        <f t="shared" si="31"/>
        <v>-1.2748251155931123E-2</v>
      </c>
      <c r="O201" s="3">
        <f t="shared" si="32"/>
        <v>-1.5478668412653661E-3</v>
      </c>
      <c r="P201" s="3">
        <f t="shared" si="33"/>
        <v>-1.2929891151506074E-2</v>
      </c>
      <c r="AG201" s="1">
        <v>36266</v>
      </c>
      <c r="AH201" s="8">
        <v>-3.1572945693769806E-3</v>
      </c>
      <c r="AI201" s="8">
        <v>1.0403671380971183E-2</v>
      </c>
      <c r="BO201" s="1">
        <v>36266</v>
      </c>
      <c r="BP201" s="8">
        <v>-4.8148749675965604E-3</v>
      </c>
      <c r="BQ201" s="8">
        <v>1.2061251779190763E-2</v>
      </c>
    </row>
    <row r="202" spans="1:69" x14ac:dyDescent="0.2">
      <c r="A202" s="1">
        <v>36299</v>
      </c>
      <c r="B202" s="3">
        <v>4.4910001754760742</v>
      </c>
      <c r="C202" s="2">
        <v>2577.39990234375</v>
      </c>
      <c r="D202" s="3">
        <v>36.5</v>
      </c>
      <c r="K202" s="1">
        <v>36299</v>
      </c>
      <c r="L202" s="3">
        <f t="shared" si="29"/>
        <v>1.8107999801635744E-4</v>
      </c>
      <c r="M202" s="3">
        <f t="shared" si="30"/>
        <v>7.4658379201352982E-3</v>
      </c>
      <c r="N202" s="3">
        <f t="shared" si="31"/>
        <v>6.0223039102813613E-3</v>
      </c>
      <c r="O202" s="3">
        <f t="shared" si="32"/>
        <v>7.2847579221189404E-3</v>
      </c>
      <c r="P202" s="3">
        <f t="shared" si="33"/>
        <v>5.8412239122650035E-3</v>
      </c>
      <c r="AG202" s="1">
        <v>36269</v>
      </c>
      <c r="AH202" s="8">
        <v>-1.1766625116401976E-2</v>
      </c>
      <c r="AI202" s="8">
        <v>-9.8161086965476655E-3</v>
      </c>
      <c r="BO202" s="1">
        <v>36269</v>
      </c>
      <c r="BP202" s="8">
        <v>-1.7944106094996505E-2</v>
      </c>
      <c r="BQ202" s="8">
        <v>-3.6386277179531364E-3</v>
      </c>
    </row>
    <row r="203" spans="1:69" x14ac:dyDescent="0.2">
      <c r="A203" s="1">
        <v>36300</v>
      </c>
      <c r="B203" s="3">
        <v>4.4809999465942383</v>
      </c>
      <c r="C203" s="2">
        <v>2542.199951171875</v>
      </c>
      <c r="D203" s="3">
        <v>37.031501770019531</v>
      </c>
      <c r="K203" s="1">
        <v>36300</v>
      </c>
      <c r="L203" s="3">
        <f t="shared" si="29"/>
        <v>1.7964000701904299E-4</v>
      </c>
      <c r="M203" s="3">
        <f t="shared" si="30"/>
        <v>-1.3657155468915026E-2</v>
      </c>
      <c r="N203" s="3">
        <f t="shared" si="31"/>
        <v>1.4561692329302225E-2</v>
      </c>
      <c r="O203" s="3">
        <f t="shared" si="32"/>
        <v>-1.3836795475934069E-2</v>
      </c>
      <c r="P203" s="3">
        <f t="shared" si="33"/>
        <v>1.4382052322283182E-2</v>
      </c>
      <c r="AG203" s="1">
        <v>36270</v>
      </c>
      <c r="AH203" s="8">
        <v>5.7622716439710174E-3</v>
      </c>
      <c r="AI203" s="8">
        <v>-2.5982859879265137E-2</v>
      </c>
      <c r="BO203" s="1">
        <v>36270</v>
      </c>
      <c r="BP203" s="8">
        <v>8.7874656245718295E-3</v>
      </c>
      <c r="BQ203" s="8">
        <v>-2.9008053859865948E-2</v>
      </c>
    </row>
    <row r="204" spans="1:69" x14ac:dyDescent="0.2">
      <c r="A204" s="1">
        <v>36301</v>
      </c>
      <c r="B204" s="3">
        <v>4.4710001945495605</v>
      </c>
      <c r="C204" s="2">
        <v>2520.10009765625</v>
      </c>
      <c r="D204" s="3">
        <v>36.656501770019531</v>
      </c>
      <c r="K204" s="1">
        <v>36301</v>
      </c>
      <c r="L204" s="3">
        <f t="shared" si="29"/>
        <v>1.7923999786376954E-4</v>
      </c>
      <c r="M204" s="3">
        <f t="shared" si="30"/>
        <v>-8.6932003540624945E-3</v>
      </c>
      <c r="N204" s="3">
        <f t="shared" si="31"/>
        <v>-1.0126513429806338E-2</v>
      </c>
      <c r="O204" s="3">
        <f t="shared" si="32"/>
        <v>-8.8724403519262647E-3</v>
      </c>
      <c r="P204" s="3">
        <f t="shared" si="33"/>
        <v>-1.0305753427670108E-2</v>
      </c>
      <c r="AG204" s="1">
        <v>36271</v>
      </c>
      <c r="AH204" s="8">
        <v>6.9589340560504559E-3</v>
      </c>
      <c r="AI204" s="8">
        <v>-6.0132899278844149E-3</v>
      </c>
      <c r="BO204" s="1">
        <v>36271</v>
      </c>
      <c r="BP204" s="8">
        <v>1.0612376086987747E-2</v>
      </c>
      <c r="BQ204" s="8">
        <v>-9.6667319588217056E-3</v>
      </c>
    </row>
    <row r="205" spans="1:69" x14ac:dyDescent="0.2">
      <c r="A205" s="1">
        <v>36304</v>
      </c>
      <c r="B205" s="3">
        <v>4.5019998550415039</v>
      </c>
      <c r="C205" s="2">
        <v>2453.60009765625</v>
      </c>
      <c r="D205" s="3">
        <v>36.0625</v>
      </c>
      <c r="K205" s="1">
        <v>36304</v>
      </c>
      <c r="L205" s="3">
        <f t="shared" si="29"/>
        <v>1.7884000778198243E-4</v>
      </c>
      <c r="M205" s="3">
        <f t="shared" si="30"/>
        <v>-2.6387840729757719E-2</v>
      </c>
      <c r="N205" s="3">
        <f t="shared" si="31"/>
        <v>-1.6204540568171482E-2</v>
      </c>
      <c r="O205" s="3">
        <f t="shared" si="32"/>
        <v>-2.6566680737539702E-2</v>
      </c>
      <c r="P205" s="3">
        <f t="shared" si="33"/>
        <v>-1.6383380575953465E-2</v>
      </c>
      <c r="AG205" s="1">
        <v>36272</v>
      </c>
      <c r="AH205" s="8">
        <v>6.1599903694879608E-3</v>
      </c>
      <c r="AI205" s="8">
        <v>2.4760060471784077E-2</v>
      </c>
      <c r="BO205" s="1">
        <v>36272</v>
      </c>
      <c r="BP205" s="8">
        <v>9.3939867753727226E-3</v>
      </c>
      <c r="BQ205" s="8">
        <v>2.1526064065899318E-2</v>
      </c>
    </row>
    <row r="206" spans="1:69" x14ac:dyDescent="0.2">
      <c r="A206" s="1">
        <v>36305</v>
      </c>
      <c r="B206" s="3">
        <v>4.5170001983642578</v>
      </c>
      <c r="C206" s="2">
        <v>2380.89990234375</v>
      </c>
      <c r="D206" s="3">
        <v>36.4375</v>
      </c>
      <c r="K206" s="1">
        <v>36305</v>
      </c>
      <c r="L206" s="3">
        <f t="shared" si="29"/>
        <v>1.8007999420166016E-4</v>
      </c>
      <c r="M206" s="3">
        <f t="shared" si="30"/>
        <v>-2.9630009952292282E-2</v>
      </c>
      <c r="N206" s="3">
        <f t="shared" si="31"/>
        <v>1.0398613518197574E-2</v>
      </c>
      <c r="O206" s="3">
        <f t="shared" si="32"/>
        <v>-2.9810089946493944E-2</v>
      </c>
      <c r="P206" s="3">
        <f t="shared" si="33"/>
        <v>1.0218533523995914E-2</v>
      </c>
      <c r="AG206" s="1">
        <v>36273</v>
      </c>
      <c r="AH206" s="8">
        <v>2.3908613516143724E-3</v>
      </c>
      <c r="AI206" s="8">
        <v>1.245502284749264E-3</v>
      </c>
      <c r="BO206" s="1">
        <v>36273</v>
      </c>
      <c r="BP206" s="8">
        <v>3.6460641286168269E-3</v>
      </c>
      <c r="BQ206" s="8">
        <v>-9.7004922531905395E-6</v>
      </c>
    </row>
    <row r="207" spans="1:69" x14ac:dyDescent="0.2">
      <c r="A207" s="1">
        <v>36306</v>
      </c>
      <c r="B207" s="3">
        <v>4.5320000648498535</v>
      </c>
      <c r="C207" s="2">
        <v>2427.10009765625</v>
      </c>
      <c r="D207" s="3">
        <v>36.5</v>
      </c>
      <c r="K207" s="1">
        <v>36306</v>
      </c>
      <c r="L207" s="3">
        <f t="shared" si="29"/>
        <v>1.806800079345703E-4</v>
      </c>
      <c r="M207" s="3">
        <f t="shared" si="30"/>
        <v>1.9404509726352073E-2</v>
      </c>
      <c r="N207" s="3">
        <f t="shared" si="31"/>
        <v>1.7152658662092624E-3</v>
      </c>
      <c r="O207" s="3">
        <f t="shared" si="32"/>
        <v>1.9223829718417504E-2</v>
      </c>
      <c r="P207" s="3">
        <f t="shared" si="33"/>
        <v>1.5345858582746922E-3</v>
      </c>
      <c r="AG207" s="1">
        <v>36276</v>
      </c>
      <c r="AH207" s="8">
        <v>5.0053566472805615E-3</v>
      </c>
      <c r="AI207" s="8">
        <v>-1.0440139255976214E-2</v>
      </c>
      <c r="BO207" s="1">
        <v>36276</v>
      </c>
      <c r="BP207" s="8">
        <v>7.6331700749860155E-3</v>
      </c>
      <c r="BQ207" s="8">
        <v>-1.3067952683681668E-2</v>
      </c>
    </row>
    <row r="208" spans="1:69" x14ac:dyDescent="0.2">
      <c r="A208" s="1">
        <v>36307</v>
      </c>
      <c r="B208" s="3">
        <v>4.5019998550415039</v>
      </c>
      <c r="C208" s="2">
        <v>2419.10009765625</v>
      </c>
      <c r="D208" s="3">
        <v>35.25</v>
      </c>
      <c r="K208" s="1">
        <v>36307</v>
      </c>
      <c r="L208" s="3">
        <f t="shared" si="29"/>
        <v>1.8128000259399414E-4</v>
      </c>
      <c r="M208" s="3">
        <f t="shared" si="30"/>
        <v>-3.2961145721700016E-3</v>
      </c>
      <c r="N208" s="3">
        <f t="shared" si="31"/>
        <v>-3.4246575342465752E-2</v>
      </c>
      <c r="O208" s="3">
        <f t="shared" si="32"/>
        <v>-3.4773945747639959E-3</v>
      </c>
      <c r="P208" s="3">
        <f t="shared" si="33"/>
        <v>-3.4427855345059745E-2</v>
      </c>
      <c r="AG208" s="1">
        <v>36277</v>
      </c>
      <c r="AH208" s="8">
        <v>-3.9498148360263968E-3</v>
      </c>
      <c r="AI208" s="8">
        <v>2.3986244708521842E-2</v>
      </c>
      <c r="BO208" s="1">
        <v>36277</v>
      </c>
      <c r="BP208" s="8">
        <v>-6.0234685623197174E-3</v>
      </c>
      <c r="BQ208" s="8">
        <v>2.6059898434815161E-2</v>
      </c>
    </row>
    <row r="209" spans="1:69" x14ac:dyDescent="0.2">
      <c r="A209" s="1">
        <v>36308</v>
      </c>
      <c r="B209" s="3">
        <v>4.5120000839233398</v>
      </c>
      <c r="C209" s="2">
        <v>2470.5</v>
      </c>
      <c r="D209" s="3">
        <v>35.6875</v>
      </c>
      <c r="K209" s="1">
        <v>36308</v>
      </c>
      <c r="L209" s="3">
        <f t="shared" si="29"/>
        <v>1.8007999420166016E-4</v>
      </c>
      <c r="M209" s="3">
        <f t="shared" si="30"/>
        <v>2.1247530184281709E-2</v>
      </c>
      <c r="N209" s="3">
        <f t="shared" si="31"/>
        <v>1.2411347517730497E-2</v>
      </c>
      <c r="O209" s="3">
        <f t="shared" si="32"/>
        <v>2.1067450190080047E-2</v>
      </c>
      <c r="P209" s="3">
        <f t="shared" si="33"/>
        <v>1.2231267523528837E-2</v>
      </c>
      <c r="AG209" s="1">
        <v>36278</v>
      </c>
      <c r="AH209" s="8">
        <v>-4.227953412233895E-3</v>
      </c>
      <c r="AI209" s="8">
        <v>3.2799381983662466E-2</v>
      </c>
      <c r="BO209" s="1">
        <v>36278</v>
      </c>
      <c r="BP209" s="8">
        <v>-6.4476299570446613E-3</v>
      </c>
      <c r="BQ209" s="8">
        <v>3.5019058528473229E-2</v>
      </c>
    </row>
    <row r="210" spans="1:69" x14ac:dyDescent="0.2">
      <c r="A210" s="1">
        <v>36312</v>
      </c>
      <c r="B210" s="3">
        <v>4.5269999504089355</v>
      </c>
      <c r="C210" s="2">
        <v>2412</v>
      </c>
      <c r="D210" s="3">
        <v>36.25</v>
      </c>
      <c r="K210" s="1">
        <v>36312</v>
      </c>
      <c r="L210" s="3">
        <f t="shared" si="29"/>
        <v>1.8048000335693361E-4</v>
      </c>
      <c r="M210" s="3">
        <f t="shared" si="30"/>
        <v>-2.3679417122040074E-2</v>
      </c>
      <c r="N210" s="3">
        <f t="shared" si="31"/>
        <v>1.5761821366024518E-2</v>
      </c>
      <c r="O210" s="3">
        <f t="shared" si="32"/>
        <v>-2.3859897125397007E-2</v>
      </c>
      <c r="P210" s="3">
        <f t="shared" si="33"/>
        <v>1.5581341362667585E-2</v>
      </c>
      <c r="AG210" s="1">
        <v>36279</v>
      </c>
      <c r="AH210" s="8">
        <v>-1.8135246600786193E-3</v>
      </c>
      <c r="AI210" s="8">
        <v>2.9591302437856397E-2</v>
      </c>
      <c r="BO210" s="1">
        <v>36279</v>
      </c>
      <c r="BP210" s="8">
        <v>-2.7656255370098852E-3</v>
      </c>
      <c r="BQ210" s="8">
        <v>3.0543403314787661E-2</v>
      </c>
    </row>
    <row r="211" spans="1:69" x14ac:dyDescent="0.2">
      <c r="A211" s="1">
        <v>36313</v>
      </c>
      <c r="B211" s="3">
        <v>4.6160001754760742</v>
      </c>
      <c r="C211" s="2">
        <v>2432.39990234375</v>
      </c>
      <c r="D211" s="3">
        <v>37.4375</v>
      </c>
      <c r="K211" s="1">
        <v>36313</v>
      </c>
      <c r="L211" s="3">
        <f t="shared" si="29"/>
        <v>1.8107999801635744E-4</v>
      </c>
      <c r="M211" s="3">
        <f t="shared" si="30"/>
        <v>8.4576709551202316E-3</v>
      </c>
      <c r="N211" s="3">
        <f t="shared" si="31"/>
        <v>3.2758620689655175E-2</v>
      </c>
      <c r="O211" s="3">
        <f t="shared" si="32"/>
        <v>8.2765909571038739E-3</v>
      </c>
      <c r="P211" s="3">
        <f t="shared" si="33"/>
        <v>3.2577540691638818E-2</v>
      </c>
      <c r="AG211" s="1">
        <v>36280</v>
      </c>
      <c r="AH211" s="8">
        <v>1.2027874001458315E-3</v>
      </c>
      <c r="AI211" s="8">
        <v>1.5689104491746063E-2</v>
      </c>
      <c r="BO211" s="1">
        <v>36280</v>
      </c>
      <c r="BP211" s="8">
        <v>1.8342510706707629E-3</v>
      </c>
      <c r="BQ211" s="8">
        <v>1.505764082122113E-2</v>
      </c>
    </row>
    <row r="212" spans="1:69" x14ac:dyDescent="0.2">
      <c r="A212" s="1">
        <v>36314</v>
      </c>
      <c r="B212" s="3">
        <v>4.4920001029968262</v>
      </c>
      <c r="C212" s="2">
        <v>2403.300048828125</v>
      </c>
      <c r="D212" s="3">
        <v>38.21875</v>
      </c>
      <c r="K212" s="1">
        <v>36314</v>
      </c>
      <c r="L212" s="3">
        <f t="shared" si="29"/>
        <v>1.8464000701904295E-4</v>
      </c>
      <c r="M212" s="3">
        <f t="shared" si="30"/>
        <v>-1.1963433104723325E-2</v>
      </c>
      <c r="N212" s="3">
        <f t="shared" si="31"/>
        <v>2.0868113522537562E-2</v>
      </c>
      <c r="O212" s="3">
        <f t="shared" si="32"/>
        <v>-1.2148073111742368E-2</v>
      </c>
      <c r="P212" s="3">
        <f t="shared" si="33"/>
        <v>2.0683473515518521E-2</v>
      </c>
      <c r="AG212" s="1">
        <v>36283</v>
      </c>
      <c r="AH212" s="8">
        <v>-6.0629121969709527E-4</v>
      </c>
      <c r="AI212" s="8">
        <v>6.4269362700500859E-3</v>
      </c>
      <c r="BO212" s="1">
        <v>36283</v>
      </c>
      <c r="BP212" s="8">
        <v>-9.2459425392454637E-4</v>
      </c>
      <c r="BQ212" s="8">
        <v>6.7452393042775364E-3</v>
      </c>
    </row>
    <row r="213" spans="1:69" x14ac:dyDescent="0.2">
      <c r="A213" s="1">
        <v>36315</v>
      </c>
      <c r="B213" s="3">
        <v>4.4110002517700195</v>
      </c>
      <c r="C213" s="2">
        <v>2478.300048828125</v>
      </c>
      <c r="D213" s="3">
        <v>39.46875</v>
      </c>
      <c r="K213" s="1">
        <v>36315</v>
      </c>
      <c r="L213" s="3">
        <f t="shared" si="29"/>
        <v>1.7968000411987305E-4</v>
      </c>
      <c r="M213" s="3">
        <f t="shared" si="30"/>
        <v>3.1207089616866943E-2</v>
      </c>
      <c r="N213" s="3">
        <f t="shared" si="31"/>
        <v>3.2706459525756335E-2</v>
      </c>
      <c r="O213" s="3">
        <f t="shared" si="32"/>
        <v>3.1027409612747071E-2</v>
      </c>
      <c r="P213" s="3">
        <f t="shared" si="33"/>
        <v>3.2526779521636462E-2</v>
      </c>
      <c r="AG213" s="1">
        <v>36284</v>
      </c>
      <c r="AH213" s="8">
        <v>-4.1979165881540726E-3</v>
      </c>
      <c r="AI213" s="8">
        <v>1.0803983291122388E-2</v>
      </c>
      <c r="BO213" s="1">
        <v>36284</v>
      </c>
      <c r="BP213" s="8">
        <v>-6.4018237931945223E-3</v>
      </c>
      <c r="BQ213" s="8">
        <v>1.3007890496162838E-2</v>
      </c>
    </row>
    <row r="214" spans="1:69" x14ac:dyDescent="0.2">
      <c r="A214" s="1">
        <v>36318</v>
      </c>
      <c r="B214" s="3">
        <v>4.3959999084472656</v>
      </c>
      <c r="C214" s="2">
        <v>2524.199951171875</v>
      </c>
      <c r="D214" s="3">
        <v>38.96875</v>
      </c>
      <c r="K214" s="1">
        <v>36318</v>
      </c>
      <c r="L214" s="3">
        <f t="shared" si="29"/>
        <v>1.7644001007080079E-4</v>
      </c>
      <c r="M214" s="3">
        <f t="shared" si="30"/>
        <v>1.8520720429091694E-2</v>
      </c>
      <c r="N214" s="3">
        <f t="shared" si="31"/>
        <v>-1.2668250197941409E-2</v>
      </c>
      <c r="O214" s="3">
        <f t="shared" si="32"/>
        <v>1.8344280419020892E-2</v>
      </c>
      <c r="P214" s="3">
        <f t="shared" si="33"/>
        <v>-1.2844690208012209E-2</v>
      </c>
      <c r="AG214" s="1">
        <v>36285</v>
      </c>
      <c r="AH214" s="8">
        <v>4.1895660075540499E-3</v>
      </c>
      <c r="AI214" s="8">
        <v>5.6545034673187583E-3</v>
      </c>
      <c r="BO214" s="1">
        <v>36285</v>
      </c>
      <c r="BP214" s="8">
        <v>6.3890891557977069E-3</v>
      </c>
      <c r="BQ214" s="8">
        <v>3.4549803190751013E-3</v>
      </c>
    </row>
    <row r="215" spans="1:69" x14ac:dyDescent="0.2">
      <c r="A215" s="1">
        <v>36319</v>
      </c>
      <c r="B215" s="3">
        <v>4.4860000610351563</v>
      </c>
      <c r="C215" s="2">
        <v>2474.5</v>
      </c>
      <c r="D215" s="3">
        <v>38.65625</v>
      </c>
      <c r="K215" s="1">
        <v>36319</v>
      </c>
      <c r="L215" s="3">
        <f t="shared" si="29"/>
        <v>1.7583999633789062E-4</v>
      </c>
      <c r="M215" s="3">
        <f t="shared" si="30"/>
        <v>-1.9689387581519245E-2</v>
      </c>
      <c r="N215" s="3">
        <f t="shared" si="31"/>
        <v>-8.0192461908580592E-3</v>
      </c>
      <c r="O215" s="3">
        <f t="shared" si="32"/>
        <v>-1.9865227577857136E-2</v>
      </c>
      <c r="P215" s="3">
        <f t="shared" si="33"/>
        <v>-8.1950861871959504E-3</v>
      </c>
      <c r="AG215" s="1">
        <v>36286</v>
      </c>
      <c r="AH215" s="8">
        <v>-5.1830169069273929E-3</v>
      </c>
      <c r="AI215" s="8">
        <v>-7.0086633665400501E-3</v>
      </c>
      <c r="BO215" s="1">
        <v>36286</v>
      </c>
      <c r="BP215" s="8">
        <v>-7.9041020131101879E-3</v>
      </c>
      <c r="BQ215" s="8">
        <v>-4.2875782603572551E-3</v>
      </c>
    </row>
    <row r="216" spans="1:69" x14ac:dyDescent="0.2">
      <c r="A216" s="1">
        <v>36320</v>
      </c>
      <c r="B216" s="3">
        <v>4.4720001220703125</v>
      </c>
      <c r="C216" s="2">
        <v>2519.300048828125</v>
      </c>
      <c r="D216" s="3">
        <v>39.15625</v>
      </c>
      <c r="K216" s="1">
        <v>36320</v>
      </c>
      <c r="L216" s="3">
        <f t="shared" si="29"/>
        <v>1.7944000244140627E-4</v>
      </c>
      <c r="M216" s="3">
        <f t="shared" si="30"/>
        <v>1.8104687342139825E-2</v>
      </c>
      <c r="N216" s="3">
        <f t="shared" si="31"/>
        <v>1.2934518997574777E-2</v>
      </c>
      <c r="O216" s="3">
        <f t="shared" si="32"/>
        <v>1.7925247339698417E-2</v>
      </c>
      <c r="P216" s="3">
        <f t="shared" si="33"/>
        <v>1.2755078995133371E-2</v>
      </c>
      <c r="AG216" s="1">
        <v>36287</v>
      </c>
      <c r="AH216" s="8">
        <v>2.6823522260708576E-3</v>
      </c>
      <c r="AI216" s="8">
        <v>6.0712145813966853E-4</v>
      </c>
      <c r="BO216" s="1">
        <v>36287</v>
      </c>
      <c r="BP216" s="8">
        <v>4.0905877813402752E-3</v>
      </c>
      <c r="BQ216" s="8">
        <v>-8.0111409712974903E-4</v>
      </c>
    </row>
    <row r="217" spans="1:69" x14ac:dyDescent="0.2">
      <c r="A217" s="1">
        <v>36321</v>
      </c>
      <c r="B217" s="3">
        <v>4.5469999313354492</v>
      </c>
      <c r="C217" s="2">
        <v>2484.60009765625</v>
      </c>
      <c r="D217" s="3">
        <v>39.28125</v>
      </c>
      <c r="K217" s="1">
        <v>36321</v>
      </c>
      <c r="L217" s="3">
        <f t="shared" si="29"/>
        <v>1.7888000488281249E-4</v>
      </c>
      <c r="M217" s="3">
        <f t="shared" si="30"/>
        <v>-1.3773647639953007E-2</v>
      </c>
      <c r="N217" s="3">
        <f t="shared" si="31"/>
        <v>3.1923383878691143E-3</v>
      </c>
      <c r="O217" s="3">
        <f t="shared" si="32"/>
        <v>-1.3952527644835819E-2</v>
      </c>
      <c r="P217" s="3">
        <f t="shared" si="33"/>
        <v>3.0134583829863016E-3</v>
      </c>
      <c r="AG217" s="1">
        <v>36290</v>
      </c>
      <c r="AH217" s="8">
        <v>1.9148188234055495E-3</v>
      </c>
      <c r="AI217" s="8">
        <v>-1.5842641249122762E-2</v>
      </c>
      <c r="BO217" s="1">
        <v>36290</v>
      </c>
      <c r="BP217" s="8">
        <v>2.9200991601228258E-3</v>
      </c>
      <c r="BQ217" s="8">
        <v>-1.6847921585840038E-2</v>
      </c>
    </row>
    <row r="218" spans="1:69" x14ac:dyDescent="0.2">
      <c r="A218" s="1">
        <v>36322</v>
      </c>
      <c r="B218" s="3">
        <v>4.6059999465942383</v>
      </c>
      <c r="C218" s="2">
        <v>2447.800048828125</v>
      </c>
      <c r="D218" s="3">
        <v>40.4375</v>
      </c>
      <c r="K218" s="1">
        <v>36322</v>
      </c>
      <c r="L218" s="3">
        <f t="shared" si="29"/>
        <v>1.8187999725341797E-4</v>
      </c>
      <c r="M218" s="3">
        <f t="shared" si="30"/>
        <v>-1.4811256291440575E-2</v>
      </c>
      <c r="N218" s="3">
        <f t="shared" si="31"/>
        <v>2.94351630867144E-2</v>
      </c>
      <c r="O218" s="3">
        <f t="shared" si="32"/>
        <v>-1.4993136288693993E-2</v>
      </c>
      <c r="P218" s="3">
        <f t="shared" si="33"/>
        <v>2.9253283089460982E-2</v>
      </c>
      <c r="AG218" s="1">
        <v>36291</v>
      </c>
      <c r="AH218" s="8">
        <v>3.3689019152542731E-3</v>
      </c>
      <c r="AI218" s="8">
        <v>-4.2068486231424786E-3</v>
      </c>
      <c r="BO218" s="1">
        <v>36291</v>
      </c>
      <c r="BP218" s="8">
        <v>5.137576220278591E-3</v>
      </c>
      <c r="BQ218" s="8">
        <v>-5.9755229281667965E-3</v>
      </c>
    </row>
    <row r="219" spans="1:69" x14ac:dyDescent="0.2">
      <c r="A219" s="1">
        <v>36325</v>
      </c>
      <c r="B219" s="3">
        <v>4.5770001411437988</v>
      </c>
      <c r="C219" s="2">
        <v>2398.300048828125</v>
      </c>
      <c r="D219" s="3">
        <v>41.09375</v>
      </c>
      <c r="K219" s="1">
        <v>36325</v>
      </c>
      <c r="L219" s="3">
        <f t="shared" si="29"/>
        <v>1.8423999786376956E-4</v>
      </c>
      <c r="M219" s="3">
        <f t="shared" si="30"/>
        <v>-2.0222239975727568E-2</v>
      </c>
      <c r="N219" s="3">
        <f t="shared" si="31"/>
        <v>1.6228748068006182E-2</v>
      </c>
      <c r="O219" s="3">
        <f t="shared" si="32"/>
        <v>-2.0406479973591338E-2</v>
      </c>
      <c r="P219" s="3">
        <f t="shared" si="33"/>
        <v>1.6044508070142412E-2</v>
      </c>
      <c r="AG219" s="1">
        <v>36292</v>
      </c>
      <c r="AH219" s="8">
        <v>3.2830791361874679E-3</v>
      </c>
      <c r="AI219" s="8">
        <v>-1.1602546690264007E-2</v>
      </c>
      <c r="BO219" s="1">
        <v>36292</v>
      </c>
      <c r="BP219" s="8">
        <v>5.0066964618340473E-3</v>
      </c>
      <c r="BQ219" s="8">
        <v>-1.3326164015910587E-2</v>
      </c>
    </row>
    <row r="220" spans="1:69" x14ac:dyDescent="0.2">
      <c r="A220" s="1">
        <v>36326</v>
      </c>
      <c r="B220" s="3">
        <v>4.6069998741149902</v>
      </c>
      <c r="C220" s="2">
        <v>2414.60009765625</v>
      </c>
      <c r="D220" s="3">
        <v>39.71875</v>
      </c>
      <c r="K220" s="1">
        <v>36326</v>
      </c>
      <c r="L220" s="3">
        <f t="shared" si="29"/>
        <v>1.8308000564575195E-4</v>
      </c>
      <c r="M220" s="3">
        <f t="shared" si="30"/>
        <v>6.7965010616956164E-3</v>
      </c>
      <c r="N220" s="3">
        <f t="shared" si="31"/>
        <v>-3.3460076045627375E-2</v>
      </c>
      <c r="O220" s="3">
        <f t="shared" si="32"/>
        <v>6.6134210560498648E-3</v>
      </c>
      <c r="P220" s="3">
        <f t="shared" si="33"/>
        <v>-3.3643156051273125E-2</v>
      </c>
      <c r="AG220" s="1">
        <v>36293</v>
      </c>
      <c r="AH220" s="8">
        <v>-1.9850711610702593E-3</v>
      </c>
      <c r="AI220" s="8">
        <v>2.8307562622657289E-3</v>
      </c>
      <c r="BO220" s="1">
        <v>36293</v>
      </c>
      <c r="BP220" s="8">
        <v>-3.02723399173396E-3</v>
      </c>
      <c r="BQ220" s="8">
        <v>3.8729190929294296E-3</v>
      </c>
    </row>
    <row r="221" spans="1:69" x14ac:dyDescent="0.2">
      <c r="A221" s="1">
        <v>36327</v>
      </c>
      <c r="B221" s="3">
        <v>4.5320000648498535</v>
      </c>
      <c r="C221" s="2">
        <v>2517.800048828125</v>
      </c>
      <c r="D221" s="3">
        <v>39.1875</v>
      </c>
      <c r="K221" s="1">
        <v>36327</v>
      </c>
      <c r="L221" s="3">
        <f t="shared" si="29"/>
        <v>1.8427999496459959E-4</v>
      </c>
      <c r="M221" s="3">
        <f t="shared" si="30"/>
        <v>4.2739976392797641E-2</v>
      </c>
      <c r="N221" s="3">
        <f t="shared" si="31"/>
        <v>-1.3375295043273014E-2</v>
      </c>
      <c r="O221" s="3">
        <f t="shared" si="32"/>
        <v>4.2555696397833041E-2</v>
      </c>
      <c r="P221" s="3">
        <f t="shared" si="33"/>
        <v>-1.3559575038237614E-2</v>
      </c>
      <c r="AG221" s="1">
        <v>36294</v>
      </c>
      <c r="AH221" s="8">
        <v>-4.433129134938131E-3</v>
      </c>
      <c r="AI221" s="8">
        <v>-1.9881925972324421E-2</v>
      </c>
      <c r="BO221" s="1">
        <v>36294</v>
      </c>
      <c r="BP221" s="8">
        <v>-6.7605229828614126E-3</v>
      </c>
      <c r="BQ221" s="8">
        <v>-1.755453212440114E-2</v>
      </c>
    </row>
    <row r="222" spans="1:69" x14ac:dyDescent="0.2">
      <c r="A222" s="1">
        <v>36328</v>
      </c>
      <c r="B222" s="3">
        <v>4.5170001983642578</v>
      </c>
      <c r="C222" s="2">
        <v>2544.10009765625</v>
      </c>
      <c r="D222" s="3">
        <v>39.59375</v>
      </c>
      <c r="K222" s="1">
        <v>36328</v>
      </c>
      <c r="L222" s="3">
        <f t="shared" si="29"/>
        <v>1.8128000259399414E-4</v>
      </c>
      <c r="M222" s="3">
        <f t="shared" si="30"/>
        <v>1.0445646325396647E-2</v>
      </c>
      <c r="N222" s="3">
        <f t="shared" si="31"/>
        <v>1.036682615629984E-2</v>
      </c>
      <c r="O222" s="3">
        <f t="shared" si="32"/>
        <v>1.0264366322802653E-2</v>
      </c>
      <c r="P222" s="3">
        <f t="shared" si="33"/>
        <v>1.0185546153705847E-2</v>
      </c>
      <c r="AG222" s="1">
        <v>36297</v>
      </c>
      <c r="AH222" s="8">
        <v>2.8405597182526534E-3</v>
      </c>
      <c r="AI222" s="8">
        <v>7.4687186322628107E-3</v>
      </c>
      <c r="BO222" s="1">
        <v>36297</v>
      </c>
      <c r="BP222" s="8">
        <v>4.3318542444636928E-3</v>
      </c>
      <c r="BQ222" s="8">
        <v>5.9774241060517709E-3</v>
      </c>
    </row>
    <row r="223" spans="1:69" x14ac:dyDescent="0.2">
      <c r="A223" s="1">
        <v>36329</v>
      </c>
      <c r="B223" s="3">
        <v>4.5469999313354492</v>
      </c>
      <c r="C223" s="2">
        <v>2563.39990234375</v>
      </c>
      <c r="D223" s="3">
        <v>38.9375</v>
      </c>
      <c r="K223" s="1">
        <v>36329</v>
      </c>
      <c r="L223" s="3">
        <f t="shared" si="29"/>
        <v>1.806800079345703E-4</v>
      </c>
      <c r="M223" s="3">
        <f t="shared" si="30"/>
        <v>7.5861027265711469E-3</v>
      </c>
      <c r="N223" s="3">
        <f t="shared" si="31"/>
        <v>-1.6574585635359115E-2</v>
      </c>
      <c r="O223" s="3">
        <f t="shared" si="32"/>
        <v>7.4054227186365765E-3</v>
      </c>
      <c r="P223" s="3">
        <f t="shared" si="33"/>
        <v>-1.6755265643293684E-2</v>
      </c>
      <c r="AG223" s="1">
        <v>36298</v>
      </c>
      <c r="AH223" s="8">
        <v>-2.8852971028802728E-4</v>
      </c>
      <c r="AI223" s="8">
        <v>-1.2459721445643095E-2</v>
      </c>
      <c r="BO223" s="1">
        <v>36298</v>
      </c>
      <c r="BP223" s="8">
        <v>-4.4000787666379946E-4</v>
      </c>
      <c r="BQ223" s="8">
        <v>-1.2308243279267323E-2</v>
      </c>
    </row>
    <row r="224" spans="1:69" x14ac:dyDescent="0.2">
      <c r="A224" s="1">
        <v>36332</v>
      </c>
      <c r="B224" s="3">
        <v>4.5370001792907715</v>
      </c>
      <c r="C224" s="2">
        <v>2630.199951171875</v>
      </c>
      <c r="D224" s="3">
        <v>38.3125</v>
      </c>
      <c r="K224" s="1">
        <v>36332</v>
      </c>
      <c r="L224" s="3">
        <f t="shared" si="29"/>
        <v>1.8187999725341797E-4</v>
      </c>
      <c r="M224" s="3">
        <f t="shared" si="30"/>
        <v>2.6059160245363529E-2</v>
      </c>
      <c r="N224" s="3">
        <f t="shared" si="31"/>
        <v>-1.6051364365971106E-2</v>
      </c>
      <c r="O224" s="3">
        <f t="shared" si="32"/>
        <v>2.5877280248110111E-2</v>
      </c>
      <c r="P224" s="3">
        <f t="shared" si="33"/>
        <v>-1.6233244363224524E-2</v>
      </c>
      <c r="AG224" s="1">
        <v>36299</v>
      </c>
      <c r="AH224" s="8">
        <v>1.5766898878827368E-3</v>
      </c>
      <c r="AI224" s="8">
        <v>4.4456140223986243E-3</v>
      </c>
      <c r="BO224" s="1">
        <v>36299</v>
      </c>
      <c r="BP224" s="8">
        <v>2.4044524532049723E-3</v>
      </c>
      <c r="BQ224" s="8">
        <v>3.6178514570763889E-3</v>
      </c>
    </row>
    <row r="225" spans="1:69" x14ac:dyDescent="0.2">
      <c r="A225" s="1">
        <v>36333</v>
      </c>
      <c r="B225" s="3">
        <v>4.5869998931884766</v>
      </c>
      <c r="C225" s="2">
        <v>2580.199951171875</v>
      </c>
      <c r="D225" s="3">
        <v>38.5</v>
      </c>
      <c r="K225" s="1">
        <v>36333</v>
      </c>
      <c r="L225" s="3">
        <f t="shared" si="29"/>
        <v>1.8148000717163086E-4</v>
      </c>
      <c r="M225" s="3">
        <f t="shared" si="30"/>
        <v>-1.9009961572587931E-2</v>
      </c>
      <c r="N225" s="3">
        <f t="shared" si="31"/>
        <v>4.8939641109298528E-3</v>
      </c>
      <c r="O225" s="3">
        <f t="shared" si="32"/>
        <v>-1.9191441579759563E-2</v>
      </c>
      <c r="P225" s="3">
        <f t="shared" si="33"/>
        <v>4.7124841037582219E-3</v>
      </c>
      <c r="AG225" s="1">
        <v>36300</v>
      </c>
      <c r="AH225" s="8">
        <v>-2.8842173049332029E-3</v>
      </c>
      <c r="AI225" s="8">
        <v>1.7445909634235427E-2</v>
      </c>
      <c r="BO225" s="1">
        <v>36300</v>
      </c>
      <c r="BP225" s="8">
        <v>-4.3984320745124534E-3</v>
      </c>
      <c r="BQ225" s="8">
        <v>1.8960124403814678E-2</v>
      </c>
    </row>
    <row r="226" spans="1:69" x14ac:dyDescent="0.2">
      <c r="A226" s="1">
        <v>36334</v>
      </c>
      <c r="B226" s="3">
        <v>4.6020002365112305</v>
      </c>
      <c r="C226" s="2">
        <v>2598.10009765625</v>
      </c>
      <c r="D226" s="3">
        <v>38.65625</v>
      </c>
      <c r="K226" s="1">
        <v>36334</v>
      </c>
      <c r="L226" s="3">
        <f t="shared" si="29"/>
        <v>1.8347999572753906E-4</v>
      </c>
      <c r="M226" s="3">
        <f t="shared" si="30"/>
        <v>6.9375036133324137E-3</v>
      </c>
      <c r="N226" s="3">
        <f t="shared" si="31"/>
        <v>4.0584415584415581E-3</v>
      </c>
      <c r="O226" s="3">
        <f t="shared" si="32"/>
        <v>6.7540236176048749E-3</v>
      </c>
      <c r="P226" s="3">
        <f t="shared" si="33"/>
        <v>3.8749615627140192E-3</v>
      </c>
      <c r="AG226" s="1">
        <v>36301</v>
      </c>
      <c r="AH226" s="8">
        <v>-1.835893202907969E-3</v>
      </c>
      <c r="AI226" s="8">
        <v>-8.2906202268983702E-3</v>
      </c>
      <c r="BO226" s="1">
        <v>36301</v>
      </c>
      <c r="BP226" s="8">
        <v>-2.7997375701331994E-3</v>
      </c>
      <c r="BQ226" s="8">
        <v>-7.3267758596731389E-3</v>
      </c>
    </row>
    <row r="227" spans="1:69" x14ac:dyDescent="0.2">
      <c r="A227" s="1">
        <v>36335</v>
      </c>
      <c r="B227" s="3">
        <v>4.6069998741149902</v>
      </c>
      <c r="C227" s="2">
        <v>2553.89990234375</v>
      </c>
      <c r="D227" s="3">
        <v>38.625</v>
      </c>
      <c r="K227" s="1">
        <v>36335</v>
      </c>
      <c r="L227" s="3">
        <f t="shared" si="29"/>
        <v>1.8408000946044923E-4</v>
      </c>
      <c r="M227" s="3">
        <f t="shared" si="30"/>
        <v>-1.7012506697633805E-2</v>
      </c>
      <c r="N227" s="3">
        <f t="shared" si="31"/>
        <v>-8.0840743734842356E-4</v>
      </c>
      <c r="O227" s="3">
        <f t="shared" si="32"/>
        <v>-1.7196586707094254E-2</v>
      </c>
      <c r="P227" s="3">
        <f t="shared" si="33"/>
        <v>-9.9248744680887268E-4</v>
      </c>
      <c r="AG227" s="1">
        <v>36304</v>
      </c>
      <c r="AH227" s="8">
        <v>-5.5727759009420374E-3</v>
      </c>
      <c r="AI227" s="8">
        <v>-1.0631764667229444E-2</v>
      </c>
      <c r="BO227" s="1">
        <v>36304</v>
      </c>
      <c r="BP227" s="8">
        <v>-8.498484571481054E-3</v>
      </c>
      <c r="BQ227" s="8">
        <v>-7.706055996690428E-3</v>
      </c>
    </row>
    <row r="228" spans="1:69" x14ac:dyDescent="0.2">
      <c r="A228" s="1">
        <v>36336</v>
      </c>
      <c r="B228" s="3">
        <v>4.6729998588562012</v>
      </c>
      <c r="C228" s="2">
        <v>2552.60009765625</v>
      </c>
      <c r="D228" s="3">
        <v>38.5</v>
      </c>
      <c r="K228" s="1">
        <v>36336</v>
      </c>
      <c r="L228" s="3">
        <f t="shared" si="29"/>
        <v>1.8427999496459959E-4</v>
      </c>
      <c r="M228" s="3">
        <f t="shared" si="30"/>
        <v>-5.08948955402344E-4</v>
      </c>
      <c r="N228" s="3">
        <f t="shared" si="31"/>
        <v>-3.2362459546925568E-3</v>
      </c>
      <c r="O228" s="3">
        <f t="shared" si="32"/>
        <v>-6.9322895036694361E-4</v>
      </c>
      <c r="P228" s="3">
        <f t="shared" si="33"/>
        <v>-3.4205259496571565E-3</v>
      </c>
      <c r="AG228" s="1">
        <v>36305</v>
      </c>
      <c r="AH228" s="8">
        <v>-6.2574807502380749E-3</v>
      </c>
      <c r="AI228" s="8">
        <v>1.6656094268435648E-2</v>
      </c>
      <c r="BO228" s="1">
        <v>36305</v>
      </c>
      <c r="BP228" s="8">
        <v>-9.5426596291532974E-3</v>
      </c>
      <c r="BQ228" s="8">
        <v>1.994127314735087E-2</v>
      </c>
    </row>
    <row r="229" spans="1:69" x14ac:dyDescent="0.2">
      <c r="A229" s="1">
        <v>36339</v>
      </c>
      <c r="B229" s="3">
        <v>4.6519999504089355</v>
      </c>
      <c r="C229" s="2">
        <v>2602.39990234375</v>
      </c>
      <c r="D229" s="3">
        <v>39.71875</v>
      </c>
      <c r="K229" s="1">
        <v>36339</v>
      </c>
      <c r="L229" s="3">
        <f t="shared" si="29"/>
        <v>1.8691999435424805E-4</v>
      </c>
      <c r="M229" s="3">
        <f t="shared" si="30"/>
        <v>1.9509442443892897E-2</v>
      </c>
      <c r="N229" s="3">
        <f t="shared" si="31"/>
        <v>3.1655844155844153E-2</v>
      </c>
      <c r="O229" s="3">
        <f t="shared" si="32"/>
        <v>1.9322522449538648E-2</v>
      </c>
      <c r="P229" s="3">
        <f t="shared" si="33"/>
        <v>3.1468924161489907E-2</v>
      </c>
      <c r="AG229" s="1">
        <v>36306</v>
      </c>
      <c r="AH229" s="8">
        <v>4.0979853289270273E-3</v>
      </c>
      <c r="AI229" s="8">
        <v>-2.3827194627177649E-3</v>
      </c>
      <c r="BO229" s="1">
        <v>36306</v>
      </c>
      <c r="BP229" s="8">
        <v>6.2494285991573535E-3</v>
      </c>
      <c r="BQ229" s="8">
        <v>-4.5341627329480907E-3</v>
      </c>
    </row>
    <row r="230" spans="1:69" x14ac:dyDescent="0.2">
      <c r="A230" s="1">
        <v>36340</v>
      </c>
      <c r="B230" s="3">
        <v>4.7069997787475586</v>
      </c>
      <c r="C230" s="2">
        <v>2642.10009765625</v>
      </c>
      <c r="D230" s="3">
        <v>40.59375</v>
      </c>
      <c r="K230" s="1">
        <v>36340</v>
      </c>
      <c r="L230" s="3">
        <f t="shared" si="29"/>
        <v>1.860799980163574E-4</v>
      </c>
      <c r="M230" s="3">
        <f t="shared" si="30"/>
        <v>1.5255224716518613E-2</v>
      </c>
      <c r="N230" s="3">
        <f t="shared" si="31"/>
        <v>2.2029897718332022E-2</v>
      </c>
      <c r="O230" s="3">
        <f t="shared" si="32"/>
        <v>1.5069144718502256E-2</v>
      </c>
      <c r="P230" s="3">
        <f t="shared" si="33"/>
        <v>2.1843817720315666E-2</v>
      </c>
      <c r="AG230" s="1">
        <v>36307</v>
      </c>
      <c r="AH230" s="8">
        <v>-6.9609742012041894E-4</v>
      </c>
      <c r="AI230" s="8">
        <v>-3.3550477922345334E-2</v>
      </c>
      <c r="BO230" s="1">
        <v>36307</v>
      </c>
      <c r="BP230" s="8">
        <v>-1.0615487308831362E-3</v>
      </c>
      <c r="BQ230" s="8">
        <v>-3.3185026611582617E-2</v>
      </c>
    </row>
    <row r="231" spans="1:69" x14ac:dyDescent="0.2">
      <c r="A231" s="1">
        <v>36341</v>
      </c>
      <c r="B231" s="3">
        <v>4.6479997634887695</v>
      </c>
      <c r="C231" s="2">
        <v>2686.10009765625</v>
      </c>
      <c r="D231" s="3">
        <v>40.875</v>
      </c>
      <c r="K231" s="1">
        <v>36341</v>
      </c>
      <c r="L231" s="3">
        <f t="shared" si="29"/>
        <v>1.8827999114990235E-4</v>
      </c>
      <c r="M231" s="3">
        <f t="shared" si="30"/>
        <v>1.6653419012788898E-2</v>
      </c>
      <c r="N231" s="3">
        <f t="shared" si="31"/>
        <v>6.9284064665127024E-3</v>
      </c>
      <c r="O231" s="3">
        <f t="shared" si="32"/>
        <v>1.6465139021638996E-2</v>
      </c>
      <c r="P231" s="3">
        <f t="shared" si="33"/>
        <v>6.7401264753628003E-3</v>
      </c>
      <c r="AG231" s="1">
        <v>36308</v>
      </c>
      <c r="AH231" s="8">
        <v>4.4872077779359405E-3</v>
      </c>
      <c r="AI231" s="8">
        <v>7.9241397397945557E-3</v>
      </c>
      <c r="BO231" s="1">
        <v>36308</v>
      </c>
      <c r="BP231" s="8">
        <v>6.8429929262671437E-3</v>
      </c>
      <c r="BQ231" s="8">
        <v>5.5683545914633533E-3</v>
      </c>
    </row>
    <row r="232" spans="1:69" x14ac:dyDescent="0.2">
      <c r="A232" s="1">
        <v>36342</v>
      </c>
      <c r="B232" s="3">
        <v>4.5320000648498535</v>
      </c>
      <c r="C232" s="2">
        <v>2706.10009765625</v>
      </c>
      <c r="D232" s="3">
        <v>40.5625</v>
      </c>
      <c r="K232" s="1">
        <v>36342</v>
      </c>
      <c r="L232" s="3">
        <f t="shared" si="29"/>
        <v>1.8591999053955077E-4</v>
      </c>
      <c r="M232" s="3">
        <f t="shared" si="30"/>
        <v>7.4457389050582856E-3</v>
      </c>
      <c r="N232" s="3">
        <f t="shared" si="31"/>
        <v>-7.6452599388379203E-3</v>
      </c>
      <c r="O232" s="3">
        <f t="shared" si="32"/>
        <v>7.2598189145187345E-3</v>
      </c>
      <c r="P232" s="3">
        <f t="shared" si="33"/>
        <v>-7.8311799293774714E-3</v>
      </c>
      <c r="AG232" s="1">
        <v>36312</v>
      </c>
      <c r="AH232" s="8">
        <v>-5.0007913280015765E-3</v>
      </c>
      <c r="AI232" s="8">
        <v>2.0762612694026093E-2</v>
      </c>
      <c r="BO232" s="1">
        <v>36312</v>
      </c>
      <c r="BP232" s="8">
        <v>-7.6262079620021093E-3</v>
      </c>
      <c r="BQ232" s="8">
        <v>2.3388029328026628E-2</v>
      </c>
    </row>
    <row r="233" spans="1:69" x14ac:dyDescent="0.2">
      <c r="A233" s="1">
        <v>36343</v>
      </c>
      <c r="B233" s="3">
        <v>4.5469999313354492</v>
      </c>
      <c r="C233" s="2">
        <v>2741</v>
      </c>
      <c r="D233" s="3">
        <v>40.625</v>
      </c>
      <c r="K233" s="1">
        <v>36343</v>
      </c>
      <c r="L233" s="3">
        <f t="shared" si="29"/>
        <v>1.8128000259399414E-4</v>
      </c>
      <c r="M233" s="3">
        <f t="shared" si="30"/>
        <v>1.2896752183696665E-2</v>
      </c>
      <c r="N233" s="3">
        <f t="shared" si="31"/>
        <v>1.5408320493066256E-3</v>
      </c>
      <c r="O233" s="3">
        <f t="shared" si="32"/>
        <v>1.2715472181102671E-2</v>
      </c>
      <c r="P233" s="3">
        <f t="shared" si="33"/>
        <v>1.3595520467126316E-3</v>
      </c>
      <c r="AG233" s="1">
        <v>36313</v>
      </c>
      <c r="AH233" s="8">
        <v>1.7861523934256443E-3</v>
      </c>
      <c r="AI233" s="8">
        <v>3.097246829622953E-2</v>
      </c>
      <c r="BO233" s="1">
        <v>36313</v>
      </c>
      <c r="BP233" s="8">
        <v>2.7238828238680471E-3</v>
      </c>
      <c r="BQ233" s="8">
        <v>3.0034737865787128E-2</v>
      </c>
    </row>
    <row r="234" spans="1:69" x14ac:dyDescent="0.2">
      <c r="A234" s="1">
        <v>36347</v>
      </c>
      <c r="B234" s="3">
        <v>4.5469999313354492</v>
      </c>
      <c r="C234" s="2">
        <v>2736.699951171875</v>
      </c>
      <c r="D234" s="3">
        <v>41.9375</v>
      </c>
      <c r="K234" s="1">
        <v>36347</v>
      </c>
      <c r="L234" s="3">
        <f t="shared" si="29"/>
        <v>1.8187999725341797E-4</v>
      </c>
      <c r="M234" s="3">
        <f t="shared" si="30"/>
        <v>-1.5687883356895293E-3</v>
      </c>
      <c r="N234" s="3">
        <f t="shared" si="31"/>
        <v>3.2307692307692308E-2</v>
      </c>
      <c r="O234" s="3">
        <f t="shared" si="32"/>
        <v>-1.7506683329429472E-3</v>
      </c>
      <c r="P234" s="3">
        <f t="shared" si="33"/>
        <v>3.2125812310438893E-2</v>
      </c>
      <c r="AG234" s="1">
        <v>36314</v>
      </c>
      <c r="AH234" s="8">
        <v>-2.5265247119424482E-3</v>
      </c>
      <c r="AI234" s="8">
        <v>2.3394638234480011E-2</v>
      </c>
      <c r="BO234" s="1">
        <v>36314</v>
      </c>
      <c r="BP234" s="8">
        <v>-3.8529507853130945E-3</v>
      </c>
      <c r="BQ234" s="8">
        <v>2.4721064307850656E-2</v>
      </c>
    </row>
    <row r="235" spans="1:69" x14ac:dyDescent="0.2">
      <c r="A235" s="1">
        <v>36348</v>
      </c>
      <c r="B235" s="3">
        <v>4.5069999694824219</v>
      </c>
      <c r="C235" s="2">
        <v>2743</v>
      </c>
      <c r="D235" s="3">
        <v>41.8125</v>
      </c>
      <c r="K235" s="1">
        <v>36348</v>
      </c>
      <c r="L235" s="3">
        <f t="shared" si="29"/>
        <v>1.8187999725341797E-4</v>
      </c>
      <c r="M235" s="3">
        <f t="shared" si="30"/>
        <v>2.3020604891037738E-3</v>
      </c>
      <c r="N235" s="3">
        <f t="shared" si="31"/>
        <v>-2.9806259314456036E-3</v>
      </c>
      <c r="O235" s="3">
        <f t="shared" si="32"/>
        <v>2.1201804918503557E-3</v>
      </c>
      <c r="P235" s="3">
        <f t="shared" si="33"/>
        <v>-3.1625059286990217E-3</v>
      </c>
      <c r="AG235" s="1">
        <v>36315</v>
      </c>
      <c r="AH235" s="8">
        <v>6.590539890567672E-3</v>
      </c>
      <c r="AI235" s="8">
        <v>2.6115919635188663E-2</v>
      </c>
      <c r="BO235" s="1">
        <v>36315</v>
      </c>
      <c r="BP235" s="8">
        <v>1.005057489719832E-2</v>
      </c>
      <c r="BQ235" s="8">
        <v>2.2655884628558012E-2</v>
      </c>
    </row>
    <row r="236" spans="1:69" x14ac:dyDescent="0.2">
      <c r="A236" s="1">
        <v>36349</v>
      </c>
      <c r="B236" s="3">
        <v>4.5310001373291016</v>
      </c>
      <c r="C236" s="2">
        <v>2771.800048828125</v>
      </c>
      <c r="D236" s="3">
        <v>42.25</v>
      </c>
      <c r="K236" s="1">
        <v>36349</v>
      </c>
      <c r="L236" s="3">
        <f t="shared" si="29"/>
        <v>1.8027999877929688E-4</v>
      </c>
      <c r="M236" s="3">
        <f t="shared" si="30"/>
        <v>1.0499470954475027E-2</v>
      </c>
      <c r="N236" s="3">
        <f t="shared" si="31"/>
        <v>1.0463378176382661E-2</v>
      </c>
      <c r="O236" s="3">
        <f t="shared" si="32"/>
        <v>1.031919095569573E-2</v>
      </c>
      <c r="P236" s="3">
        <f t="shared" si="33"/>
        <v>1.0283098177603364E-2</v>
      </c>
      <c r="AG236" s="1">
        <v>36318</v>
      </c>
      <c r="AH236" s="8">
        <v>3.9113402848052854E-3</v>
      </c>
      <c r="AI236" s="8">
        <v>-1.6579590482746695E-2</v>
      </c>
      <c r="BO236" s="1">
        <v>36318</v>
      </c>
      <c r="BP236" s="8">
        <v>5.9647948625766506E-3</v>
      </c>
      <c r="BQ236" s="8">
        <v>-1.863304506051806E-2</v>
      </c>
    </row>
    <row r="237" spans="1:69" x14ac:dyDescent="0.2">
      <c r="A237" s="1">
        <v>36350</v>
      </c>
      <c r="B237" s="3">
        <v>4.5520000457763672</v>
      </c>
      <c r="C237" s="2">
        <v>2793</v>
      </c>
      <c r="D237" s="3">
        <v>43.1875</v>
      </c>
      <c r="K237" s="1">
        <v>36350</v>
      </c>
      <c r="L237" s="3">
        <f t="shared" si="29"/>
        <v>1.8124000549316408E-4</v>
      </c>
      <c r="M237" s="3">
        <f t="shared" si="30"/>
        <v>7.6484417340413925E-3</v>
      </c>
      <c r="N237" s="3">
        <f t="shared" si="31"/>
        <v>2.2189349112426034E-2</v>
      </c>
      <c r="O237" s="3">
        <f t="shared" si="32"/>
        <v>7.4672017285482284E-3</v>
      </c>
      <c r="P237" s="3">
        <f t="shared" si="33"/>
        <v>2.200810910693287E-2</v>
      </c>
      <c r="AG237" s="1">
        <v>36319</v>
      </c>
      <c r="AH237" s="8">
        <v>-4.1581479038889637E-3</v>
      </c>
      <c r="AI237" s="8">
        <v>-3.8610982869690955E-3</v>
      </c>
      <c r="BO237" s="1">
        <v>36319</v>
      </c>
      <c r="BP237" s="8">
        <v>-6.3411765402522314E-3</v>
      </c>
      <c r="BQ237" s="8">
        <v>-1.6780696506058278E-3</v>
      </c>
    </row>
    <row r="238" spans="1:69" x14ac:dyDescent="0.2">
      <c r="A238" s="1">
        <v>36353</v>
      </c>
      <c r="B238" s="3">
        <v>4.5619997978210449</v>
      </c>
      <c r="C238" s="2">
        <v>2790.39990234375</v>
      </c>
      <c r="D238" s="3">
        <v>42.5625</v>
      </c>
      <c r="K238" s="1">
        <v>36353</v>
      </c>
      <c r="L238" s="3">
        <f t="shared" si="29"/>
        <v>1.8208000183105469E-4</v>
      </c>
      <c r="M238" s="3">
        <f t="shared" si="30"/>
        <v>-9.3093363990332976E-4</v>
      </c>
      <c r="N238" s="3">
        <f t="shared" si="31"/>
        <v>-1.4471780028943559E-2</v>
      </c>
      <c r="O238" s="3">
        <f t="shared" si="32"/>
        <v>-1.1130136417343845E-3</v>
      </c>
      <c r="P238" s="3">
        <f t="shared" si="33"/>
        <v>-1.4653860030774615E-2</v>
      </c>
      <c r="AG238" s="1">
        <v>36320</v>
      </c>
      <c r="AH238" s="8">
        <v>3.8234793952120964E-3</v>
      </c>
      <c r="AI238" s="8">
        <v>9.1110396023626802E-3</v>
      </c>
      <c r="BO238" s="1">
        <v>36320</v>
      </c>
      <c r="BP238" s="8">
        <v>5.8308069850956813E-3</v>
      </c>
      <c r="BQ238" s="8">
        <v>7.1037120124790958E-3</v>
      </c>
    </row>
    <row r="239" spans="1:69" x14ac:dyDescent="0.2">
      <c r="A239" s="1">
        <v>36354</v>
      </c>
      <c r="B239" s="3">
        <v>4.5770001411437988</v>
      </c>
      <c r="C239" s="2">
        <v>2778.199951171875</v>
      </c>
      <c r="D239" s="3">
        <v>42</v>
      </c>
      <c r="K239" s="1">
        <v>36354</v>
      </c>
      <c r="L239" s="3">
        <f t="shared" si="29"/>
        <v>1.8247999191284181E-4</v>
      </c>
      <c r="M239" s="3">
        <f t="shared" si="30"/>
        <v>-4.3721156819235317E-3</v>
      </c>
      <c r="N239" s="3">
        <f t="shared" si="31"/>
        <v>-1.3215859030837005E-2</v>
      </c>
      <c r="O239" s="3">
        <f t="shared" si="32"/>
        <v>-4.5545956738363737E-3</v>
      </c>
      <c r="P239" s="3">
        <f t="shared" si="33"/>
        <v>-1.3398339022749846E-2</v>
      </c>
      <c r="AG239" s="1">
        <v>36321</v>
      </c>
      <c r="AH239" s="8">
        <v>-2.9088189678755138E-3</v>
      </c>
      <c r="AI239" s="8">
        <v>6.1011573557446276E-3</v>
      </c>
      <c r="BO239" s="1">
        <v>36321</v>
      </c>
      <c r="BP239" s="8">
        <v>-4.4359496163380021E-3</v>
      </c>
      <c r="BQ239" s="8">
        <v>7.628288004207116E-3</v>
      </c>
    </row>
    <row r="240" spans="1:69" x14ac:dyDescent="0.2">
      <c r="A240" s="1">
        <v>36355</v>
      </c>
      <c r="B240" s="3">
        <v>4.5819997787475586</v>
      </c>
      <c r="C240" s="2">
        <v>2818.10009765625</v>
      </c>
      <c r="D240" s="3">
        <v>41.28125</v>
      </c>
      <c r="K240" s="1">
        <v>36355</v>
      </c>
      <c r="L240" s="3">
        <f t="shared" si="29"/>
        <v>1.8308000564575195E-4</v>
      </c>
      <c r="M240" s="3">
        <f t="shared" si="30"/>
        <v>1.4361869982592392E-2</v>
      </c>
      <c r="N240" s="3">
        <f t="shared" si="31"/>
        <v>-1.711309523809524E-2</v>
      </c>
      <c r="O240" s="3">
        <f t="shared" si="32"/>
        <v>1.4178789976946641E-2</v>
      </c>
      <c r="P240" s="3">
        <f t="shared" si="33"/>
        <v>-1.7296175243740993E-2</v>
      </c>
      <c r="AG240" s="1">
        <v>36322</v>
      </c>
      <c r="AH240" s="8">
        <v>-3.1279487006504307E-3</v>
      </c>
      <c r="AI240" s="8">
        <v>3.2563111787364832E-2</v>
      </c>
      <c r="BO240" s="1">
        <v>36322</v>
      </c>
      <c r="BP240" s="8">
        <v>-4.7701225108241407E-3</v>
      </c>
      <c r="BQ240" s="8">
        <v>3.4205285597538541E-2</v>
      </c>
    </row>
    <row r="241" spans="1:69" x14ac:dyDescent="0.2">
      <c r="A241" s="1">
        <v>36356</v>
      </c>
      <c r="B241" s="3">
        <v>4.5869998931884766</v>
      </c>
      <c r="C241" s="2">
        <v>2839.300048828125</v>
      </c>
      <c r="D241" s="3">
        <v>40.96875</v>
      </c>
      <c r="K241" s="1">
        <v>36356</v>
      </c>
      <c r="L241" s="3">
        <f t="shared" si="29"/>
        <v>1.8327999114990234E-4</v>
      </c>
      <c r="M241" s="3">
        <f t="shared" si="30"/>
        <v>7.5227814617041169E-3</v>
      </c>
      <c r="N241" s="3">
        <f t="shared" si="31"/>
        <v>-7.5700227100681302E-3</v>
      </c>
      <c r="O241" s="3">
        <f t="shared" si="32"/>
        <v>7.3395014705542145E-3</v>
      </c>
      <c r="P241" s="3">
        <f t="shared" si="33"/>
        <v>-7.7533027012180325E-3</v>
      </c>
      <c r="AG241" s="1">
        <v>36325</v>
      </c>
      <c r="AH241" s="8">
        <v>-4.2706795434275758E-3</v>
      </c>
      <c r="AI241" s="8">
        <v>2.0499427611433758E-2</v>
      </c>
      <c r="BO241" s="1">
        <v>36325</v>
      </c>
      <c r="BP241" s="8">
        <v>-6.5127873172548915E-3</v>
      </c>
      <c r="BQ241" s="8">
        <v>2.2741535385261073E-2</v>
      </c>
    </row>
    <row r="242" spans="1:69" x14ac:dyDescent="0.2">
      <c r="A242" s="1">
        <v>36357</v>
      </c>
      <c r="B242" s="3">
        <v>4.5469999313354492</v>
      </c>
      <c r="C242" s="2">
        <v>2864.39990234375</v>
      </c>
      <c r="D242" s="3">
        <v>42</v>
      </c>
      <c r="K242" s="1">
        <v>36357</v>
      </c>
      <c r="L242" s="3">
        <f t="shared" si="29"/>
        <v>1.8347999572753906E-4</v>
      </c>
      <c r="M242" s="3">
        <f t="shared" si="30"/>
        <v>8.840155349549815E-3</v>
      </c>
      <c r="N242" s="3">
        <f t="shared" si="31"/>
        <v>2.5171624713958809E-2</v>
      </c>
      <c r="O242" s="3">
        <f t="shared" si="32"/>
        <v>8.6566753538222761E-3</v>
      </c>
      <c r="P242" s="3">
        <f t="shared" si="33"/>
        <v>2.498814471823127E-2</v>
      </c>
      <c r="AG242" s="1">
        <v>36326</v>
      </c>
      <c r="AH242" s="8">
        <v>1.4353344676903414E-3</v>
      </c>
      <c r="AI242" s="8">
        <v>-3.4895410513317716E-2</v>
      </c>
      <c r="BO242" s="1">
        <v>36326</v>
      </c>
      <c r="BP242" s="8">
        <v>2.1888854038647643E-3</v>
      </c>
      <c r="BQ242" s="8">
        <v>-3.5648961449492138E-2</v>
      </c>
    </row>
    <row r="243" spans="1:69" x14ac:dyDescent="0.2">
      <c r="A243" s="1">
        <v>36360</v>
      </c>
      <c r="B243" s="3">
        <v>4.4970002174377441</v>
      </c>
      <c r="C243" s="2">
        <v>2830.199951171875</v>
      </c>
      <c r="D243" s="3">
        <v>42.65625</v>
      </c>
      <c r="K243" s="1">
        <v>36360</v>
      </c>
      <c r="L243" s="3">
        <f t="shared" si="29"/>
        <v>1.8187999725341797E-4</v>
      </c>
      <c r="M243" s="3">
        <f t="shared" si="30"/>
        <v>-1.1939656590510085E-2</v>
      </c>
      <c r="N243" s="3">
        <f t="shared" si="31"/>
        <v>1.5625E-2</v>
      </c>
      <c r="O243" s="3">
        <f t="shared" si="32"/>
        <v>-1.2121536587763503E-2</v>
      </c>
      <c r="P243" s="3">
        <f t="shared" si="33"/>
        <v>1.5443120002746582E-2</v>
      </c>
      <c r="AG243" s="1">
        <v>36327</v>
      </c>
      <c r="AH243" s="8">
        <v>9.0261387010729145E-3</v>
      </c>
      <c r="AI243" s="8">
        <v>-2.240143374434593E-2</v>
      </c>
      <c r="BO243" s="1">
        <v>36327</v>
      </c>
      <c r="BP243" s="8">
        <v>1.3764863661240925E-2</v>
      </c>
      <c r="BQ243" s="8">
        <v>-2.7140158704513938E-2</v>
      </c>
    </row>
    <row r="244" spans="1:69" x14ac:dyDescent="0.2">
      <c r="A244" s="1">
        <v>36361</v>
      </c>
      <c r="B244" s="3">
        <v>4.4920001029968262</v>
      </c>
      <c r="C244" s="2">
        <v>2732.10009765625</v>
      </c>
      <c r="D244" s="3">
        <v>42.78125</v>
      </c>
      <c r="K244" s="1">
        <v>36361</v>
      </c>
      <c r="L244" s="3">
        <f t="shared" si="29"/>
        <v>1.7988000869750975E-4</v>
      </c>
      <c r="M244" s="3">
        <f t="shared" si="30"/>
        <v>-3.4661810192953217E-2</v>
      </c>
      <c r="N244" s="3">
        <f t="shared" si="31"/>
        <v>2.9304029304029304E-3</v>
      </c>
      <c r="O244" s="3">
        <f t="shared" si="32"/>
        <v>-3.4841690201650725E-2</v>
      </c>
      <c r="P244" s="3">
        <f t="shared" si="33"/>
        <v>2.7505229217054208E-3</v>
      </c>
      <c r="AG244" s="1">
        <v>36328</v>
      </c>
      <c r="AH244" s="8">
        <v>2.2059874738552983E-3</v>
      </c>
      <c r="AI244" s="8">
        <v>8.160838682444542E-3</v>
      </c>
      <c r="BO244" s="1">
        <v>36328</v>
      </c>
      <c r="BP244" s="8">
        <v>3.3641314211595302E-3</v>
      </c>
      <c r="BQ244" s="8">
        <v>7.00269473514031E-3</v>
      </c>
    </row>
    <row r="245" spans="1:69" x14ac:dyDescent="0.2">
      <c r="A245" s="1">
        <v>36362</v>
      </c>
      <c r="B245" s="3">
        <v>4.4159998893737793</v>
      </c>
      <c r="C245" s="2">
        <v>2761.699951171875</v>
      </c>
      <c r="D245" s="3">
        <v>42.625</v>
      </c>
      <c r="K245" s="1">
        <v>36362</v>
      </c>
      <c r="L245" s="3">
        <f t="shared" si="29"/>
        <v>1.7968000411987305E-4</v>
      </c>
      <c r="M245" s="3">
        <f t="shared" si="30"/>
        <v>1.0834102872371854E-2</v>
      </c>
      <c r="N245" s="3">
        <f t="shared" si="31"/>
        <v>-3.6523009495982471E-3</v>
      </c>
      <c r="O245" s="3">
        <f t="shared" si="32"/>
        <v>1.0654422868251981E-2</v>
      </c>
      <c r="P245" s="3">
        <f t="shared" si="33"/>
        <v>-3.8319809537181201E-3</v>
      </c>
      <c r="AG245" s="1">
        <v>36329</v>
      </c>
      <c r="AH245" s="8">
        <v>1.6020882833748455E-3</v>
      </c>
      <c r="AI245" s="8">
        <v>-1.8176673918733961E-2</v>
      </c>
      <c r="BO245" s="1">
        <v>36329</v>
      </c>
      <c r="BP245" s="8">
        <v>2.4431850123580456E-3</v>
      </c>
      <c r="BQ245" s="8">
        <v>-1.9017770647717161E-2</v>
      </c>
    </row>
    <row r="246" spans="1:69" x14ac:dyDescent="0.2">
      <c r="A246" s="1">
        <v>36363</v>
      </c>
      <c r="B246" s="3">
        <v>4.4619998931884766</v>
      </c>
      <c r="C246" s="2">
        <v>2684.39990234375</v>
      </c>
      <c r="D246" s="3">
        <v>41.9375</v>
      </c>
      <c r="K246" s="1">
        <v>36363</v>
      </c>
      <c r="L246" s="3">
        <f t="shared" si="29"/>
        <v>1.7663999557495117E-4</v>
      </c>
      <c r="M246" s="3">
        <f t="shared" si="30"/>
        <v>-2.7990024330964772E-2</v>
      </c>
      <c r="N246" s="3">
        <f t="shared" si="31"/>
        <v>-1.6129032258064516E-2</v>
      </c>
      <c r="O246" s="3">
        <f t="shared" si="32"/>
        <v>-2.8166664326539723E-2</v>
      </c>
      <c r="P246" s="3">
        <f t="shared" si="33"/>
        <v>-1.6305672253639467E-2</v>
      </c>
      <c r="AG246" s="1">
        <v>36332</v>
      </c>
      <c r="AH246" s="8">
        <v>5.5033627685338099E-3</v>
      </c>
      <c r="AI246" s="8">
        <v>-2.1554727134504917E-2</v>
      </c>
      <c r="BO246" s="1">
        <v>36332</v>
      </c>
      <c r="BP246" s="8">
        <v>8.3926295280852166E-3</v>
      </c>
      <c r="BQ246" s="8">
        <v>-2.4443993894056323E-2</v>
      </c>
    </row>
    <row r="247" spans="1:69" x14ac:dyDescent="0.2">
      <c r="A247" s="1">
        <v>36364</v>
      </c>
      <c r="B247" s="3">
        <v>4.5370001792907715</v>
      </c>
      <c r="C247" s="2">
        <v>2692.39990234375</v>
      </c>
      <c r="D247" s="3">
        <v>41.9375</v>
      </c>
      <c r="K247" s="1">
        <v>36364</v>
      </c>
      <c r="L247" s="3">
        <f t="shared" si="29"/>
        <v>1.7847999572753905E-4</v>
      </c>
      <c r="M247" s="3">
        <f t="shared" si="30"/>
        <v>2.9801818995058072E-3</v>
      </c>
      <c r="N247" s="3">
        <f t="shared" si="31"/>
        <v>0</v>
      </c>
      <c r="O247" s="3">
        <f t="shared" si="32"/>
        <v>2.8017019037782681E-3</v>
      </c>
      <c r="P247" s="3">
        <f t="shared" si="33"/>
        <v>-1.7847999572753905E-4</v>
      </c>
      <c r="AG247" s="1">
        <v>36333</v>
      </c>
      <c r="AH247" s="8">
        <v>-4.0146617836026672E-3</v>
      </c>
      <c r="AI247" s="8">
        <v>8.9086258945325209E-3</v>
      </c>
      <c r="BO247" s="1">
        <v>36333</v>
      </c>
      <c r="BP247" s="8">
        <v>-6.1223601727631609E-3</v>
      </c>
      <c r="BQ247" s="8">
        <v>1.1016324283693014E-2</v>
      </c>
    </row>
    <row r="248" spans="1:69" x14ac:dyDescent="0.2">
      <c r="A248" s="1">
        <v>36367</v>
      </c>
      <c r="B248" s="3">
        <v>4.5370001792907715</v>
      </c>
      <c r="C248" s="2">
        <v>2619.10009765625</v>
      </c>
      <c r="D248" s="3">
        <v>41.96875</v>
      </c>
      <c r="K248" s="1">
        <v>36367</v>
      </c>
      <c r="L248" s="3">
        <f t="shared" si="29"/>
        <v>1.8148000717163086E-4</v>
      </c>
      <c r="M248" s="3">
        <f t="shared" si="30"/>
        <v>-2.7224709309969921E-2</v>
      </c>
      <c r="N248" s="3">
        <f t="shared" si="31"/>
        <v>7.4515648286140089E-4</v>
      </c>
      <c r="O248" s="3">
        <f t="shared" si="32"/>
        <v>-2.7406189317141554E-2</v>
      </c>
      <c r="P248" s="3">
        <f t="shared" si="33"/>
        <v>5.6367647568977006E-4</v>
      </c>
      <c r="AG248" s="1">
        <v>36334</v>
      </c>
      <c r="AH248" s="8">
        <v>1.4651124108642501E-3</v>
      </c>
      <c r="AI248" s="8">
        <v>2.5933291475773081E-3</v>
      </c>
      <c r="BO248" s="1">
        <v>36334</v>
      </c>
      <c r="BP248" s="8">
        <v>2.2342967742719475E-3</v>
      </c>
      <c r="BQ248" s="8">
        <v>1.8241447841696105E-3</v>
      </c>
    </row>
    <row r="249" spans="1:69" x14ac:dyDescent="0.2">
      <c r="A249" s="1">
        <v>36368</v>
      </c>
      <c r="B249" s="3">
        <v>4.5669999122619629</v>
      </c>
      <c r="C249" s="2">
        <v>2679.300048828125</v>
      </c>
      <c r="D249" s="3">
        <v>41.90625</v>
      </c>
      <c r="K249" s="1">
        <v>36368</v>
      </c>
      <c r="L249" s="3">
        <f t="shared" si="29"/>
        <v>1.8148000717163086E-4</v>
      </c>
      <c r="M249" s="3">
        <f t="shared" si="30"/>
        <v>2.298497534544252E-2</v>
      </c>
      <c r="N249" s="3">
        <f t="shared" si="31"/>
        <v>-1.4892032762472078E-3</v>
      </c>
      <c r="O249" s="3">
        <f t="shared" si="32"/>
        <v>2.2803495338270887E-2</v>
      </c>
      <c r="P249" s="3">
        <f t="shared" si="33"/>
        <v>-1.6706832834188386E-3</v>
      </c>
      <c r="AG249" s="1">
        <v>36335</v>
      </c>
      <c r="AH249" s="8">
        <v>-3.5928247525108944E-3</v>
      </c>
      <c r="AI249" s="8">
        <v>2.7844173151624707E-3</v>
      </c>
      <c r="BO249" s="1">
        <v>36335</v>
      </c>
      <c r="BP249" s="8">
        <v>-5.4790586002368396E-3</v>
      </c>
      <c r="BQ249" s="8">
        <v>4.6706511628884159E-3</v>
      </c>
    </row>
    <row r="250" spans="1:69" x14ac:dyDescent="0.2">
      <c r="A250" s="1">
        <v>36369</v>
      </c>
      <c r="B250" s="3">
        <v>4.5770001411437988</v>
      </c>
      <c r="C250" s="2">
        <v>2705.800048828125</v>
      </c>
      <c r="D250" s="3">
        <v>42</v>
      </c>
      <c r="K250" s="1">
        <v>36369</v>
      </c>
      <c r="L250" s="3">
        <f t="shared" si="29"/>
        <v>1.826799964904785E-4</v>
      </c>
      <c r="M250" s="3">
        <f t="shared" si="30"/>
        <v>9.890642898166855E-3</v>
      </c>
      <c r="N250" s="3">
        <f t="shared" si="31"/>
        <v>2.2371364653243847E-3</v>
      </c>
      <c r="O250" s="3">
        <f t="shared" si="32"/>
        <v>9.7079629016763765E-3</v>
      </c>
      <c r="P250" s="3">
        <f t="shared" si="33"/>
        <v>2.0544564688339062E-3</v>
      </c>
      <c r="AG250" s="1">
        <v>36336</v>
      </c>
      <c r="AH250" s="8">
        <v>-1.0748353768398115E-4</v>
      </c>
      <c r="AI250" s="8">
        <v>-3.1287624170085754E-3</v>
      </c>
      <c r="BO250" s="1">
        <v>36336</v>
      </c>
      <c r="BP250" s="8">
        <v>-1.6391242047632037E-4</v>
      </c>
      <c r="BQ250" s="8">
        <v>-3.0723335342162364E-3</v>
      </c>
    </row>
    <row r="251" spans="1:69" x14ac:dyDescent="0.2">
      <c r="A251" s="1">
        <v>36370</v>
      </c>
      <c r="B251" s="3">
        <v>4.5809998512268066</v>
      </c>
      <c r="C251" s="2">
        <v>2640</v>
      </c>
      <c r="D251" s="3">
        <v>42.03125</v>
      </c>
      <c r="K251" s="1">
        <v>36370</v>
      </c>
      <c r="L251" s="3">
        <f t="shared" si="29"/>
        <v>1.8308000564575195E-4</v>
      </c>
      <c r="M251" s="3">
        <f t="shared" si="30"/>
        <v>-2.4318149028278283E-2</v>
      </c>
      <c r="N251" s="3">
        <f t="shared" si="31"/>
        <v>7.4404761904761901E-4</v>
      </c>
      <c r="O251" s="3">
        <f t="shared" si="32"/>
        <v>-2.4501229033924037E-2</v>
      </c>
      <c r="P251" s="3">
        <f t="shared" si="33"/>
        <v>5.6096761340186706E-4</v>
      </c>
      <c r="AG251" s="1">
        <v>36339</v>
      </c>
      <c r="AH251" s="8">
        <v>4.1201457825056492E-3</v>
      </c>
      <c r="AI251" s="8">
        <v>2.7535698373338503E-2</v>
      </c>
      <c r="BO251" s="1">
        <v>36339</v>
      </c>
      <c r="BP251" s="8">
        <v>6.2832232961239232E-3</v>
      </c>
      <c r="BQ251" s="8">
        <v>2.5372620859720231E-2</v>
      </c>
    </row>
    <row r="252" spans="1:69" x14ac:dyDescent="0.2">
      <c r="A252" s="1">
        <v>36371</v>
      </c>
      <c r="B252" s="3">
        <v>4.6180000305175781</v>
      </c>
      <c r="C252" s="2">
        <v>2638.39990234375</v>
      </c>
      <c r="D252" s="3">
        <v>42.59375</v>
      </c>
      <c r="K252" s="1">
        <v>36371</v>
      </c>
      <c r="L252" s="3">
        <f t="shared" si="29"/>
        <v>1.8323999404907228E-4</v>
      </c>
      <c r="M252" s="3">
        <f t="shared" si="30"/>
        <v>-6.0609759706439391E-4</v>
      </c>
      <c r="N252" s="3">
        <f t="shared" si="31"/>
        <v>1.3382899628252789E-2</v>
      </c>
      <c r="O252" s="3">
        <f t="shared" si="32"/>
        <v>-7.8933759111346621E-4</v>
      </c>
      <c r="P252" s="3">
        <f t="shared" si="33"/>
        <v>1.3199659634203716E-2</v>
      </c>
      <c r="AG252" s="1">
        <v>36340</v>
      </c>
      <c r="AH252" s="8">
        <v>3.2217091778865992E-3</v>
      </c>
      <c r="AI252" s="8">
        <v>1.8808188540445421E-2</v>
      </c>
      <c r="BO252" s="1">
        <v>36340</v>
      </c>
      <c r="BP252" s="8">
        <v>4.9131072608607574E-3</v>
      </c>
      <c r="BQ252" s="8">
        <v>1.7116790457471266E-2</v>
      </c>
    </row>
    <row r="253" spans="1:69" x14ac:dyDescent="0.2">
      <c r="A253" s="1">
        <v>36374</v>
      </c>
      <c r="B253" s="3">
        <v>4.6570000648498535</v>
      </c>
      <c r="C253" s="2">
        <v>2623.60009765625</v>
      </c>
      <c r="D253" s="3">
        <v>42.03125</v>
      </c>
      <c r="K253" s="1">
        <v>36374</v>
      </c>
      <c r="L253" s="3">
        <f t="shared" si="29"/>
        <v>1.8472000122070312E-4</v>
      </c>
      <c r="M253" s="3">
        <f t="shared" si="30"/>
        <v>-5.6093864597072645E-3</v>
      </c>
      <c r="N253" s="3">
        <f t="shared" si="31"/>
        <v>-1.3206162876008804E-2</v>
      </c>
      <c r="O253" s="3">
        <f t="shared" si="32"/>
        <v>-5.7941064609279679E-3</v>
      </c>
      <c r="P253" s="3">
        <f t="shared" si="33"/>
        <v>-1.3390882877229508E-2</v>
      </c>
      <c r="AG253" s="1">
        <v>36341</v>
      </c>
      <c r="AH253" s="8">
        <v>3.5169900066170366E-3</v>
      </c>
      <c r="AI253" s="8">
        <v>3.4114164598956658E-3</v>
      </c>
      <c r="BO253" s="1">
        <v>36341</v>
      </c>
      <c r="BP253" s="8">
        <v>5.3634105947514242E-3</v>
      </c>
      <c r="BQ253" s="8">
        <v>1.5649958717612782E-3</v>
      </c>
    </row>
    <row r="254" spans="1:69" x14ac:dyDescent="0.2">
      <c r="A254" s="1">
        <v>36375</v>
      </c>
      <c r="B254" s="3">
        <v>4.7010002136230469</v>
      </c>
      <c r="C254" s="2">
        <v>2587.89990234375</v>
      </c>
      <c r="D254" s="3">
        <v>42.125</v>
      </c>
      <c r="K254" s="1">
        <v>36375</v>
      </c>
      <c r="L254" s="3">
        <f t="shared" si="29"/>
        <v>1.8628000259399412E-4</v>
      </c>
      <c r="M254" s="3">
        <f t="shared" si="30"/>
        <v>-1.3607331141812421E-2</v>
      </c>
      <c r="N254" s="3">
        <f t="shared" si="31"/>
        <v>2.2304832713754648E-3</v>
      </c>
      <c r="O254" s="3">
        <f t="shared" si="32"/>
        <v>-1.3793611144406416E-2</v>
      </c>
      <c r="P254" s="3">
        <f t="shared" si="33"/>
        <v>2.0442032687814707E-3</v>
      </c>
      <c r="AG254" s="1">
        <v>36342</v>
      </c>
      <c r="AH254" s="8">
        <v>1.5724452318685927E-3</v>
      </c>
      <c r="AI254" s="8">
        <v>-9.2177051707065128E-3</v>
      </c>
      <c r="BO254" s="1">
        <v>36342</v>
      </c>
      <c r="BP254" s="8">
        <v>2.3979793517760507E-3</v>
      </c>
      <c r="BQ254" s="8">
        <v>-1.0043239290613971E-2</v>
      </c>
    </row>
    <row r="255" spans="1:69" x14ac:dyDescent="0.2">
      <c r="A255" s="1">
        <v>36376</v>
      </c>
      <c r="B255" s="3">
        <v>4.6230001449584961</v>
      </c>
      <c r="C255" s="2">
        <v>2540</v>
      </c>
      <c r="D255" s="3">
        <v>42.375</v>
      </c>
      <c r="K255" s="1">
        <v>36376</v>
      </c>
      <c r="L255" s="3">
        <f t="shared" si="29"/>
        <v>1.8804000854492187E-4</v>
      </c>
      <c r="M255" s="3">
        <f t="shared" si="30"/>
        <v>-1.8509178929358557E-2</v>
      </c>
      <c r="N255" s="3">
        <f t="shared" si="31"/>
        <v>5.9347181008902079E-3</v>
      </c>
      <c r="O255" s="3">
        <f t="shared" si="32"/>
        <v>-1.8697218937903479E-2</v>
      </c>
      <c r="P255" s="3">
        <f t="shared" si="33"/>
        <v>5.7466780923452858E-3</v>
      </c>
      <c r="AG255" s="1">
        <v>36343</v>
      </c>
      <c r="AH255" s="8">
        <v>2.7236298151776155E-3</v>
      </c>
      <c r="AI255" s="8">
        <v>-1.1827977658709899E-3</v>
      </c>
      <c r="BO255" s="1">
        <v>36343</v>
      </c>
      <c r="BP255" s="8">
        <v>4.1535361145241768E-3</v>
      </c>
      <c r="BQ255" s="8">
        <v>-2.6127040652175514E-3</v>
      </c>
    </row>
    <row r="256" spans="1:69" x14ac:dyDescent="0.2">
      <c r="A256" s="1">
        <v>36377</v>
      </c>
      <c r="B256" s="3">
        <v>4.5869998931884766</v>
      </c>
      <c r="C256" s="2">
        <v>2565.800048828125</v>
      </c>
      <c r="D256" s="3">
        <v>42.71875</v>
      </c>
      <c r="K256" s="1">
        <v>36377</v>
      </c>
      <c r="L256" s="3">
        <f t="shared" si="29"/>
        <v>1.8492000579833985E-4</v>
      </c>
      <c r="M256" s="3">
        <f t="shared" si="30"/>
        <v>1.0157499538631889E-2</v>
      </c>
      <c r="N256" s="3">
        <f t="shared" si="31"/>
        <v>8.1120943952802359E-3</v>
      </c>
      <c r="O256" s="3">
        <f t="shared" si="32"/>
        <v>9.9725795328335504E-3</v>
      </c>
      <c r="P256" s="3">
        <f t="shared" si="33"/>
        <v>7.9271743894818968E-3</v>
      </c>
      <c r="AG256" s="1">
        <v>36347</v>
      </c>
      <c r="AH256" s="8">
        <v>-3.3130811726291053E-4</v>
      </c>
      <c r="AI256" s="8">
        <v>3.2639000424955218E-2</v>
      </c>
      <c r="BO256" s="1">
        <v>36347</v>
      </c>
      <c r="BP256" s="8">
        <v>-5.0524495745276981E-4</v>
      </c>
      <c r="BQ256" s="8">
        <v>3.281293726514508E-2</v>
      </c>
    </row>
    <row r="257" spans="1:69" x14ac:dyDescent="0.2">
      <c r="A257" s="1">
        <v>36378</v>
      </c>
      <c r="B257" s="3">
        <v>4.6680002212524414</v>
      </c>
      <c r="C257" s="2">
        <v>2547.89990234375</v>
      </c>
      <c r="D257" s="3">
        <v>43.40625</v>
      </c>
      <c r="K257" s="1">
        <v>36378</v>
      </c>
      <c r="L257" s="3">
        <f t="shared" si="29"/>
        <v>1.8347999572753906E-4</v>
      </c>
      <c r="M257" s="3">
        <f t="shared" si="30"/>
        <v>-6.9764385937051152E-3</v>
      </c>
      <c r="N257" s="3">
        <f t="shared" si="31"/>
        <v>1.6093635698610095E-2</v>
      </c>
      <c r="O257" s="3">
        <f t="shared" si="32"/>
        <v>-7.1599185894326541E-3</v>
      </c>
      <c r="P257" s="3">
        <f t="shared" si="33"/>
        <v>1.5910155702882556E-2</v>
      </c>
      <c r="AG257" s="1">
        <v>36348</v>
      </c>
      <c r="AH257" s="8">
        <v>4.8616585750880191E-4</v>
      </c>
      <c r="AI257" s="8">
        <v>-3.4667917889544056E-3</v>
      </c>
      <c r="BO257" s="1">
        <v>36348</v>
      </c>
      <c r="BP257" s="8">
        <v>7.4140304807896189E-4</v>
      </c>
      <c r="BQ257" s="8">
        <v>-3.7220289795245652E-3</v>
      </c>
    </row>
    <row r="258" spans="1:69" x14ac:dyDescent="0.2">
      <c r="A258" s="1">
        <v>36381</v>
      </c>
      <c r="B258" s="3">
        <v>4.7519998550415039</v>
      </c>
      <c r="C258" s="2">
        <v>2518.89990234375</v>
      </c>
      <c r="D258" s="3">
        <v>44.0625</v>
      </c>
      <c r="K258" s="1">
        <v>36381</v>
      </c>
      <c r="L258" s="3">
        <f t="shared" si="29"/>
        <v>1.8672000885009766E-4</v>
      </c>
      <c r="M258" s="3">
        <f t="shared" si="30"/>
        <v>-1.1381922803687702E-2</v>
      </c>
      <c r="N258" s="3">
        <f t="shared" si="31"/>
        <v>1.511879049676026E-2</v>
      </c>
      <c r="O258" s="3">
        <f t="shared" si="32"/>
        <v>-1.15686428125378E-2</v>
      </c>
      <c r="P258" s="3">
        <f t="shared" si="33"/>
        <v>1.4932070487910162E-2</v>
      </c>
      <c r="AG258" s="1">
        <v>36349</v>
      </c>
      <c r="AH258" s="8">
        <v>2.2173545500354607E-3</v>
      </c>
      <c r="AI258" s="8">
        <v>8.2460236263471997E-3</v>
      </c>
      <c r="BO258" s="1">
        <v>36349</v>
      </c>
      <c r="BP258" s="8">
        <v>3.3814662150319394E-3</v>
      </c>
      <c r="BQ258" s="8">
        <v>7.081911961350721E-3</v>
      </c>
    </row>
    <row r="259" spans="1:69" x14ac:dyDescent="0.2">
      <c r="A259" s="1">
        <v>36382</v>
      </c>
      <c r="B259" s="3">
        <v>4.7969999313354492</v>
      </c>
      <c r="C259" s="2">
        <v>2490.10009765625</v>
      </c>
      <c r="D259" s="3">
        <v>44.28125</v>
      </c>
      <c r="K259" s="1">
        <v>36382</v>
      </c>
      <c r="L259" s="3">
        <f t="shared" ref="L259:L322" si="34">B258/100/250</f>
        <v>1.9007999420166016E-4</v>
      </c>
      <c r="M259" s="3">
        <f t="shared" ref="M259:M322" si="35">(C259-C258)/C258</f>
        <v>-1.1433485173707288E-2</v>
      </c>
      <c r="N259" s="3">
        <f t="shared" ref="N259:N322" si="36">(D259-D258)/D258</f>
        <v>4.9645390070921988E-3</v>
      </c>
      <c r="O259" s="3">
        <f t="shared" ref="O259:O322" si="37">M259-L259</f>
        <v>-1.1623565167908948E-2</v>
      </c>
      <c r="P259" s="3">
        <f t="shared" ref="P259:P322" si="38">N259-L259</f>
        <v>4.7744590128905385E-3</v>
      </c>
      <c r="AG259" s="1">
        <v>36350</v>
      </c>
      <c r="AH259" s="8">
        <v>1.6152534878368786E-3</v>
      </c>
      <c r="AI259" s="8">
        <v>2.0574095624589155E-2</v>
      </c>
      <c r="BO259" s="1">
        <v>36350</v>
      </c>
      <c r="BP259" s="8">
        <v>2.4632619522870439E-3</v>
      </c>
      <c r="BQ259" s="8">
        <v>1.9726087160138989E-2</v>
      </c>
    </row>
    <row r="260" spans="1:69" x14ac:dyDescent="0.2">
      <c r="A260" s="1">
        <v>36383</v>
      </c>
      <c r="B260" s="3">
        <v>4.7569999694824219</v>
      </c>
      <c r="C260" s="2">
        <v>2564.89990234375</v>
      </c>
      <c r="D260" s="3">
        <v>44.015621185302734</v>
      </c>
      <c r="K260" s="1">
        <v>36383</v>
      </c>
      <c r="L260" s="3">
        <f t="shared" si="34"/>
        <v>1.9187999725341797E-4</v>
      </c>
      <c r="M260" s="3">
        <f t="shared" si="35"/>
        <v>3.0038874645201458E-2</v>
      </c>
      <c r="N260" s="3">
        <f t="shared" si="36"/>
        <v>-5.998674714405434E-3</v>
      </c>
      <c r="O260" s="3">
        <f t="shared" si="37"/>
        <v>2.9846994647948041E-2</v>
      </c>
      <c r="P260" s="3">
        <f t="shared" si="38"/>
        <v>-6.1905547116588517E-3</v>
      </c>
      <c r="AG260" s="1">
        <v>36353</v>
      </c>
      <c r="AH260" s="8">
        <v>-1.9660132888323529E-4</v>
      </c>
      <c r="AI260" s="8">
        <v>-1.4275178700060323E-2</v>
      </c>
      <c r="BO260" s="1">
        <v>36353</v>
      </c>
      <c r="BP260" s="8">
        <v>-2.9981707320482937E-4</v>
      </c>
      <c r="BQ260" s="8">
        <v>-1.4171962955738729E-2</v>
      </c>
    </row>
    <row r="261" spans="1:69" x14ac:dyDescent="0.2">
      <c r="A261" s="1">
        <v>36384</v>
      </c>
      <c r="B261" s="3">
        <v>4.6529998779296875</v>
      </c>
      <c r="C261" s="2">
        <v>2549.39990234375</v>
      </c>
      <c r="D261" s="3">
        <v>43</v>
      </c>
      <c r="K261" s="1">
        <v>36384</v>
      </c>
      <c r="L261" s="3">
        <f t="shared" si="34"/>
        <v>1.9027999877929688E-4</v>
      </c>
      <c r="M261" s="3">
        <f t="shared" si="35"/>
        <v>-6.0431208195830316E-3</v>
      </c>
      <c r="N261" s="3">
        <f t="shared" si="36"/>
        <v>-2.3074107736138477E-2</v>
      </c>
      <c r="O261" s="3">
        <f t="shared" si="37"/>
        <v>-6.2334008183623285E-3</v>
      </c>
      <c r="P261" s="3">
        <f t="shared" si="38"/>
        <v>-2.3264387734917773E-2</v>
      </c>
      <c r="AG261" s="1">
        <v>36354</v>
      </c>
      <c r="AH261" s="8">
        <v>-9.2333515113564681E-4</v>
      </c>
      <c r="AI261" s="8">
        <v>-1.2292523879701358E-2</v>
      </c>
      <c r="BO261" s="1">
        <v>36354</v>
      </c>
      <c r="BP261" s="8">
        <v>-1.4080863246099583E-3</v>
      </c>
      <c r="BQ261" s="8">
        <v>-1.1807772706227047E-2</v>
      </c>
    </row>
    <row r="262" spans="1:69" x14ac:dyDescent="0.2">
      <c r="A262" s="1">
        <v>36385</v>
      </c>
      <c r="B262" s="3">
        <v>4.6329998970031738</v>
      </c>
      <c r="C262" s="2">
        <v>2637.800048828125</v>
      </c>
      <c r="D262" s="3">
        <v>43.84375</v>
      </c>
      <c r="K262" s="1">
        <v>36385</v>
      </c>
      <c r="L262" s="3">
        <f t="shared" si="34"/>
        <v>1.8611999511718749E-4</v>
      </c>
      <c r="M262" s="3">
        <f t="shared" si="35"/>
        <v>3.4674884235739452E-2</v>
      </c>
      <c r="N262" s="3">
        <f t="shared" si="36"/>
        <v>1.9622093023255814E-2</v>
      </c>
      <c r="O262" s="3">
        <f t="shared" si="37"/>
        <v>3.4488764240622263E-2</v>
      </c>
      <c r="P262" s="3">
        <f t="shared" si="38"/>
        <v>1.9435973028138626E-2</v>
      </c>
      <c r="AG262" s="1">
        <v>36355</v>
      </c>
      <c r="AH262" s="8">
        <v>3.0330440353612282E-3</v>
      </c>
      <c r="AI262" s="8">
        <v>-2.0146139273456466E-2</v>
      </c>
      <c r="BO262" s="1">
        <v>36355</v>
      </c>
      <c r="BP262" s="8">
        <v>4.6253928737351058E-3</v>
      </c>
      <c r="BQ262" s="8">
        <v>-2.1738488111830344E-2</v>
      </c>
    </row>
    <row r="263" spans="1:69" x14ac:dyDescent="0.2">
      <c r="A263" s="1">
        <v>36388</v>
      </c>
      <c r="B263" s="3">
        <v>4.5970001220703125</v>
      </c>
      <c r="C263" s="2">
        <v>2645.199951171875</v>
      </c>
      <c r="D263" s="3">
        <v>43.875</v>
      </c>
      <c r="K263" s="1">
        <v>36388</v>
      </c>
      <c r="L263" s="3">
        <f t="shared" si="34"/>
        <v>1.8531999588012696E-4</v>
      </c>
      <c r="M263" s="3">
        <f t="shared" si="35"/>
        <v>2.8053310360038461E-3</v>
      </c>
      <c r="N263" s="3">
        <f t="shared" si="36"/>
        <v>7.1275837491090524E-4</v>
      </c>
      <c r="O263" s="3">
        <f t="shared" si="37"/>
        <v>2.6200110401237192E-3</v>
      </c>
      <c r="P263" s="3">
        <f t="shared" si="38"/>
        <v>5.2743837903077831E-4</v>
      </c>
      <c r="AG263" s="1">
        <v>36356</v>
      </c>
      <c r="AH263" s="8">
        <v>1.5887156386601071E-3</v>
      </c>
      <c r="AI263" s="8">
        <v>-9.1587383487282369E-3</v>
      </c>
      <c r="BO263" s="1">
        <v>36356</v>
      </c>
      <c r="BP263" s="8">
        <v>2.4227917259944417E-3</v>
      </c>
      <c r="BQ263" s="8">
        <v>-9.9928144360625724E-3</v>
      </c>
    </row>
    <row r="264" spans="1:69" x14ac:dyDescent="0.2">
      <c r="A264" s="1">
        <v>36389</v>
      </c>
      <c r="B264" s="3">
        <v>4.6669998168945313</v>
      </c>
      <c r="C264" s="2">
        <v>2671.199951171875</v>
      </c>
      <c r="D264" s="3">
        <v>44.3125</v>
      </c>
      <c r="K264" s="1">
        <v>36389</v>
      </c>
      <c r="L264" s="3">
        <f t="shared" si="34"/>
        <v>1.8388000488281251E-4</v>
      </c>
      <c r="M264" s="3">
        <f t="shared" si="35"/>
        <v>9.8291246332745073E-3</v>
      </c>
      <c r="N264" s="3">
        <f t="shared" si="36"/>
        <v>9.9715099715099714E-3</v>
      </c>
      <c r="O264" s="3">
        <f t="shared" si="37"/>
        <v>9.6452446283916953E-3</v>
      </c>
      <c r="P264" s="3">
        <f t="shared" si="38"/>
        <v>9.7876299666271593E-3</v>
      </c>
      <c r="AG264" s="1">
        <v>36357</v>
      </c>
      <c r="AH264" s="8">
        <v>1.8669282264160219E-3</v>
      </c>
      <c r="AI264" s="8">
        <v>2.3304696487542787E-2</v>
      </c>
      <c r="BO264" s="1">
        <v>36357</v>
      </c>
      <c r="BP264" s="8">
        <v>2.8470659883482858E-3</v>
      </c>
      <c r="BQ264" s="8">
        <v>2.2324558725610524E-2</v>
      </c>
    </row>
    <row r="265" spans="1:69" x14ac:dyDescent="0.2">
      <c r="A265" s="1">
        <v>36390</v>
      </c>
      <c r="B265" s="3">
        <v>4.6030001640319824</v>
      </c>
      <c r="C265" s="2">
        <v>2657.699951171875</v>
      </c>
      <c r="D265" s="3">
        <v>43.6875</v>
      </c>
      <c r="K265" s="1">
        <v>36390</v>
      </c>
      <c r="L265" s="3">
        <f t="shared" si="34"/>
        <v>1.8667999267578126E-4</v>
      </c>
      <c r="M265" s="3">
        <f t="shared" si="35"/>
        <v>-5.0539084481779246E-3</v>
      </c>
      <c r="N265" s="3">
        <f t="shared" si="36"/>
        <v>-1.4104372355430184E-2</v>
      </c>
      <c r="O265" s="3">
        <f t="shared" si="37"/>
        <v>-5.240588440853706E-3</v>
      </c>
      <c r="P265" s="3">
        <f t="shared" si="38"/>
        <v>-1.4291052348105964E-2</v>
      </c>
      <c r="AG265" s="1">
        <v>36360</v>
      </c>
      <c r="AH265" s="8">
        <v>-2.5215034149453611E-3</v>
      </c>
      <c r="AI265" s="8">
        <v>1.8146503414945361E-2</v>
      </c>
      <c r="BO265" s="1">
        <v>36360</v>
      </c>
      <c r="BP265" s="8">
        <v>-3.8452933062008703E-3</v>
      </c>
      <c r="BQ265" s="8">
        <v>1.947029330620087E-2</v>
      </c>
    </row>
    <row r="266" spans="1:69" x14ac:dyDescent="0.2">
      <c r="A266" s="1">
        <v>36391</v>
      </c>
      <c r="B266" s="3">
        <v>4.6139998435974121</v>
      </c>
      <c r="C266" s="2">
        <v>2621.39990234375</v>
      </c>
      <c r="D266" s="3">
        <v>43.75</v>
      </c>
      <c r="K266" s="1">
        <v>36391</v>
      </c>
      <c r="L266" s="3">
        <f t="shared" si="34"/>
        <v>1.8412000656127932E-4</v>
      </c>
      <c r="M266" s="3">
        <f t="shared" si="35"/>
        <v>-1.365844508222947E-2</v>
      </c>
      <c r="N266" s="3">
        <f t="shared" si="36"/>
        <v>1.4306151645207439E-3</v>
      </c>
      <c r="O266" s="3">
        <f t="shared" si="37"/>
        <v>-1.3842565088790748E-2</v>
      </c>
      <c r="P266" s="3">
        <f t="shared" si="38"/>
        <v>1.2464951579594645E-3</v>
      </c>
      <c r="AG266" s="1">
        <v>36361</v>
      </c>
      <c r="AH266" s="8">
        <v>-7.320132878795434E-3</v>
      </c>
      <c r="AI266" s="8">
        <v>1.0250535809198364E-2</v>
      </c>
      <c r="BO266" s="1">
        <v>36361</v>
      </c>
      <c r="BP266" s="8">
        <v>-1.1163204377394402E-2</v>
      </c>
      <c r="BQ266" s="8">
        <v>1.4093607307797332E-2</v>
      </c>
    </row>
    <row r="267" spans="1:69" x14ac:dyDescent="0.2">
      <c r="A267" s="1">
        <v>36392</v>
      </c>
      <c r="B267" s="3">
        <v>4.6909999847412109</v>
      </c>
      <c r="C267" s="2">
        <v>2648.300048828125</v>
      </c>
      <c r="D267" s="3">
        <v>43.9375</v>
      </c>
      <c r="K267" s="1">
        <v>36392</v>
      </c>
      <c r="L267" s="3">
        <f t="shared" si="34"/>
        <v>1.8455999374389649E-4</v>
      </c>
      <c r="M267" s="3">
        <f t="shared" si="35"/>
        <v>1.0261748488021239E-2</v>
      </c>
      <c r="N267" s="3">
        <f t="shared" si="36"/>
        <v>4.2857142857142859E-3</v>
      </c>
      <c r="O267" s="3">
        <f t="shared" si="37"/>
        <v>1.0077188494277342E-2</v>
      </c>
      <c r="P267" s="3">
        <f t="shared" si="38"/>
        <v>4.1011542919703898E-3</v>
      </c>
      <c r="AG267" s="1">
        <v>36362</v>
      </c>
      <c r="AH267" s="8">
        <v>2.2880245494052258E-3</v>
      </c>
      <c r="AI267" s="8">
        <v>-5.9403254990034729E-3</v>
      </c>
      <c r="BO267" s="1">
        <v>36362</v>
      </c>
      <c r="BP267" s="8">
        <v>3.4892379808424039E-3</v>
      </c>
      <c r="BQ267" s="8">
        <v>-7.141538930440651E-3</v>
      </c>
    </row>
    <row r="268" spans="1:69" x14ac:dyDescent="0.2">
      <c r="A268" s="1">
        <v>36395</v>
      </c>
      <c r="B268" s="3">
        <v>4.7740001678466797</v>
      </c>
      <c r="C268" s="2">
        <v>2719.5</v>
      </c>
      <c r="D268" s="3">
        <v>44.25</v>
      </c>
      <c r="K268" s="1">
        <v>36395</v>
      </c>
      <c r="L268" s="3">
        <f t="shared" si="34"/>
        <v>1.8763999938964843E-4</v>
      </c>
      <c r="M268" s="3">
        <f t="shared" si="35"/>
        <v>2.6885152686298156E-2</v>
      </c>
      <c r="N268" s="3">
        <f t="shared" si="36"/>
        <v>7.1123755334281651E-3</v>
      </c>
      <c r="O268" s="3">
        <f t="shared" si="37"/>
        <v>2.6697512686908509E-2</v>
      </c>
      <c r="P268" s="3">
        <f t="shared" si="38"/>
        <v>6.924735534038517E-3</v>
      </c>
      <c r="AG268" s="1">
        <v>36363</v>
      </c>
      <c r="AH268" s="8">
        <v>-5.9111366729783172E-3</v>
      </c>
      <c r="AI268" s="8">
        <v>-1.0217895585086199E-2</v>
      </c>
      <c r="BO268" s="1">
        <v>36363</v>
      </c>
      <c r="BP268" s="8">
        <v>-9.0144848291369636E-3</v>
      </c>
      <c r="BQ268" s="8">
        <v>-7.114547428927552E-3</v>
      </c>
    </row>
    <row r="269" spans="1:69" x14ac:dyDescent="0.2">
      <c r="A269" s="1">
        <v>36396</v>
      </c>
      <c r="B269" s="3">
        <v>4.8420000076293945</v>
      </c>
      <c r="C269" s="2">
        <v>2752.300048828125</v>
      </c>
      <c r="D269" s="3">
        <v>43.875</v>
      </c>
      <c r="K269" s="1">
        <v>36396</v>
      </c>
      <c r="L269" s="3">
        <f t="shared" si="34"/>
        <v>1.9096000671386718E-4</v>
      </c>
      <c r="M269" s="3">
        <f t="shared" si="35"/>
        <v>1.2061058587286266E-2</v>
      </c>
      <c r="N269" s="3">
        <f t="shared" si="36"/>
        <v>-8.4745762711864406E-3</v>
      </c>
      <c r="O269" s="3">
        <f t="shared" si="37"/>
        <v>1.1870098580572398E-2</v>
      </c>
      <c r="P269" s="3">
        <f t="shared" si="38"/>
        <v>-8.6655362779003084E-3</v>
      </c>
      <c r="AG269" s="1">
        <v>36364</v>
      </c>
      <c r="AH269" s="8">
        <v>6.2937646320037168E-4</v>
      </c>
      <c r="AI269" s="8">
        <v>-6.2937646320037168E-4</v>
      </c>
      <c r="BO269" s="1">
        <v>36364</v>
      </c>
      <c r="BP269" s="8">
        <v>9.5979925574568776E-4</v>
      </c>
      <c r="BQ269" s="8">
        <v>-9.5979925574568776E-4</v>
      </c>
    </row>
    <row r="270" spans="1:69" x14ac:dyDescent="0.2">
      <c r="A270" s="1">
        <v>36397</v>
      </c>
      <c r="B270" s="3">
        <v>4.7729997634887695</v>
      </c>
      <c r="C270" s="2">
        <v>2805.60009765625</v>
      </c>
      <c r="D270" s="3">
        <v>43.125</v>
      </c>
      <c r="K270" s="1">
        <v>36397</v>
      </c>
      <c r="L270" s="3">
        <f t="shared" si="34"/>
        <v>1.9368000030517578E-4</v>
      </c>
      <c r="M270" s="3">
        <f t="shared" si="35"/>
        <v>1.9365638877497787E-2</v>
      </c>
      <c r="N270" s="3">
        <f t="shared" si="36"/>
        <v>-1.7094017094017096E-2</v>
      </c>
      <c r="O270" s="3">
        <f t="shared" si="37"/>
        <v>1.9171958877192613E-2</v>
      </c>
      <c r="P270" s="3">
        <f t="shared" si="38"/>
        <v>-1.728769709432227E-2</v>
      </c>
      <c r="AG270" s="1">
        <v>36367</v>
      </c>
      <c r="AH270" s="8">
        <v>-5.749511887179929E-3</v>
      </c>
      <c r="AI270" s="8">
        <v>6.4946683700413295E-3</v>
      </c>
      <c r="BO270" s="1">
        <v>36367</v>
      </c>
      <c r="BP270" s="8">
        <v>-8.7680069924372436E-3</v>
      </c>
      <c r="BQ270" s="8">
        <v>9.513163475298644E-3</v>
      </c>
    </row>
    <row r="271" spans="1:69" x14ac:dyDescent="0.2">
      <c r="A271" s="1">
        <v>36398</v>
      </c>
      <c r="B271" s="3">
        <v>4.7829999923706055</v>
      </c>
      <c r="C271" s="2">
        <v>2774.60009765625</v>
      </c>
      <c r="D271" s="3">
        <v>42.0625</v>
      </c>
      <c r="K271" s="1">
        <v>36398</v>
      </c>
      <c r="L271" s="3">
        <f t="shared" si="34"/>
        <v>1.9091999053955078E-4</v>
      </c>
      <c r="M271" s="3">
        <f t="shared" si="35"/>
        <v>-1.1049329527004532E-2</v>
      </c>
      <c r="N271" s="3">
        <f t="shared" si="36"/>
        <v>-2.4637681159420291E-2</v>
      </c>
      <c r="O271" s="3">
        <f t="shared" si="37"/>
        <v>-1.1240249517544083E-2</v>
      </c>
      <c r="P271" s="3">
        <f t="shared" si="38"/>
        <v>-2.4828601149959842E-2</v>
      </c>
      <c r="AG271" s="1">
        <v>36368</v>
      </c>
      <c r="AH271" s="8">
        <v>4.8541340688168172E-3</v>
      </c>
      <c r="AI271" s="8">
        <v>-6.3433373450640252E-3</v>
      </c>
      <c r="BO271" s="1">
        <v>36368</v>
      </c>
      <c r="BP271" s="8">
        <v>7.4025556069403017E-3</v>
      </c>
      <c r="BQ271" s="8">
        <v>-8.8917588831875088E-3</v>
      </c>
    </row>
    <row r="272" spans="1:69" x14ac:dyDescent="0.2">
      <c r="A272" s="1">
        <v>36399</v>
      </c>
      <c r="B272" s="3">
        <v>4.8179998397827148</v>
      </c>
      <c r="C272" s="2">
        <v>2758.89990234375</v>
      </c>
      <c r="D272" s="3">
        <v>42.375</v>
      </c>
      <c r="K272" s="1">
        <v>36399</v>
      </c>
      <c r="L272" s="3">
        <f t="shared" si="34"/>
        <v>1.9131999969482423E-4</v>
      </c>
      <c r="M272" s="3">
        <f t="shared" si="35"/>
        <v>-5.6585434873163204E-3</v>
      </c>
      <c r="N272" s="3">
        <f t="shared" si="36"/>
        <v>7.429420505200594E-3</v>
      </c>
      <c r="O272" s="3">
        <f t="shared" si="37"/>
        <v>-5.8498634870111444E-3</v>
      </c>
      <c r="P272" s="3">
        <f t="shared" si="38"/>
        <v>7.23810050550577E-3</v>
      </c>
      <c r="AG272" s="1">
        <v>36369</v>
      </c>
      <c r="AH272" s="8">
        <v>2.0887778182460568E-3</v>
      </c>
      <c r="AI272" s="8">
        <v>1.483586470783279E-4</v>
      </c>
      <c r="BO272" s="1">
        <v>36369</v>
      </c>
      <c r="BP272" s="8">
        <v>3.1853866685389622E-3</v>
      </c>
      <c r="BQ272" s="8">
        <v>-9.4825020321457742E-4</v>
      </c>
    </row>
    <row r="273" spans="1:69" x14ac:dyDescent="0.2">
      <c r="A273" s="1">
        <v>36402</v>
      </c>
      <c r="B273" s="3">
        <v>4.8470001220703125</v>
      </c>
      <c r="C273" s="2">
        <v>2712.60009765625</v>
      </c>
      <c r="D273" s="3">
        <v>41.25</v>
      </c>
      <c r="K273" s="1">
        <v>36402</v>
      </c>
      <c r="L273" s="3">
        <f t="shared" si="34"/>
        <v>1.9271999359130859E-4</v>
      </c>
      <c r="M273" s="3">
        <f t="shared" si="35"/>
        <v>-1.6781980617769868E-2</v>
      </c>
      <c r="N273" s="3">
        <f t="shared" si="36"/>
        <v>-2.6548672566371681E-2</v>
      </c>
      <c r="O273" s="3">
        <f t="shared" si="37"/>
        <v>-1.6974700611361176E-2</v>
      </c>
      <c r="P273" s="3">
        <f t="shared" si="38"/>
        <v>-2.6741392559962988E-2</v>
      </c>
      <c r="AG273" s="1">
        <v>36370</v>
      </c>
      <c r="AH273" s="8">
        <v>-5.1356833720570408E-3</v>
      </c>
      <c r="AI273" s="8">
        <v>5.8797309911046598E-3</v>
      </c>
      <c r="BO273" s="1">
        <v>36370</v>
      </c>
      <c r="BP273" s="8">
        <v>-7.8319183611995948E-3</v>
      </c>
      <c r="BQ273" s="8">
        <v>8.5759659802472146E-3</v>
      </c>
    </row>
    <row r="274" spans="1:69" x14ac:dyDescent="0.2">
      <c r="A274" s="1">
        <v>36403</v>
      </c>
      <c r="B274" s="3">
        <v>4.9499998092651367</v>
      </c>
      <c r="C274" s="2">
        <v>2739.300048828125</v>
      </c>
      <c r="D274" s="3">
        <v>41.875</v>
      </c>
      <c r="K274" s="1">
        <v>36403</v>
      </c>
      <c r="L274" s="3">
        <f t="shared" si="34"/>
        <v>1.938800048828125E-4</v>
      </c>
      <c r="M274" s="3">
        <f t="shared" si="35"/>
        <v>9.8429367435857503E-3</v>
      </c>
      <c r="N274" s="3">
        <f t="shared" si="36"/>
        <v>1.5151515151515152E-2</v>
      </c>
      <c r="O274" s="3">
        <f t="shared" si="37"/>
        <v>9.649056738702937E-3</v>
      </c>
      <c r="P274" s="3">
        <f t="shared" si="38"/>
        <v>1.4957635146632339E-2</v>
      </c>
      <c r="AG274" s="1">
        <v>36371</v>
      </c>
      <c r="AH274" s="8">
        <v>-1.2800009357076121E-4</v>
      </c>
      <c r="AI274" s="8">
        <v>1.351089972182355E-2</v>
      </c>
      <c r="BO274" s="1">
        <v>36371</v>
      </c>
      <c r="BP274" s="8">
        <v>-1.9520017307269786E-4</v>
      </c>
      <c r="BQ274" s="8">
        <v>1.3578099801325487E-2</v>
      </c>
    </row>
    <row r="275" spans="1:69" x14ac:dyDescent="0.2">
      <c r="A275" s="1">
        <v>36404</v>
      </c>
      <c r="B275" s="3">
        <v>4.9190001487731934</v>
      </c>
      <c r="C275" s="2">
        <v>2750.800048828125</v>
      </c>
      <c r="D275" s="3">
        <v>41.3125</v>
      </c>
      <c r="K275" s="1">
        <v>36404</v>
      </c>
      <c r="L275" s="3">
        <f t="shared" si="34"/>
        <v>1.9799999237060548E-4</v>
      </c>
      <c r="M275" s="3">
        <f t="shared" si="35"/>
        <v>4.1981527379301546E-3</v>
      </c>
      <c r="N275" s="3">
        <f t="shared" si="36"/>
        <v>-1.3432835820895522E-2</v>
      </c>
      <c r="O275" s="3">
        <f t="shared" si="37"/>
        <v>4.0001527455595489E-3</v>
      </c>
      <c r="P275" s="3">
        <f t="shared" si="38"/>
        <v>-1.3630835813266127E-2</v>
      </c>
      <c r="AG275" s="1">
        <v>36374</v>
      </c>
      <c r="AH275" s="8">
        <v>-1.184630982196103E-3</v>
      </c>
      <c r="AI275" s="8">
        <v>-1.2021531893812701E-2</v>
      </c>
      <c r="BO275" s="1">
        <v>36374</v>
      </c>
      <c r="BP275" s="8">
        <v>-1.8065625289885026E-3</v>
      </c>
      <c r="BQ275" s="8">
        <v>-1.1399600347020301E-2</v>
      </c>
    </row>
    <row r="276" spans="1:69" x14ac:dyDescent="0.2">
      <c r="A276" s="1">
        <v>36405</v>
      </c>
      <c r="B276" s="3">
        <v>4.7880001068115234</v>
      </c>
      <c r="C276" s="2">
        <v>2734.199951171875</v>
      </c>
      <c r="D276" s="3">
        <v>40.1875</v>
      </c>
      <c r="K276" s="1">
        <v>36405</v>
      </c>
      <c r="L276" s="3">
        <f t="shared" si="34"/>
        <v>1.9676000595092775E-4</v>
      </c>
      <c r="M276" s="3">
        <f t="shared" si="35"/>
        <v>-6.034643507921213E-3</v>
      </c>
      <c r="N276" s="3">
        <f t="shared" si="36"/>
        <v>-2.7231467473524961E-2</v>
      </c>
      <c r="O276" s="3">
        <f t="shared" si="37"/>
        <v>-6.231403513872141E-3</v>
      </c>
      <c r="P276" s="3">
        <f t="shared" si="38"/>
        <v>-2.7428227479475889E-2</v>
      </c>
      <c r="AG276" s="1">
        <v>36375</v>
      </c>
      <c r="AH276" s="8">
        <v>-2.8736950415846549E-3</v>
      </c>
      <c r="AI276" s="8">
        <v>5.1041783129601196E-3</v>
      </c>
      <c r="BO276" s="1">
        <v>36375</v>
      </c>
      <c r="BP276" s="8">
        <v>-4.3823856204087495E-3</v>
      </c>
      <c r="BQ276" s="8">
        <v>6.6128688917842142E-3</v>
      </c>
    </row>
    <row r="277" spans="1:69" x14ac:dyDescent="0.2">
      <c r="A277" s="1">
        <v>36406</v>
      </c>
      <c r="B277" s="3">
        <v>4.7740001678466797</v>
      </c>
      <c r="C277" s="2">
        <v>2843.10009765625</v>
      </c>
      <c r="D277" s="3">
        <v>41.5</v>
      </c>
      <c r="K277" s="1">
        <v>36406</v>
      </c>
      <c r="L277" s="3">
        <f t="shared" si="34"/>
        <v>1.9152000427246095E-4</v>
      </c>
      <c r="M277" s="3">
        <f t="shared" si="35"/>
        <v>3.9828889045843384E-2</v>
      </c>
      <c r="N277" s="3">
        <f t="shared" si="36"/>
        <v>3.2659409020217731E-2</v>
      </c>
      <c r="O277" s="3">
        <f t="shared" si="37"/>
        <v>3.9637369041570926E-2</v>
      </c>
      <c r="P277" s="3">
        <f t="shared" si="38"/>
        <v>3.2467889015945273E-2</v>
      </c>
      <c r="AG277" s="1">
        <v>36376</v>
      </c>
      <c r="AH277" s="8">
        <v>-3.908902867047908E-3</v>
      </c>
      <c r="AI277" s="8">
        <v>9.8436209679381159E-3</v>
      </c>
      <c r="BO277" s="1">
        <v>36376</v>
      </c>
      <c r="BP277" s="8">
        <v>-5.9610777999181963E-3</v>
      </c>
      <c r="BQ277" s="8">
        <v>1.1895795900808404E-2</v>
      </c>
    </row>
    <row r="278" spans="1:69" x14ac:dyDescent="0.2">
      <c r="A278" s="1">
        <v>36410</v>
      </c>
      <c r="B278" s="3">
        <v>4.6729998588562012</v>
      </c>
      <c r="C278" s="2">
        <v>2837.199951171875</v>
      </c>
      <c r="D278" s="3">
        <v>41.375</v>
      </c>
      <c r="K278" s="1">
        <v>36410</v>
      </c>
      <c r="L278" s="3">
        <f t="shared" si="34"/>
        <v>1.9096000671386718E-4</v>
      </c>
      <c r="M278" s="3">
        <f t="shared" si="35"/>
        <v>-2.0752510575476643E-3</v>
      </c>
      <c r="N278" s="3">
        <f t="shared" si="36"/>
        <v>-3.0120481927710845E-3</v>
      </c>
      <c r="O278" s="3">
        <f t="shared" si="37"/>
        <v>-2.2662110642615316E-3</v>
      </c>
      <c r="P278" s="3">
        <f t="shared" si="38"/>
        <v>-3.2030081994849518E-3</v>
      </c>
      <c r="AG278" s="1">
        <v>36377</v>
      </c>
      <c r="AH278" s="8">
        <v>2.145134542171287E-3</v>
      </c>
      <c r="AI278" s="8">
        <v>5.9669598531089489E-3</v>
      </c>
      <c r="BO278" s="1">
        <v>36377</v>
      </c>
      <c r="BP278" s="8">
        <v>3.2713306858996498E-3</v>
      </c>
      <c r="BQ278" s="8">
        <v>4.8407637093805861E-3</v>
      </c>
    </row>
    <row r="279" spans="1:69" x14ac:dyDescent="0.2">
      <c r="A279" s="1">
        <v>36411</v>
      </c>
      <c r="B279" s="3">
        <v>4.6669998168945313</v>
      </c>
      <c r="C279" s="2">
        <v>2808.699951171875</v>
      </c>
      <c r="D279" s="3">
        <v>40.4375</v>
      </c>
      <c r="K279" s="1">
        <v>36411</v>
      </c>
      <c r="L279" s="3">
        <f t="shared" si="34"/>
        <v>1.8691999435424805E-4</v>
      </c>
      <c r="M279" s="3">
        <f t="shared" si="35"/>
        <v>-1.0045115074892195E-2</v>
      </c>
      <c r="N279" s="3">
        <f t="shared" si="36"/>
        <v>-2.2658610271903322E-2</v>
      </c>
      <c r="O279" s="3">
        <f t="shared" si="37"/>
        <v>-1.0232035069246442E-2</v>
      </c>
      <c r="P279" s="3">
        <f t="shared" si="38"/>
        <v>-2.2845530266257571E-2</v>
      </c>
      <c r="AG279" s="1">
        <v>36378</v>
      </c>
      <c r="AH279" s="8">
        <v>-1.4733349828642379E-3</v>
      </c>
      <c r="AI279" s="8">
        <v>1.7566970681474333E-2</v>
      </c>
      <c r="BO279" s="1">
        <v>36378</v>
      </c>
      <c r="BP279" s="8">
        <v>-2.2468361985233292E-3</v>
      </c>
      <c r="BQ279" s="8">
        <v>1.8340471897133424E-2</v>
      </c>
    </row>
    <row r="280" spans="1:69" x14ac:dyDescent="0.2">
      <c r="A280" s="1">
        <v>36412</v>
      </c>
      <c r="B280" s="3">
        <v>4.6579999923706055</v>
      </c>
      <c r="C280" s="2">
        <v>2852</v>
      </c>
      <c r="D280" s="3">
        <v>42.25</v>
      </c>
      <c r="K280" s="1">
        <v>36412</v>
      </c>
      <c r="L280" s="3">
        <f t="shared" si="34"/>
        <v>1.8667999267578126E-4</v>
      </c>
      <c r="M280" s="3">
        <f t="shared" si="35"/>
        <v>1.541640245696551E-2</v>
      </c>
      <c r="N280" s="3">
        <f t="shared" si="36"/>
        <v>4.482225656877898E-2</v>
      </c>
      <c r="O280" s="3">
        <f t="shared" si="37"/>
        <v>1.5229722464289729E-2</v>
      </c>
      <c r="P280" s="3">
        <f t="shared" si="38"/>
        <v>4.4635576576103196E-2</v>
      </c>
      <c r="AG280" s="1">
        <v>36381</v>
      </c>
      <c r="AH280" s="8">
        <v>-2.4037171421625383E-3</v>
      </c>
      <c r="AI280" s="8">
        <v>1.7522507638922796E-2</v>
      </c>
      <c r="BO280" s="1">
        <v>36381</v>
      </c>
      <c r="BP280" s="8">
        <v>-3.6656692122537474E-3</v>
      </c>
      <c r="BQ280" s="8">
        <v>1.8784459709014007E-2</v>
      </c>
    </row>
    <row r="281" spans="1:69" x14ac:dyDescent="0.2">
      <c r="A281" s="1">
        <v>36413</v>
      </c>
      <c r="B281" s="3">
        <v>4.6129999160766602</v>
      </c>
      <c r="C281" s="2">
        <v>2887</v>
      </c>
      <c r="D281" s="3">
        <v>42.8125</v>
      </c>
      <c r="K281" s="1">
        <v>36413</v>
      </c>
      <c r="L281" s="3">
        <f t="shared" si="34"/>
        <v>1.8631999969482421E-4</v>
      </c>
      <c r="M281" s="3">
        <f t="shared" si="35"/>
        <v>1.2272089761570827E-2</v>
      </c>
      <c r="N281" s="3">
        <f t="shared" si="36"/>
        <v>1.3313609467455622E-2</v>
      </c>
      <c r="O281" s="3">
        <f t="shared" si="37"/>
        <v>1.2085769761876003E-2</v>
      </c>
      <c r="P281" s="3">
        <f t="shared" si="38"/>
        <v>1.3127289467760797E-2</v>
      </c>
      <c r="AG281" s="1">
        <v>36382</v>
      </c>
      <c r="AH281" s="8">
        <v>-2.414606458040384E-3</v>
      </c>
      <c r="AI281" s="8">
        <v>7.3791454651325828E-3</v>
      </c>
      <c r="BO281" s="1">
        <v>36382</v>
      </c>
      <c r="BP281" s="8">
        <v>-3.6822754215517397E-3</v>
      </c>
      <c r="BQ281" s="8">
        <v>8.646814428643939E-3</v>
      </c>
    </row>
    <row r="282" spans="1:69" x14ac:dyDescent="0.2">
      <c r="A282" s="1">
        <v>36416</v>
      </c>
      <c r="B282" s="3">
        <v>4.6380000114440918</v>
      </c>
      <c r="C282" s="2">
        <v>2844.699951171875</v>
      </c>
      <c r="D282" s="3">
        <v>41.9375</v>
      </c>
      <c r="K282" s="1">
        <v>36416</v>
      </c>
      <c r="L282" s="3">
        <f t="shared" si="34"/>
        <v>1.845199966430664E-4</v>
      </c>
      <c r="M282" s="3">
        <f t="shared" si="35"/>
        <v>-1.4651904685876342E-2</v>
      </c>
      <c r="N282" s="3">
        <f t="shared" si="36"/>
        <v>-2.0437956204379562E-2</v>
      </c>
      <c r="O282" s="3">
        <f t="shared" si="37"/>
        <v>-1.4836424682519408E-2</v>
      </c>
      <c r="P282" s="3">
        <f t="shared" si="38"/>
        <v>-2.062247620102263E-2</v>
      </c>
      <c r="AG282" s="1">
        <v>36383</v>
      </c>
      <c r="AH282" s="8">
        <v>6.3438277663022142E-3</v>
      </c>
      <c r="AI282" s="8">
        <v>-1.2342502480707649E-2</v>
      </c>
      <c r="BO282" s="1">
        <v>36383</v>
      </c>
      <c r="BP282" s="8">
        <v>9.6743388491431874E-3</v>
      </c>
      <c r="BQ282" s="8">
        <v>-1.567301356354862E-2</v>
      </c>
    </row>
    <row r="283" spans="1:69" x14ac:dyDescent="0.2">
      <c r="A283" s="1">
        <v>36417</v>
      </c>
      <c r="B283" s="3">
        <v>4.6770000457763672</v>
      </c>
      <c r="C283" s="2">
        <v>2868.199951171875</v>
      </c>
      <c r="D283" s="3">
        <v>41.9375</v>
      </c>
      <c r="K283" s="1">
        <v>36417</v>
      </c>
      <c r="L283" s="3">
        <f t="shared" si="34"/>
        <v>1.8552000045776368E-4</v>
      </c>
      <c r="M283" s="3">
        <f t="shared" si="35"/>
        <v>8.2609766946841502E-3</v>
      </c>
      <c r="N283" s="3">
        <f t="shared" si="36"/>
        <v>0</v>
      </c>
      <c r="O283" s="3">
        <f t="shared" si="37"/>
        <v>8.0754566942263864E-3</v>
      </c>
      <c r="P283" s="3">
        <f t="shared" si="38"/>
        <v>-1.8552000045776368E-4</v>
      </c>
      <c r="AG283" s="1">
        <v>36384</v>
      </c>
      <c r="AH283" s="8">
        <v>-1.2762301551970379E-3</v>
      </c>
      <c r="AI283" s="8">
        <v>-2.1797877580941438E-2</v>
      </c>
      <c r="BO283" s="1">
        <v>36384</v>
      </c>
      <c r="BP283" s="8">
        <v>-1.9462512895534623E-3</v>
      </c>
      <c r="BQ283" s="8">
        <v>-2.1127856446585012E-2</v>
      </c>
    </row>
    <row r="284" spans="1:69" x14ac:dyDescent="0.2">
      <c r="A284" s="1">
        <v>36418</v>
      </c>
      <c r="B284" s="3">
        <v>4.6069998741149902</v>
      </c>
      <c r="C284" s="2">
        <v>2814.10009765625</v>
      </c>
      <c r="D284" s="3">
        <v>41.625</v>
      </c>
      <c r="K284" s="1">
        <v>36418</v>
      </c>
      <c r="L284" s="3">
        <f t="shared" si="34"/>
        <v>1.8708000183105468E-4</v>
      </c>
      <c r="M284" s="3">
        <f t="shared" si="35"/>
        <v>-1.8861953293570467E-2</v>
      </c>
      <c r="N284" s="3">
        <f t="shared" si="36"/>
        <v>-7.4515648286140089E-3</v>
      </c>
      <c r="O284" s="3">
        <f t="shared" si="37"/>
        <v>-1.9049033295401523E-2</v>
      </c>
      <c r="P284" s="3">
        <f t="shared" si="38"/>
        <v>-7.6386448304450634E-3</v>
      </c>
      <c r="AG284" s="1">
        <v>36385</v>
      </c>
      <c r="AH284" s="8">
        <v>7.3228939501279906E-3</v>
      </c>
      <c r="AI284" s="8">
        <v>1.2299199073127823E-2</v>
      </c>
      <c r="BO284" s="1">
        <v>36385</v>
      </c>
      <c r="BP284" s="8">
        <v>1.1167415011831815E-2</v>
      </c>
      <c r="BQ284" s="8">
        <v>8.4546780114239991E-3</v>
      </c>
    </row>
    <row r="285" spans="1:69" x14ac:dyDescent="0.2">
      <c r="A285" s="1">
        <v>36419</v>
      </c>
      <c r="B285" s="3">
        <v>4.5570001602172852</v>
      </c>
      <c r="C285" s="2">
        <v>2806.699951171875</v>
      </c>
      <c r="D285" s="3">
        <v>41.6875</v>
      </c>
      <c r="K285" s="1">
        <v>36419</v>
      </c>
      <c r="L285" s="3">
        <f t="shared" si="34"/>
        <v>1.8427999496459959E-4</v>
      </c>
      <c r="M285" s="3">
        <f t="shared" si="35"/>
        <v>-2.62966711473351E-3</v>
      </c>
      <c r="N285" s="3">
        <f t="shared" si="36"/>
        <v>1.5015015015015015E-3</v>
      </c>
      <c r="O285" s="3">
        <f t="shared" si="37"/>
        <v>-2.8139471096981098E-3</v>
      </c>
      <c r="P285" s="3">
        <f t="shared" si="38"/>
        <v>1.317221506536902E-3</v>
      </c>
      <c r="AG285" s="1">
        <v>36388</v>
      </c>
      <c r="AH285" s="8">
        <v>5.9245018763422457E-4</v>
      </c>
      <c r="AI285" s="8">
        <v>1.2030818727668067E-4</v>
      </c>
      <c r="BO285" s="1">
        <v>36388</v>
      </c>
      <c r="BP285" s="8">
        <v>9.0348667674388175E-4</v>
      </c>
      <c r="BQ285" s="8">
        <v>-1.9072830183297651E-4</v>
      </c>
    </row>
    <row r="286" spans="1:69" x14ac:dyDescent="0.2">
      <c r="A286" s="1">
        <v>36420</v>
      </c>
      <c r="B286" s="3">
        <v>4.5419998168945313</v>
      </c>
      <c r="C286" s="2">
        <v>2869.60009765625</v>
      </c>
      <c r="D286" s="3">
        <v>42.25</v>
      </c>
      <c r="K286" s="1">
        <v>36420</v>
      </c>
      <c r="L286" s="3">
        <f t="shared" si="34"/>
        <v>1.8228000640869142E-4</v>
      </c>
      <c r="M286" s="3">
        <f t="shared" si="35"/>
        <v>2.2410712786777386E-2</v>
      </c>
      <c r="N286" s="3">
        <f t="shared" si="36"/>
        <v>1.3493253373313344E-2</v>
      </c>
      <c r="O286" s="3">
        <f t="shared" si="37"/>
        <v>2.2228432780368693E-2</v>
      </c>
      <c r="P286" s="3">
        <f t="shared" si="38"/>
        <v>1.3310973366904653E-2</v>
      </c>
      <c r="AG286" s="1">
        <v>36389</v>
      </c>
      <c r="AH286" s="8">
        <v>2.0757859441639446E-3</v>
      </c>
      <c r="AI286" s="8">
        <v>7.8957240273460263E-3</v>
      </c>
      <c r="BO286" s="1">
        <v>36389</v>
      </c>
      <c r="BP286" s="8">
        <v>3.1655740574804787E-3</v>
      </c>
      <c r="BQ286" s="8">
        <v>6.8059359140294927E-3</v>
      </c>
    </row>
    <row r="287" spans="1:69" x14ac:dyDescent="0.2">
      <c r="A287" s="1">
        <v>36423</v>
      </c>
      <c r="B287" s="3">
        <v>4.555999755859375</v>
      </c>
      <c r="C287" s="2">
        <v>2886.10009765625</v>
      </c>
      <c r="D287" s="3">
        <v>41.25</v>
      </c>
      <c r="K287" s="1">
        <v>36423</v>
      </c>
      <c r="L287" s="3">
        <f t="shared" si="34"/>
        <v>1.8167999267578125E-4</v>
      </c>
      <c r="M287" s="3">
        <f t="shared" si="35"/>
        <v>5.7499301081974452E-3</v>
      </c>
      <c r="N287" s="3">
        <f t="shared" si="36"/>
        <v>-2.3668639053254437E-2</v>
      </c>
      <c r="O287" s="3">
        <f t="shared" si="37"/>
        <v>5.5682501155216637E-3</v>
      </c>
      <c r="P287" s="3">
        <f t="shared" si="38"/>
        <v>-2.385031904593022E-2</v>
      </c>
      <c r="AG287" s="1">
        <v>36390</v>
      </c>
      <c r="AH287" s="8">
        <v>-1.0673211004268443E-3</v>
      </c>
      <c r="AI287" s="8">
        <v>-1.3037051255003339E-2</v>
      </c>
      <c r="BO287" s="1">
        <v>36390</v>
      </c>
      <c r="BP287" s="8">
        <v>-1.6276649314501226E-3</v>
      </c>
      <c r="BQ287" s="8">
        <v>-1.2476707423980061E-2</v>
      </c>
    </row>
    <row r="288" spans="1:69" x14ac:dyDescent="0.2">
      <c r="A288" s="1">
        <v>36424</v>
      </c>
      <c r="B288" s="3">
        <v>4.6510000228881836</v>
      </c>
      <c r="C288" s="2">
        <v>2821.10009765625</v>
      </c>
      <c r="D288" s="3">
        <v>39.5</v>
      </c>
      <c r="K288" s="1">
        <v>36424</v>
      </c>
      <c r="L288" s="3">
        <f t="shared" si="34"/>
        <v>1.8223999023437502E-4</v>
      </c>
      <c r="M288" s="3">
        <f t="shared" si="35"/>
        <v>-2.2521741381314297E-2</v>
      </c>
      <c r="N288" s="3">
        <f t="shared" si="36"/>
        <v>-4.2424242424242427E-2</v>
      </c>
      <c r="O288" s="3">
        <f t="shared" si="37"/>
        <v>-2.2703981371548672E-2</v>
      </c>
      <c r="P288" s="3">
        <f t="shared" si="38"/>
        <v>-4.2606482414476801E-2</v>
      </c>
      <c r="AG288" s="1">
        <v>36391</v>
      </c>
      <c r="AH288" s="8">
        <v>-2.8844896548413999E-3</v>
      </c>
      <c r="AI288" s="8">
        <v>4.3151048193621443E-3</v>
      </c>
      <c r="BO288" s="1">
        <v>36391</v>
      </c>
      <c r="BP288" s="8">
        <v>-4.3988474081870883E-3</v>
      </c>
      <c r="BQ288" s="8">
        <v>5.8294625727078322E-3</v>
      </c>
    </row>
    <row r="289" spans="1:69" x14ac:dyDescent="0.2">
      <c r="A289" s="1">
        <v>36425</v>
      </c>
      <c r="B289" s="3">
        <v>4.6779999732971191</v>
      </c>
      <c r="C289" s="2">
        <v>2858.10009765625</v>
      </c>
      <c r="D289" s="3">
        <v>39.5</v>
      </c>
      <c r="K289" s="1">
        <v>36425</v>
      </c>
      <c r="L289" s="3">
        <f t="shared" si="34"/>
        <v>1.8604000091552734E-4</v>
      </c>
      <c r="M289" s="3">
        <f t="shared" si="35"/>
        <v>1.3115450965649655E-2</v>
      </c>
      <c r="N289" s="3">
        <f t="shared" si="36"/>
        <v>0</v>
      </c>
      <c r="O289" s="3">
        <f t="shared" si="37"/>
        <v>1.2929410964734128E-2</v>
      </c>
      <c r="P289" s="3">
        <f t="shared" si="38"/>
        <v>-1.8604000091552734E-4</v>
      </c>
      <c r="AG289" s="1">
        <v>36392</v>
      </c>
      <c r="AH289" s="8">
        <v>2.1671505926244166E-3</v>
      </c>
      <c r="AI289" s="8">
        <v>2.1185636930898693E-3</v>
      </c>
      <c r="BO289" s="1">
        <v>36392</v>
      </c>
      <c r="BP289" s="8">
        <v>3.3049051680655744E-3</v>
      </c>
      <c r="BQ289" s="8">
        <v>9.8080911764871154E-4</v>
      </c>
    </row>
    <row r="290" spans="1:69" x14ac:dyDescent="0.2">
      <c r="A290" s="1">
        <v>36426</v>
      </c>
      <c r="B290" s="3">
        <v>4.6729998588562012</v>
      </c>
      <c r="C290" s="2">
        <v>2749.800048828125</v>
      </c>
      <c r="D290" s="3">
        <v>39</v>
      </c>
      <c r="K290" s="1">
        <v>36426</v>
      </c>
      <c r="L290" s="3">
        <f t="shared" si="34"/>
        <v>1.8711999893188477E-4</v>
      </c>
      <c r="M290" s="3">
        <f t="shared" si="35"/>
        <v>-3.789232186687063E-2</v>
      </c>
      <c r="N290" s="3">
        <f t="shared" si="36"/>
        <v>-1.2658227848101266E-2</v>
      </c>
      <c r="O290" s="3">
        <f t="shared" si="37"/>
        <v>-3.8079441865802519E-2</v>
      </c>
      <c r="P290" s="3">
        <f t="shared" si="38"/>
        <v>-1.284534784703315E-2</v>
      </c>
      <c r="AG290" s="1">
        <v>36395</v>
      </c>
      <c r="AH290" s="8">
        <v>5.6778018526688701E-3</v>
      </c>
      <c r="AI290" s="8">
        <v>1.434573680759295E-3</v>
      </c>
      <c r="BO290" s="1">
        <v>36395</v>
      </c>
      <c r="BP290" s="8">
        <v>8.6586491727894833E-3</v>
      </c>
      <c r="BQ290" s="8">
        <v>-1.5462736393613181E-3</v>
      </c>
    </row>
    <row r="291" spans="1:69" x14ac:dyDescent="0.2">
      <c r="A291" s="1">
        <v>36427</v>
      </c>
      <c r="B291" s="3">
        <v>4.6529998779296875</v>
      </c>
      <c r="C291" s="2">
        <v>2740.39990234375</v>
      </c>
      <c r="D291" s="3">
        <v>39.8125</v>
      </c>
      <c r="K291" s="1">
        <v>36427</v>
      </c>
      <c r="L291" s="3">
        <f t="shared" si="34"/>
        <v>1.8691999435424805E-4</v>
      </c>
      <c r="M291" s="3">
        <f t="shared" si="35"/>
        <v>-3.4184836415218755E-3</v>
      </c>
      <c r="N291" s="3">
        <f t="shared" si="36"/>
        <v>2.0833333333333332E-2</v>
      </c>
      <c r="O291" s="3">
        <f t="shared" si="37"/>
        <v>-3.6054036358761235E-3</v>
      </c>
      <c r="P291" s="3">
        <f t="shared" si="38"/>
        <v>2.0646413338979083E-2</v>
      </c>
      <c r="AG291" s="1">
        <v>36396</v>
      </c>
      <c r="AH291" s="8">
        <v>2.5471419705547101E-3</v>
      </c>
      <c r="AI291" s="8">
        <v>-1.1021718241741151E-2</v>
      </c>
      <c r="BO291" s="1">
        <v>36396</v>
      </c>
      <c r="BP291" s="8">
        <v>3.8843921095897309E-3</v>
      </c>
      <c r="BQ291" s="8">
        <v>-1.2358968380776172E-2</v>
      </c>
    </row>
    <row r="292" spans="1:69" x14ac:dyDescent="0.2">
      <c r="A292" s="1">
        <v>36430</v>
      </c>
      <c r="B292" s="3">
        <v>4.6779999732971191</v>
      </c>
      <c r="C292" s="2">
        <v>2761.699951171875</v>
      </c>
      <c r="D292" s="3">
        <v>38.875</v>
      </c>
      <c r="K292" s="1">
        <v>36430</v>
      </c>
      <c r="L292" s="3">
        <f t="shared" si="34"/>
        <v>1.8611999511718749E-4</v>
      </c>
      <c r="M292" s="3">
        <f t="shared" si="35"/>
        <v>7.7726060382311193E-3</v>
      </c>
      <c r="N292" s="3">
        <f t="shared" si="36"/>
        <v>-2.3547880690737835E-2</v>
      </c>
      <c r="O292" s="3">
        <f t="shared" si="37"/>
        <v>7.5864860431139316E-3</v>
      </c>
      <c r="P292" s="3">
        <f t="shared" si="38"/>
        <v>-2.3734000685855024E-2</v>
      </c>
      <c r="AG292" s="1">
        <v>36397</v>
      </c>
      <c r="AH292" s="8">
        <v>4.0897763006869856E-3</v>
      </c>
      <c r="AI292" s="8">
        <v>-2.1183793394704081E-2</v>
      </c>
      <c r="BO292" s="1">
        <v>36397</v>
      </c>
      <c r="BP292" s="8">
        <v>6.2369098291431028E-3</v>
      </c>
      <c r="BQ292" s="8">
        <v>-2.3330926923160199E-2</v>
      </c>
    </row>
    <row r="293" spans="1:69" x14ac:dyDescent="0.2">
      <c r="A293" s="1">
        <v>36431</v>
      </c>
      <c r="B293" s="3">
        <v>4.7170000076293945</v>
      </c>
      <c r="C293" s="2">
        <v>2756.199951171875</v>
      </c>
      <c r="D293" s="3">
        <v>39.25</v>
      </c>
      <c r="K293" s="1">
        <v>36431</v>
      </c>
      <c r="L293" s="3">
        <f t="shared" si="34"/>
        <v>1.8711999893188477E-4</v>
      </c>
      <c r="M293" s="3">
        <f t="shared" si="35"/>
        <v>-1.9915269932442078E-3</v>
      </c>
      <c r="N293" s="3">
        <f t="shared" si="36"/>
        <v>9.6463022508038593E-3</v>
      </c>
      <c r="O293" s="3">
        <f t="shared" si="37"/>
        <v>-2.1786469921760924E-3</v>
      </c>
      <c r="P293" s="3">
        <f t="shared" si="38"/>
        <v>9.4591822518719747E-3</v>
      </c>
      <c r="AG293" s="1">
        <v>36398</v>
      </c>
      <c r="AH293" s="8">
        <v>-2.333477677854072E-3</v>
      </c>
      <c r="AI293" s="8">
        <v>-2.2304203481566219E-2</v>
      </c>
      <c r="BO293" s="1">
        <v>36398</v>
      </c>
      <c r="BP293" s="8">
        <v>-3.5585540125139389E-3</v>
      </c>
      <c r="BQ293" s="8">
        <v>-2.1079127146906351E-2</v>
      </c>
    </row>
    <row r="294" spans="1:69" x14ac:dyDescent="0.2">
      <c r="A294" s="1">
        <v>36432</v>
      </c>
      <c r="B294" s="3">
        <v>4.6919999122619629</v>
      </c>
      <c r="C294" s="2">
        <v>2730.199951171875</v>
      </c>
      <c r="D294" s="3">
        <v>39.5</v>
      </c>
      <c r="K294" s="1">
        <v>36432</v>
      </c>
      <c r="L294" s="3">
        <f t="shared" si="34"/>
        <v>1.886800003051758E-4</v>
      </c>
      <c r="M294" s="3">
        <f t="shared" si="35"/>
        <v>-9.4332778683002948E-3</v>
      </c>
      <c r="N294" s="3">
        <f t="shared" si="36"/>
        <v>6.369426751592357E-3</v>
      </c>
      <c r="O294" s="3">
        <f t="shared" si="37"/>
        <v>-9.621957868605471E-3</v>
      </c>
      <c r="P294" s="3">
        <f t="shared" si="38"/>
        <v>6.1807467512871809E-3</v>
      </c>
      <c r="AG294" s="1">
        <v>36399</v>
      </c>
      <c r="AH294" s="8">
        <v>-1.1950123203899766E-3</v>
      </c>
      <c r="AI294" s="8">
        <v>8.6244328255905712E-3</v>
      </c>
      <c r="BO294" s="1">
        <v>36399</v>
      </c>
      <c r="BP294" s="8">
        <v>-1.8223940721978839E-3</v>
      </c>
      <c r="BQ294" s="8">
        <v>9.2518145773984786E-3</v>
      </c>
    </row>
    <row r="295" spans="1:69" x14ac:dyDescent="0.2">
      <c r="A295" s="1">
        <v>36433</v>
      </c>
      <c r="B295" s="3">
        <v>4.7230000495910645</v>
      </c>
      <c r="C295" s="2">
        <v>2746.10009765625</v>
      </c>
      <c r="D295" s="3">
        <v>41.0625</v>
      </c>
      <c r="K295" s="1">
        <v>36433</v>
      </c>
      <c r="L295" s="3">
        <f t="shared" si="34"/>
        <v>1.8767999649047852E-4</v>
      </c>
      <c r="M295" s="3">
        <f t="shared" si="35"/>
        <v>5.8238029333896333E-3</v>
      </c>
      <c r="N295" s="3">
        <f t="shared" si="36"/>
        <v>3.9556962025316458E-2</v>
      </c>
      <c r="O295" s="3">
        <f t="shared" si="37"/>
        <v>5.636122936899155E-3</v>
      </c>
      <c r="P295" s="3">
        <f t="shared" si="38"/>
        <v>3.9369282028825982E-2</v>
      </c>
      <c r="AG295" s="1">
        <v>36402</v>
      </c>
      <c r="AH295" s="8">
        <v>-3.5441405802983626E-3</v>
      </c>
      <c r="AI295" s="8">
        <v>-2.3004531986073318E-2</v>
      </c>
      <c r="BO295" s="1">
        <v>36402</v>
      </c>
      <c r="BP295" s="8">
        <v>-5.4048152260588855E-3</v>
      </c>
      <c r="BQ295" s="8">
        <v>-2.1143857340312794E-2</v>
      </c>
    </row>
    <row r="296" spans="1:69" x14ac:dyDescent="0.2">
      <c r="A296" s="1">
        <v>36434</v>
      </c>
      <c r="B296" s="3">
        <v>4.7379999160766602</v>
      </c>
      <c r="C296" s="2">
        <v>2736.800048828125</v>
      </c>
      <c r="D296" s="3">
        <v>40.9375</v>
      </c>
      <c r="K296" s="1">
        <v>36434</v>
      </c>
      <c r="L296" s="3">
        <f t="shared" si="34"/>
        <v>1.8892000198364258E-4</v>
      </c>
      <c r="M296" s="3">
        <f t="shared" si="35"/>
        <v>-3.3866386866459944E-3</v>
      </c>
      <c r="N296" s="3">
        <f t="shared" si="36"/>
        <v>-3.0441400304414001E-3</v>
      </c>
      <c r="O296" s="3">
        <f t="shared" si="37"/>
        <v>-3.5755586886296368E-3</v>
      </c>
      <c r="P296" s="3">
        <f t="shared" si="38"/>
        <v>-3.2330600324250425E-3</v>
      </c>
      <c r="AG296" s="1">
        <v>36403</v>
      </c>
      <c r="AH296" s="8">
        <v>2.0787028859581566E-3</v>
      </c>
      <c r="AI296" s="8">
        <v>1.3072812265556996E-2</v>
      </c>
      <c r="BO296" s="1">
        <v>36403</v>
      </c>
      <c r="BP296" s="8">
        <v>3.1700223944089081E-3</v>
      </c>
      <c r="BQ296" s="8">
        <v>1.1981492757106244E-2</v>
      </c>
    </row>
    <row r="297" spans="1:69" x14ac:dyDescent="0.2">
      <c r="A297" s="1">
        <v>36437</v>
      </c>
      <c r="B297" s="3">
        <v>4.7200002670288086</v>
      </c>
      <c r="C297" s="2">
        <v>2795.89990234375</v>
      </c>
      <c r="D297" s="3">
        <v>40.1875</v>
      </c>
      <c r="K297" s="1">
        <v>36437</v>
      </c>
      <c r="L297" s="3">
        <f t="shared" si="34"/>
        <v>1.8951999664306641E-4</v>
      </c>
      <c r="M297" s="3">
        <f t="shared" si="35"/>
        <v>2.1594509084041806E-2</v>
      </c>
      <c r="N297" s="3">
        <f t="shared" si="36"/>
        <v>-1.8320610687022901E-2</v>
      </c>
      <c r="O297" s="3">
        <f t="shared" si="37"/>
        <v>2.140498908739874E-2</v>
      </c>
      <c r="P297" s="3">
        <f t="shared" si="38"/>
        <v>-1.8510130683665967E-2</v>
      </c>
      <c r="AG297" s="1">
        <v>36404</v>
      </c>
      <c r="AH297" s="8">
        <v>8.8659639286165284E-4</v>
      </c>
      <c r="AI297" s="8">
        <v>-1.4319432213757175E-2</v>
      </c>
      <c r="BO297" s="1">
        <v>36404</v>
      </c>
      <c r="BP297" s="8">
        <v>1.3520597095231879E-3</v>
      </c>
      <c r="BQ297" s="8">
        <v>-1.478489553041871E-2</v>
      </c>
    </row>
    <row r="298" spans="1:69" x14ac:dyDescent="0.2">
      <c r="A298" s="1">
        <v>36438</v>
      </c>
      <c r="B298" s="3">
        <v>4.7270002365112305</v>
      </c>
      <c r="C298" s="2">
        <v>2799.60009765625</v>
      </c>
      <c r="D298" s="3">
        <v>40</v>
      </c>
      <c r="K298" s="1">
        <v>36438</v>
      </c>
      <c r="L298" s="3">
        <f t="shared" si="34"/>
        <v>1.8880001068115234E-4</v>
      </c>
      <c r="M298" s="3">
        <f t="shared" si="35"/>
        <v>1.3234362608611975E-3</v>
      </c>
      <c r="N298" s="3">
        <f t="shared" si="36"/>
        <v>-4.6656298600311046E-3</v>
      </c>
      <c r="O298" s="3">
        <f t="shared" si="37"/>
        <v>1.1346362501800451E-3</v>
      </c>
      <c r="P298" s="3">
        <f t="shared" si="38"/>
        <v>-4.854429870712257E-3</v>
      </c>
      <c r="AG298" s="1">
        <v>36405</v>
      </c>
      <c r="AH298" s="8">
        <v>-1.274439854936491E-3</v>
      </c>
      <c r="AI298" s="8">
        <v>-2.5957027618588469E-2</v>
      </c>
      <c r="BO298" s="1">
        <v>36405</v>
      </c>
      <c r="BP298" s="8">
        <v>-1.9435210812312499E-3</v>
      </c>
      <c r="BQ298" s="8">
        <v>-2.528794639229371E-2</v>
      </c>
    </row>
    <row r="299" spans="1:69" x14ac:dyDescent="0.2">
      <c r="A299" s="1">
        <v>36439</v>
      </c>
      <c r="B299" s="3">
        <v>4.6779999732971191</v>
      </c>
      <c r="C299" s="2">
        <v>2857.199951171875</v>
      </c>
      <c r="D299" s="3">
        <v>38.375</v>
      </c>
      <c r="K299" s="1">
        <v>36439</v>
      </c>
      <c r="L299" s="3">
        <f t="shared" si="34"/>
        <v>1.8908000946044921E-4</v>
      </c>
      <c r="M299" s="3">
        <f t="shared" si="35"/>
        <v>2.0574314725823183E-2</v>
      </c>
      <c r="N299" s="3">
        <f t="shared" si="36"/>
        <v>-4.0625000000000001E-2</v>
      </c>
      <c r="O299" s="3">
        <f t="shared" si="37"/>
        <v>2.0385234716362735E-2</v>
      </c>
      <c r="P299" s="3">
        <f t="shared" si="38"/>
        <v>-4.0814080009460449E-2</v>
      </c>
      <c r="AG299" s="1">
        <v>36406</v>
      </c>
      <c r="AH299" s="8">
        <v>8.4113541274208007E-3</v>
      </c>
      <c r="AI299" s="8">
        <v>2.4248054892796932E-2</v>
      </c>
      <c r="BO299" s="1">
        <v>36406</v>
      </c>
      <c r="BP299" s="8">
        <v>1.2827317040519313E-2</v>
      </c>
      <c r="BQ299" s="8">
        <v>1.9832091979698416E-2</v>
      </c>
    </row>
    <row r="300" spans="1:69" x14ac:dyDescent="0.2">
      <c r="A300" s="1">
        <v>36440</v>
      </c>
      <c r="B300" s="3">
        <v>4.6729998588562012</v>
      </c>
      <c r="C300" s="2">
        <v>2860.699951171875</v>
      </c>
      <c r="D300" s="3">
        <v>37</v>
      </c>
      <c r="K300" s="1">
        <v>36440</v>
      </c>
      <c r="L300" s="3">
        <f t="shared" si="34"/>
        <v>1.8711999893188477E-4</v>
      </c>
      <c r="M300" s="3">
        <f t="shared" si="35"/>
        <v>1.2249755214242119E-3</v>
      </c>
      <c r="N300" s="3">
        <f t="shared" si="36"/>
        <v>-3.5830618892508145E-2</v>
      </c>
      <c r="O300" s="3">
        <f t="shared" si="37"/>
        <v>1.037855522492327E-3</v>
      </c>
      <c r="P300" s="3">
        <f t="shared" si="38"/>
        <v>-3.6017738891440033E-2</v>
      </c>
      <c r="AG300" s="1">
        <v>36410</v>
      </c>
      <c r="AH300" s="8">
        <v>-4.3826659408567246E-4</v>
      </c>
      <c r="AI300" s="8">
        <v>-2.5737815986854118E-3</v>
      </c>
      <c r="BO300" s="1">
        <v>36410</v>
      </c>
      <c r="BP300" s="8">
        <v>-6.6835665999112224E-4</v>
      </c>
      <c r="BQ300" s="8">
        <v>-2.3436915327799623E-3</v>
      </c>
    </row>
    <row r="301" spans="1:69" x14ac:dyDescent="0.2">
      <c r="A301" s="1">
        <v>36441</v>
      </c>
      <c r="B301" s="3">
        <v>4.6630001068115234</v>
      </c>
      <c r="C301" s="2">
        <v>2886.5</v>
      </c>
      <c r="D301" s="3">
        <v>38.9375</v>
      </c>
      <c r="K301" s="1">
        <v>36441</v>
      </c>
      <c r="L301" s="3">
        <f t="shared" si="34"/>
        <v>1.8691999435424805E-4</v>
      </c>
      <c r="M301" s="3">
        <f t="shared" si="35"/>
        <v>9.0187888518528849E-3</v>
      </c>
      <c r="N301" s="3">
        <f t="shared" si="36"/>
        <v>5.2364864864864864E-2</v>
      </c>
      <c r="O301" s="3">
        <f t="shared" si="37"/>
        <v>8.8318688574986377E-3</v>
      </c>
      <c r="P301" s="3">
        <f t="shared" si="38"/>
        <v>5.2177944870510619E-2</v>
      </c>
      <c r="AG301" s="1">
        <v>36411</v>
      </c>
      <c r="AH301" s="8">
        <v>-2.1214003746968489E-3</v>
      </c>
      <c r="AI301" s="8">
        <v>-2.0537209897206473E-2</v>
      </c>
      <c r="BO301" s="1">
        <v>36411</v>
      </c>
      <c r="BP301" s="8">
        <v>-3.2351360748684829E-3</v>
      </c>
      <c r="BQ301" s="8">
        <v>-1.9423474197034839E-2</v>
      </c>
    </row>
    <row r="302" spans="1:69" x14ac:dyDescent="0.2">
      <c r="A302" s="1">
        <v>36445</v>
      </c>
      <c r="B302" s="3">
        <v>4.7129998207092285</v>
      </c>
      <c r="C302" s="2">
        <v>2915.89990234375</v>
      </c>
      <c r="D302" s="3">
        <v>38.875</v>
      </c>
      <c r="K302" s="1">
        <v>36445</v>
      </c>
      <c r="L302" s="3">
        <f t="shared" si="34"/>
        <v>1.8652000427246093E-4</v>
      </c>
      <c r="M302" s="3">
        <f t="shared" si="35"/>
        <v>1.0185311742161788E-2</v>
      </c>
      <c r="N302" s="3">
        <f t="shared" si="36"/>
        <v>-1.6051364365971107E-3</v>
      </c>
      <c r="O302" s="3">
        <f t="shared" si="37"/>
        <v>9.998791737889326E-3</v>
      </c>
      <c r="P302" s="3">
        <f t="shared" si="38"/>
        <v>-1.7916564408695717E-3</v>
      </c>
      <c r="AG302" s="1">
        <v>36412</v>
      </c>
      <c r="AH302" s="8">
        <v>3.2557478639969727E-3</v>
      </c>
      <c r="AI302" s="8">
        <v>4.1566508704782006E-2</v>
      </c>
      <c r="BO302" s="1">
        <v>36412</v>
      </c>
      <c r="BP302" s="8">
        <v>4.965016265257219E-3</v>
      </c>
      <c r="BQ302" s="8">
        <v>3.9857240303521758E-2</v>
      </c>
    </row>
    <row r="303" spans="1:69" x14ac:dyDescent="0.2">
      <c r="A303" s="1">
        <v>36446</v>
      </c>
      <c r="B303" s="3">
        <v>4.8480000495910645</v>
      </c>
      <c r="C303" s="2">
        <v>2872.39990234375</v>
      </c>
      <c r="D303" s="3">
        <v>38.8125</v>
      </c>
      <c r="K303" s="1">
        <v>36446</v>
      </c>
      <c r="L303" s="3">
        <f t="shared" si="34"/>
        <v>1.8851999282836916E-4</v>
      </c>
      <c r="M303" s="3">
        <f t="shared" si="35"/>
        <v>-1.4918207571197986E-2</v>
      </c>
      <c r="N303" s="3">
        <f t="shared" si="36"/>
        <v>-1.6077170418006431E-3</v>
      </c>
      <c r="O303" s="3">
        <f t="shared" si="37"/>
        <v>-1.5106727564026355E-2</v>
      </c>
      <c r="P303" s="3">
        <f t="shared" si="38"/>
        <v>-1.7962370346290123E-3</v>
      </c>
      <c r="AG303" s="1">
        <v>36413</v>
      </c>
      <c r="AH303" s="8">
        <v>2.5917090669853888E-3</v>
      </c>
      <c r="AI303" s="8">
        <v>1.0721900400470233E-2</v>
      </c>
      <c r="BO303" s="1">
        <v>36413</v>
      </c>
      <c r="BP303" s="8">
        <v>3.9523569422232853E-3</v>
      </c>
      <c r="BQ303" s="8">
        <v>9.3612525252323373E-3</v>
      </c>
    </row>
    <row r="304" spans="1:69" x14ac:dyDescent="0.2">
      <c r="A304" s="1">
        <v>36447</v>
      </c>
      <c r="B304" s="3">
        <v>4.8730001449584961</v>
      </c>
      <c r="C304" s="2">
        <v>2801.199951171875</v>
      </c>
      <c r="D304" s="3">
        <v>40.0625</v>
      </c>
      <c r="K304" s="1">
        <v>36447</v>
      </c>
      <c r="L304" s="3">
        <f t="shared" si="34"/>
        <v>1.9392000198364257E-4</v>
      </c>
      <c r="M304" s="3">
        <f t="shared" si="35"/>
        <v>-2.4787617877921185E-2</v>
      </c>
      <c r="N304" s="3">
        <f t="shared" si="36"/>
        <v>3.2206119162640899E-2</v>
      </c>
      <c r="O304" s="3">
        <f t="shared" si="37"/>
        <v>-2.4981537879904828E-2</v>
      </c>
      <c r="P304" s="3">
        <f t="shared" si="38"/>
        <v>3.2012199160657256E-2</v>
      </c>
      <c r="AG304" s="1">
        <v>36416</v>
      </c>
      <c r="AH304" s="8">
        <v>-3.0942956709706154E-3</v>
      </c>
      <c r="AI304" s="8">
        <v>-1.7343660533408946E-2</v>
      </c>
      <c r="BO304" s="1">
        <v>36416</v>
      </c>
      <c r="BP304" s="8">
        <v>-4.7188016325758059E-3</v>
      </c>
      <c r="BQ304" s="8">
        <v>-1.5719154571803756E-2</v>
      </c>
    </row>
    <row r="305" spans="1:69" x14ac:dyDescent="0.2">
      <c r="A305" s="1">
        <v>36448</v>
      </c>
      <c r="B305" s="3">
        <v>4.8930001258850098</v>
      </c>
      <c r="C305" s="2">
        <v>2806.800048828125</v>
      </c>
      <c r="D305" s="3">
        <v>39.0625</v>
      </c>
      <c r="K305" s="1">
        <v>36448</v>
      </c>
      <c r="L305" s="3">
        <f t="shared" si="34"/>
        <v>1.9492000579833985E-4</v>
      </c>
      <c r="M305" s="3">
        <f t="shared" si="35"/>
        <v>1.9991781214715549E-3</v>
      </c>
      <c r="N305" s="3">
        <f t="shared" si="36"/>
        <v>-2.4960998439937598E-2</v>
      </c>
      <c r="O305" s="3">
        <f t="shared" si="37"/>
        <v>1.8042581156732151E-3</v>
      </c>
      <c r="P305" s="3">
        <f t="shared" si="38"/>
        <v>-2.5155918445735937E-2</v>
      </c>
      <c r="AG305" s="1">
        <v>36417</v>
      </c>
      <c r="AH305" s="8">
        <v>1.7446130706126302E-3</v>
      </c>
      <c r="AI305" s="8">
        <v>-1.7446130706126302E-3</v>
      </c>
      <c r="BO305" s="1">
        <v>36417</v>
      </c>
      <c r="BP305" s="8">
        <v>2.6605353467199894E-3</v>
      </c>
      <c r="BQ305" s="8">
        <v>-2.6605353467199894E-3</v>
      </c>
    </row>
    <row r="306" spans="1:69" x14ac:dyDescent="0.2">
      <c r="A306" s="1">
        <v>36451</v>
      </c>
      <c r="B306" s="3">
        <v>4.9969997406005859</v>
      </c>
      <c r="C306" s="2">
        <v>2731.800048828125</v>
      </c>
      <c r="D306" s="3">
        <v>38.25</v>
      </c>
      <c r="K306" s="1">
        <v>36451</v>
      </c>
      <c r="L306" s="3">
        <f t="shared" si="34"/>
        <v>1.9572000503540038E-4</v>
      </c>
      <c r="M306" s="3">
        <f t="shared" si="35"/>
        <v>-2.6720820398771713E-2</v>
      </c>
      <c r="N306" s="3">
        <f t="shared" si="36"/>
        <v>-2.0799999999999999E-2</v>
      </c>
      <c r="O306" s="3">
        <f t="shared" si="37"/>
        <v>-2.6916540403807112E-2</v>
      </c>
      <c r="P306" s="3">
        <f t="shared" si="38"/>
        <v>-2.0995720005035398E-2</v>
      </c>
      <c r="AG306" s="1">
        <v>36418</v>
      </c>
      <c r="AH306" s="8">
        <v>-3.9834043200270937E-3</v>
      </c>
      <c r="AI306" s="8">
        <v>-3.4681605085869153E-3</v>
      </c>
      <c r="BO306" s="1">
        <v>36418</v>
      </c>
      <c r="BP306" s="8">
        <v>-6.0746925333923169E-3</v>
      </c>
      <c r="BQ306" s="8">
        <v>-1.376872295221692E-3</v>
      </c>
    </row>
    <row r="307" spans="1:69" x14ac:dyDescent="0.2">
      <c r="A307" s="1">
        <v>36452</v>
      </c>
      <c r="B307" s="3">
        <v>4.9879999160766602</v>
      </c>
      <c r="C307" s="2">
        <v>2689.10009765625</v>
      </c>
      <c r="D307" s="3">
        <v>38.1875</v>
      </c>
      <c r="K307" s="1">
        <v>36452</v>
      </c>
      <c r="L307" s="3">
        <f t="shared" si="34"/>
        <v>1.9987998962402344E-4</v>
      </c>
      <c r="M307" s="3">
        <f t="shared" si="35"/>
        <v>-1.5630701518653325E-2</v>
      </c>
      <c r="N307" s="3">
        <f t="shared" si="36"/>
        <v>-1.6339869281045752E-3</v>
      </c>
      <c r="O307" s="3">
        <f t="shared" si="37"/>
        <v>-1.5830581508277351E-2</v>
      </c>
      <c r="P307" s="3">
        <f t="shared" si="38"/>
        <v>-1.8338669177285986E-3</v>
      </c>
      <c r="AG307" s="1">
        <v>36419</v>
      </c>
      <c r="AH307" s="8">
        <v>-5.5535220462205796E-4</v>
      </c>
      <c r="AI307" s="8">
        <v>2.0568537061235593E-3</v>
      </c>
      <c r="BO307" s="1">
        <v>36419</v>
      </c>
      <c r="BP307" s="8">
        <v>-8.4691224384614609E-4</v>
      </c>
      <c r="BQ307" s="8">
        <v>2.3484137453476475E-3</v>
      </c>
    </row>
    <row r="308" spans="1:69" x14ac:dyDescent="0.2">
      <c r="A308" s="1">
        <v>36453</v>
      </c>
      <c r="B308" s="3">
        <v>4.9829998016357422</v>
      </c>
      <c r="C308" s="2">
        <v>2688.10009765625</v>
      </c>
      <c r="D308" s="3">
        <v>39.25</v>
      </c>
      <c r="K308" s="1">
        <v>36453</v>
      </c>
      <c r="L308" s="3">
        <f t="shared" si="34"/>
        <v>1.9951999664306641E-4</v>
      </c>
      <c r="M308" s="3">
        <f t="shared" si="35"/>
        <v>-3.718716164086172E-4</v>
      </c>
      <c r="N308" s="3">
        <f t="shared" si="36"/>
        <v>2.7823240589198037E-2</v>
      </c>
      <c r="O308" s="3">
        <f t="shared" si="37"/>
        <v>-5.7139161305168361E-4</v>
      </c>
      <c r="P308" s="3">
        <f t="shared" si="38"/>
        <v>2.7623720592554971E-2</v>
      </c>
      <c r="AG308" s="1">
        <v>36420</v>
      </c>
      <c r="AH308" s="8">
        <v>4.7328571299222509E-3</v>
      </c>
      <c r="AI308" s="8">
        <v>8.7603962433910922E-3</v>
      </c>
      <c r="BO308" s="1">
        <v>36420</v>
      </c>
      <c r="BP308" s="8">
        <v>7.2176082463443567E-3</v>
      </c>
      <c r="BQ308" s="8">
        <v>6.2756451269689872E-3</v>
      </c>
    </row>
    <row r="309" spans="1:69" x14ac:dyDescent="0.2">
      <c r="A309" s="1">
        <v>36454</v>
      </c>
      <c r="B309" s="3">
        <v>4.9780001640319824</v>
      </c>
      <c r="C309" s="2">
        <v>2788.10009765625</v>
      </c>
      <c r="D309" s="3">
        <v>39.25</v>
      </c>
      <c r="K309" s="1">
        <v>36454</v>
      </c>
      <c r="L309" s="3">
        <f t="shared" si="34"/>
        <v>1.9931999206542969E-4</v>
      </c>
      <c r="M309" s="3">
        <f t="shared" si="35"/>
        <v>3.7200995635240604E-2</v>
      </c>
      <c r="N309" s="3">
        <f t="shared" si="36"/>
        <v>0</v>
      </c>
      <c r="O309" s="3">
        <f t="shared" si="37"/>
        <v>3.7001675643175178E-2</v>
      </c>
      <c r="P309" s="3">
        <f t="shared" si="38"/>
        <v>-1.9931999206542969E-4</v>
      </c>
      <c r="AG309" s="1">
        <v>36423</v>
      </c>
      <c r="AH309" s="8">
        <v>1.214312010869787E-3</v>
      </c>
      <c r="AI309" s="8">
        <v>-2.4882951064124224E-2</v>
      </c>
      <c r="BO309" s="1">
        <v>36423</v>
      </c>
      <c r="BP309" s="8">
        <v>1.8518261047598434E-3</v>
      </c>
      <c r="BQ309" s="8">
        <v>-2.5520465158014281E-2</v>
      </c>
    </row>
    <row r="310" spans="1:69" x14ac:dyDescent="0.2">
      <c r="A310" s="1">
        <v>36455</v>
      </c>
      <c r="B310" s="3">
        <v>4.9140000343322754</v>
      </c>
      <c r="C310" s="2">
        <v>2801.89990234375</v>
      </c>
      <c r="D310" s="3">
        <v>38.3125</v>
      </c>
      <c r="K310" s="1">
        <v>36455</v>
      </c>
      <c r="L310" s="3">
        <f t="shared" si="34"/>
        <v>1.991200065612793E-4</v>
      </c>
      <c r="M310" s="3">
        <f t="shared" si="35"/>
        <v>4.9495370338749596E-3</v>
      </c>
      <c r="N310" s="3">
        <f t="shared" si="36"/>
        <v>-2.3885350318471339E-2</v>
      </c>
      <c r="O310" s="3">
        <f t="shared" si="37"/>
        <v>4.7504170273136807E-3</v>
      </c>
      <c r="P310" s="3">
        <f t="shared" si="38"/>
        <v>-2.4084470325032619E-2</v>
      </c>
      <c r="AG310" s="1">
        <v>36424</v>
      </c>
      <c r="AH310" s="8">
        <v>-4.7563049550886733E-3</v>
      </c>
      <c r="AI310" s="8">
        <v>-3.7667937469153756E-2</v>
      </c>
      <c r="BO310" s="1">
        <v>36424</v>
      </c>
      <c r="BP310" s="8">
        <v>-7.2533661852878448E-3</v>
      </c>
      <c r="BQ310" s="8">
        <v>-3.5170876238954582E-2</v>
      </c>
    </row>
    <row r="311" spans="1:69" x14ac:dyDescent="0.2">
      <c r="A311" s="1">
        <v>36458</v>
      </c>
      <c r="B311" s="3">
        <v>4.9429998397827148</v>
      </c>
      <c r="C311" s="2">
        <v>2816.5</v>
      </c>
      <c r="D311" s="3">
        <v>39.0625</v>
      </c>
      <c r="K311" s="1">
        <v>36458</v>
      </c>
      <c r="L311" s="3">
        <f t="shared" si="34"/>
        <v>1.9656000137329102E-4</v>
      </c>
      <c r="M311" s="3">
        <f t="shared" si="35"/>
        <v>5.2107848835132274E-3</v>
      </c>
      <c r="N311" s="3">
        <f t="shared" si="36"/>
        <v>1.9575856443719411E-2</v>
      </c>
      <c r="O311" s="3">
        <f t="shared" si="37"/>
        <v>5.014224882139936E-3</v>
      </c>
      <c r="P311" s="3">
        <f t="shared" si="38"/>
        <v>1.9379296442346119E-2</v>
      </c>
      <c r="AG311" s="1">
        <v>36425</v>
      </c>
      <c r="AH311" s="8">
        <v>2.7698162126973866E-3</v>
      </c>
      <c r="AI311" s="8">
        <v>-2.7698162126973866E-3</v>
      </c>
      <c r="BO311" s="1">
        <v>36425</v>
      </c>
      <c r="BP311" s="8">
        <v>4.2239703817028938E-3</v>
      </c>
      <c r="BQ311" s="8">
        <v>-4.2239703817028938E-3</v>
      </c>
    </row>
    <row r="312" spans="1:69" x14ac:dyDescent="0.2">
      <c r="A312" s="1">
        <v>36459</v>
      </c>
      <c r="B312" s="3">
        <v>5.0079998970031738</v>
      </c>
      <c r="C312" s="2">
        <v>2815.89990234375</v>
      </c>
      <c r="D312" s="3">
        <v>37.25</v>
      </c>
      <c r="K312" s="1">
        <v>36459</v>
      </c>
      <c r="L312" s="3">
        <f t="shared" si="34"/>
        <v>1.977199935913086E-4</v>
      </c>
      <c r="M312" s="3">
        <f t="shared" si="35"/>
        <v>-2.1306502973548731E-4</v>
      </c>
      <c r="N312" s="3">
        <f t="shared" si="36"/>
        <v>-4.6399999999999997E-2</v>
      </c>
      <c r="O312" s="3">
        <f t="shared" si="37"/>
        <v>-4.1078502332679589E-4</v>
      </c>
      <c r="P312" s="3">
        <f t="shared" si="38"/>
        <v>-4.6597719993591302E-2</v>
      </c>
      <c r="AG312" s="1">
        <v>36426</v>
      </c>
      <c r="AH312" s="8">
        <v>-8.0023758022877249E-3</v>
      </c>
      <c r="AI312" s="8">
        <v>-4.6558520458135407E-3</v>
      </c>
      <c r="BO312" s="1">
        <v>36426</v>
      </c>
      <c r="BP312" s="8">
        <v>-1.2203624997631663E-2</v>
      </c>
      <c r="BQ312" s="8">
        <v>-4.5460285046960286E-4</v>
      </c>
    </row>
    <row r="313" spans="1:69" x14ac:dyDescent="0.2">
      <c r="A313" s="1">
        <v>36460</v>
      </c>
      <c r="B313" s="3">
        <v>4.9939999580383301</v>
      </c>
      <c r="C313" s="2">
        <v>2811.39990234375</v>
      </c>
      <c r="D313" s="3">
        <v>37.6875</v>
      </c>
      <c r="K313" s="1">
        <v>36460</v>
      </c>
      <c r="L313" s="3">
        <f t="shared" si="34"/>
        <v>2.0031999588012694E-4</v>
      </c>
      <c r="M313" s="3">
        <f t="shared" si="35"/>
        <v>-1.5980681686357274E-3</v>
      </c>
      <c r="N313" s="3">
        <f t="shared" si="36"/>
        <v>1.1744966442953021E-2</v>
      </c>
      <c r="O313" s="3">
        <f t="shared" si="37"/>
        <v>-1.7983881645158542E-3</v>
      </c>
      <c r="P313" s="3">
        <f t="shared" si="38"/>
        <v>1.1544646447072893E-2</v>
      </c>
      <c r="AG313" s="1">
        <v>36427</v>
      </c>
      <c r="AH313" s="8">
        <v>-7.2194020914164434E-4</v>
      </c>
      <c r="AI313" s="8">
        <v>2.1555273542474978E-2</v>
      </c>
      <c r="BO313" s="1">
        <v>36427</v>
      </c>
      <c r="BP313" s="8">
        <v>-1.1009589902735771E-3</v>
      </c>
      <c r="BQ313" s="8">
        <v>2.193429232360691E-2</v>
      </c>
    </row>
    <row r="314" spans="1:69" x14ac:dyDescent="0.2">
      <c r="A314" s="1">
        <v>36461</v>
      </c>
      <c r="B314" s="3">
        <v>4.9629998207092285</v>
      </c>
      <c r="C314" s="2">
        <v>2802.5</v>
      </c>
      <c r="D314" s="3">
        <v>39.3125</v>
      </c>
      <c r="K314" s="1">
        <v>36461</v>
      </c>
      <c r="L314" s="3">
        <f t="shared" si="34"/>
        <v>1.997599983215332E-4</v>
      </c>
      <c r="M314" s="3">
        <f t="shared" si="35"/>
        <v>-3.1656479522285366E-3</v>
      </c>
      <c r="N314" s="3">
        <f t="shared" si="36"/>
        <v>4.3117744610281922E-2</v>
      </c>
      <c r="O314" s="3">
        <f t="shared" si="37"/>
        <v>-3.36540795055007E-3</v>
      </c>
      <c r="P314" s="3">
        <f t="shared" si="38"/>
        <v>4.2917984611960391E-2</v>
      </c>
      <c r="AG314" s="1">
        <v>36430</v>
      </c>
      <c r="AH314" s="8">
        <v>1.6414754075927244E-3</v>
      </c>
      <c r="AI314" s="8">
        <v>-2.5189356098330559E-2</v>
      </c>
      <c r="BO314" s="1">
        <v>36430</v>
      </c>
      <c r="BP314" s="8">
        <v>2.5032503861377575E-3</v>
      </c>
      <c r="BQ314" s="8">
        <v>-2.6051131076875594E-2</v>
      </c>
    </row>
    <row r="315" spans="1:69" x14ac:dyDescent="0.2">
      <c r="A315" s="1">
        <v>36462</v>
      </c>
      <c r="B315" s="3">
        <v>4.9479999542236328</v>
      </c>
      <c r="C315" s="2">
        <v>2875.199951171875</v>
      </c>
      <c r="D315" s="3">
        <v>40.3125</v>
      </c>
      <c r="K315" s="1">
        <v>36462</v>
      </c>
      <c r="L315" s="3">
        <f t="shared" si="34"/>
        <v>1.9851999282836913E-4</v>
      </c>
      <c r="M315" s="3">
        <f t="shared" si="35"/>
        <v>2.5941106573371991E-2</v>
      </c>
      <c r="N315" s="3">
        <f t="shared" si="36"/>
        <v>2.5437201907790145E-2</v>
      </c>
      <c r="O315" s="3">
        <f t="shared" si="37"/>
        <v>2.5742586580543621E-2</v>
      </c>
      <c r="P315" s="3">
        <f t="shared" si="38"/>
        <v>2.5238681914961775E-2</v>
      </c>
      <c r="AG315" s="1">
        <v>36431</v>
      </c>
      <c r="AH315" s="8">
        <v>-4.2058513796891398E-4</v>
      </c>
      <c r="AI315" s="8">
        <v>1.0066887388772773E-2</v>
      </c>
      <c r="BO315" s="1">
        <v>36431</v>
      </c>
      <c r="BP315" s="8">
        <v>-6.4139243521686023E-4</v>
      </c>
      <c r="BQ315" s="8">
        <v>1.0287694686020719E-2</v>
      </c>
    </row>
    <row r="316" spans="1:69" x14ac:dyDescent="0.2">
      <c r="A316" s="1">
        <v>36465</v>
      </c>
      <c r="B316" s="3">
        <v>4.9780001640319824</v>
      </c>
      <c r="C316" s="2">
        <v>2966.39990234375</v>
      </c>
      <c r="D316" s="3">
        <v>39.9375</v>
      </c>
      <c r="K316" s="1">
        <v>36465</v>
      </c>
      <c r="L316" s="3">
        <f t="shared" si="34"/>
        <v>1.9791999816894533E-4</v>
      </c>
      <c r="M316" s="3">
        <f t="shared" si="35"/>
        <v>3.1719516110419968E-2</v>
      </c>
      <c r="N316" s="3">
        <f t="shared" si="36"/>
        <v>-9.3023255813953487E-3</v>
      </c>
      <c r="O316" s="3">
        <f t="shared" si="37"/>
        <v>3.152159611225102E-2</v>
      </c>
      <c r="P316" s="3">
        <f t="shared" si="38"/>
        <v>-9.5002455795642933E-3</v>
      </c>
      <c r="AG316" s="1">
        <v>36432</v>
      </c>
      <c r="AH316" s="8">
        <v>-1.9921881486904226E-3</v>
      </c>
      <c r="AI316" s="8">
        <v>8.3616149002827787E-3</v>
      </c>
      <c r="BO316" s="1">
        <v>36432</v>
      </c>
      <c r="BP316" s="8">
        <v>-3.0380873995437298E-3</v>
      </c>
      <c r="BQ316" s="8">
        <v>9.4075141511360868E-3</v>
      </c>
    </row>
    <row r="317" spans="1:69" x14ac:dyDescent="0.2">
      <c r="A317" s="1">
        <v>36466</v>
      </c>
      <c r="B317" s="3">
        <v>4.9749999046325684</v>
      </c>
      <c r="C317" s="2">
        <v>2967.60009765625</v>
      </c>
      <c r="D317" s="3">
        <v>37.6875</v>
      </c>
      <c r="K317" s="1">
        <v>36466</v>
      </c>
      <c r="L317" s="3">
        <f t="shared" si="34"/>
        <v>1.991200065612793E-4</v>
      </c>
      <c r="M317" s="3">
        <f t="shared" si="35"/>
        <v>4.0459659924871447E-4</v>
      </c>
      <c r="N317" s="3">
        <f t="shared" si="36"/>
        <v>-5.6338028169014086E-2</v>
      </c>
      <c r="O317" s="3">
        <f t="shared" si="37"/>
        <v>2.0547659268743516E-4</v>
      </c>
      <c r="P317" s="3">
        <f t="shared" si="38"/>
        <v>-5.6537148175575362E-2</v>
      </c>
      <c r="AG317" s="1">
        <v>36433</v>
      </c>
      <c r="AH317" s="8">
        <v>1.2299130107462674E-3</v>
      </c>
      <c r="AI317" s="8">
        <v>3.8327049014570194E-2</v>
      </c>
      <c r="BO317" s="1">
        <v>36433</v>
      </c>
      <c r="BP317" s="8">
        <v>1.875617633273942E-3</v>
      </c>
      <c r="BQ317" s="8">
        <v>3.7681344392042515E-2</v>
      </c>
    </row>
    <row r="318" spans="1:69" x14ac:dyDescent="0.2">
      <c r="A318" s="1">
        <v>36467</v>
      </c>
      <c r="B318" s="3">
        <v>4.9600000381469727</v>
      </c>
      <c r="C318" s="2">
        <v>2981.60009765625</v>
      </c>
      <c r="D318" s="3">
        <v>38.25</v>
      </c>
      <c r="K318" s="1">
        <v>36467</v>
      </c>
      <c r="L318" s="3">
        <f t="shared" si="34"/>
        <v>1.9899999618530273E-4</v>
      </c>
      <c r="M318" s="3">
        <f t="shared" si="35"/>
        <v>4.7176167742604249E-3</v>
      </c>
      <c r="N318" s="3">
        <f t="shared" si="36"/>
        <v>1.4925373134328358E-2</v>
      </c>
      <c r="O318" s="3">
        <f t="shared" si="37"/>
        <v>4.5186167780751222E-3</v>
      </c>
      <c r="P318" s="3">
        <f t="shared" si="38"/>
        <v>1.4726373138143055E-2</v>
      </c>
      <c r="AG318" s="1">
        <v>36434</v>
      </c>
      <c r="AH318" s="8">
        <v>-7.1521496023187778E-4</v>
      </c>
      <c r="AI318" s="8">
        <v>-2.3289250702095221E-3</v>
      </c>
      <c r="BO318" s="1">
        <v>36434</v>
      </c>
      <c r="BP318" s="8">
        <v>-1.090702984090131E-3</v>
      </c>
      <c r="BQ318" s="8">
        <v>-1.9534370463512689E-3</v>
      </c>
    </row>
    <row r="319" spans="1:69" x14ac:dyDescent="0.2">
      <c r="A319" s="1">
        <v>36468</v>
      </c>
      <c r="B319" s="3">
        <v>4.934999942779541</v>
      </c>
      <c r="C319" s="2">
        <v>3028.5</v>
      </c>
      <c r="D319" s="3">
        <v>40</v>
      </c>
      <c r="K319" s="1">
        <v>36468</v>
      </c>
      <c r="L319" s="3">
        <f t="shared" si="34"/>
        <v>1.9840000152587892E-4</v>
      </c>
      <c r="M319" s="3">
        <f t="shared" si="35"/>
        <v>1.5729776230090906E-2</v>
      </c>
      <c r="N319" s="3">
        <f t="shared" si="36"/>
        <v>4.5751633986928102E-2</v>
      </c>
      <c r="O319" s="3">
        <f t="shared" si="37"/>
        <v>1.5531376228565026E-2</v>
      </c>
      <c r="P319" s="3">
        <f t="shared" si="38"/>
        <v>4.5553233985402224E-2</v>
      </c>
      <c r="AG319" s="1">
        <v>36437</v>
      </c>
      <c r="AH319" s="8">
        <v>4.5604853026307854E-3</v>
      </c>
      <c r="AI319" s="8">
        <v>-2.2881095989653686E-2</v>
      </c>
      <c r="BO319" s="1">
        <v>36437</v>
      </c>
      <c r="BP319" s="8">
        <v>6.9547411688171794E-3</v>
      </c>
      <c r="BQ319" s="8">
        <v>-2.5275351855840081E-2</v>
      </c>
    </row>
    <row r="320" spans="1:69" x14ac:dyDescent="0.2">
      <c r="A320" s="1">
        <v>36469</v>
      </c>
      <c r="B320" s="3">
        <v>4.9910001754760742</v>
      </c>
      <c r="C320" s="2">
        <v>3055.89990234375</v>
      </c>
      <c r="D320" s="3">
        <v>38.5625</v>
      </c>
      <c r="K320" s="1">
        <v>36469</v>
      </c>
      <c r="L320" s="3">
        <f t="shared" si="34"/>
        <v>1.9739999771118164E-4</v>
      </c>
      <c r="M320" s="3">
        <f t="shared" si="35"/>
        <v>9.0473509472511152E-3</v>
      </c>
      <c r="N320" s="3">
        <f t="shared" si="36"/>
        <v>-3.5937499999999997E-2</v>
      </c>
      <c r="O320" s="3">
        <f t="shared" si="37"/>
        <v>8.8499509495399333E-3</v>
      </c>
      <c r="P320" s="3">
        <f t="shared" si="38"/>
        <v>-3.6134899997711176E-2</v>
      </c>
      <c r="AG320" s="1">
        <v>36438</v>
      </c>
      <c r="AH320" s="8">
        <v>2.79492883729704E-4</v>
      </c>
      <c r="AI320" s="8">
        <v>-4.9451227437608087E-3</v>
      </c>
      <c r="BO320" s="1">
        <v>36438</v>
      </c>
      <c r="BP320" s="8">
        <v>4.2622671401771532E-4</v>
      </c>
      <c r="BQ320" s="8">
        <v>-5.0918565740488203E-3</v>
      </c>
    </row>
    <row r="321" spans="1:69" x14ac:dyDescent="0.2">
      <c r="A321" s="1">
        <v>36472</v>
      </c>
      <c r="B321" s="3">
        <v>5.0289998054504395</v>
      </c>
      <c r="C321" s="2">
        <v>3102.199951171875</v>
      </c>
      <c r="D321" s="3">
        <v>37.9375</v>
      </c>
      <c r="K321" s="1">
        <v>36472</v>
      </c>
      <c r="L321" s="3">
        <f t="shared" si="34"/>
        <v>1.9964000701904296E-4</v>
      </c>
      <c r="M321" s="3">
        <f t="shared" si="35"/>
        <v>1.515103580212649E-2</v>
      </c>
      <c r="N321" s="3">
        <f t="shared" si="36"/>
        <v>-1.6207455429497569E-2</v>
      </c>
      <c r="O321" s="3">
        <f t="shared" si="37"/>
        <v>1.4951395795107448E-2</v>
      </c>
      <c r="P321" s="3">
        <f t="shared" si="38"/>
        <v>-1.6407095436516611E-2</v>
      </c>
      <c r="AG321" s="1">
        <v>36439</v>
      </c>
      <c r="AH321" s="8">
        <v>4.3450332468153051E-3</v>
      </c>
      <c r="AI321" s="8">
        <v>-4.4970033246815304E-2</v>
      </c>
      <c r="BO321" s="1">
        <v>36439</v>
      </c>
      <c r="BP321" s="8">
        <v>6.6261767325669759E-3</v>
      </c>
      <c r="BQ321" s="8">
        <v>-4.7251176732566978E-2</v>
      </c>
    </row>
    <row r="322" spans="1:69" x14ac:dyDescent="0.2">
      <c r="A322" s="1">
        <v>36473</v>
      </c>
      <c r="B322" s="3">
        <v>5.0419998168945313</v>
      </c>
      <c r="C322" s="2">
        <v>3143.89990234375</v>
      </c>
      <c r="D322" s="3">
        <v>38.375</v>
      </c>
      <c r="K322" s="1">
        <v>36473</v>
      </c>
      <c r="L322" s="3">
        <f t="shared" si="34"/>
        <v>2.0115999221801759E-4</v>
      </c>
      <c r="M322" s="3">
        <f t="shared" si="35"/>
        <v>1.3442057839025684E-2</v>
      </c>
      <c r="N322" s="3">
        <f t="shared" si="36"/>
        <v>1.1532125205930808E-2</v>
      </c>
      <c r="O322" s="3">
        <f t="shared" si="37"/>
        <v>1.3240897846807667E-2</v>
      </c>
      <c r="P322" s="3">
        <f t="shared" si="38"/>
        <v>1.1330965213712791E-2</v>
      </c>
      <c r="AG322" s="1">
        <v>36440</v>
      </c>
      <c r="AH322" s="8">
        <v>2.586992295030209E-4</v>
      </c>
      <c r="AI322" s="8">
        <v>-3.6089318122011167E-2</v>
      </c>
      <c r="BO322" s="1">
        <v>36440</v>
      </c>
      <c r="BP322" s="8">
        <v>3.9451638638722406E-4</v>
      </c>
      <c r="BQ322" s="8">
        <v>-3.6225135278895371E-2</v>
      </c>
    </row>
    <row r="323" spans="1:69" x14ac:dyDescent="0.2">
      <c r="A323" s="1">
        <v>36474</v>
      </c>
      <c r="B323" s="3">
        <v>5.0489997863769531</v>
      </c>
      <c r="C323" s="2">
        <v>3125</v>
      </c>
      <c r="D323" s="3">
        <v>39.25</v>
      </c>
      <c r="K323" s="1">
        <v>36474</v>
      </c>
      <c r="L323" s="3">
        <f t="shared" ref="L323:L386" si="39">B322/100/250</f>
        <v>2.0167999267578125E-4</v>
      </c>
      <c r="M323" s="3">
        <f t="shared" ref="M323:M386" si="40">(C323-C322)/C322</f>
        <v>-6.0116107162509489E-3</v>
      </c>
      <c r="N323" s="3">
        <f t="shared" ref="N323:N386" si="41">(D323-D322)/D322</f>
        <v>2.2801302931596091E-2</v>
      </c>
      <c r="O323" s="3">
        <f t="shared" ref="O323:O386" si="42">M323-L323</f>
        <v>-6.2132907089267305E-3</v>
      </c>
      <c r="P323" s="3">
        <f t="shared" ref="P323:P386" si="43">N323-L323</f>
        <v>2.2599622938920309E-2</v>
      </c>
      <c r="AG323" s="1">
        <v>36441</v>
      </c>
      <c r="AH323" s="8">
        <v>1.9046533471233334E-3</v>
      </c>
      <c r="AI323" s="8">
        <v>5.0460211517741528E-2</v>
      </c>
      <c r="BO323" s="1">
        <v>36441</v>
      </c>
      <c r="BP323" s="8">
        <v>2.9045968063799513E-3</v>
      </c>
      <c r="BQ323" s="8">
        <v>4.9460268058484913E-2</v>
      </c>
    </row>
    <row r="324" spans="1:69" x14ac:dyDescent="0.2">
      <c r="A324" s="1">
        <v>36475</v>
      </c>
      <c r="B324" s="3">
        <v>5.0619997978210449</v>
      </c>
      <c r="C324" s="2">
        <v>3155.89990234375</v>
      </c>
      <c r="D324" s="3">
        <v>40.8125</v>
      </c>
      <c r="K324" s="1">
        <v>36475</v>
      </c>
      <c r="L324" s="3">
        <f t="shared" si="39"/>
        <v>2.0195999145507812E-4</v>
      </c>
      <c r="M324" s="3">
        <f t="shared" si="40"/>
        <v>9.8879687500000001E-3</v>
      </c>
      <c r="N324" s="3">
        <f t="shared" si="41"/>
        <v>3.9808917197452227E-2</v>
      </c>
      <c r="O324" s="3">
        <f t="shared" si="42"/>
        <v>9.6860087585449225E-3</v>
      </c>
      <c r="P324" s="3">
        <f t="shared" si="43"/>
        <v>3.9606957205997148E-2</v>
      </c>
      <c r="AG324" s="1">
        <v>36445</v>
      </c>
      <c r="AH324" s="8">
        <v>2.1510081253557087E-3</v>
      </c>
      <c r="AI324" s="8">
        <v>-3.7561445619528197E-3</v>
      </c>
      <c r="BO324" s="1">
        <v>36445</v>
      </c>
      <c r="BP324" s="8">
        <v>3.2802879016498262E-3</v>
      </c>
      <c r="BQ324" s="8">
        <v>-4.8854243382469367E-3</v>
      </c>
    </row>
    <row r="325" spans="1:69" x14ac:dyDescent="0.2">
      <c r="A325" s="1">
        <v>36476</v>
      </c>
      <c r="B325" s="3">
        <v>5.0850000381469727</v>
      </c>
      <c r="C325" s="2">
        <v>3197.199951171875</v>
      </c>
      <c r="D325" s="3">
        <v>41.875</v>
      </c>
      <c r="K325" s="1">
        <v>36476</v>
      </c>
      <c r="L325" s="3">
        <f t="shared" si="39"/>
        <v>2.024799919128418E-4</v>
      </c>
      <c r="M325" s="3">
        <f t="shared" si="40"/>
        <v>1.3086615579110492E-2</v>
      </c>
      <c r="N325" s="3">
        <f t="shared" si="41"/>
        <v>2.6033690658499236E-2</v>
      </c>
      <c r="O325" s="3">
        <f t="shared" si="42"/>
        <v>1.288413558719765E-2</v>
      </c>
      <c r="P325" s="3">
        <f t="shared" si="43"/>
        <v>2.5831210666586394E-2</v>
      </c>
      <c r="AG325" s="1">
        <v>36446</v>
      </c>
      <c r="AH325" s="8">
        <v>-3.1505354488618855E-3</v>
      </c>
      <c r="AI325" s="8">
        <v>1.5428184070612424E-3</v>
      </c>
      <c r="BO325" s="1">
        <v>36446</v>
      </c>
      <c r="BP325" s="8">
        <v>-4.8045673072069509E-3</v>
      </c>
      <c r="BQ325" s="8">
        <v>3.1968502654063078E-3</v>
      </c>
    </row>
    <row r="326" spans="1:69" x14ac:dyDescent="0.2">
      <c r="A326" s="1">
        <v>36479</v>
      </c>
      <c r="B326" s="3">
        <v>5.0980000495910645</v>
      </c>
      <c r="C326" s="2">
        <v>3221.10009765625</v>
      </c>
      <c r="D326" s="3">
        <v>42.625</v>
      </c>
      <c r="K326" s="1">
        <v>36479</v>
      </c>
      <c r="L326" s="3">
        <f t="shared" si="39"/>
        <v>2.0340000152587888E-4</v>
      </c>
      <c r="M326" s="3">
        <f t="shared" si="40"/>
        <v>7.4753368101406481E-3</v>
      </c>
      <c r="N326" s="3">
        <f t="shared" si="41"/>
        <v>1.7910447761194031E-2</v>
      </c>
      <c r="O326" s="3">
        <f t="shared" si="42"/>
        <v>7.2719368086147694E-3</v>
      </c>
      <c r="P326" s="3">
        <f t="shared" si="43"/>
        <v>1.7707047759668151E-2</v>
      </c>
      <c r="AG326" s="1">
        <v>36447</v>
      </c>
      <c r="AH326" s="8">
        <v>-5.2348292142017751E-3</v>
      </c>
      <c r="AI326" s="8">
        <v>3.7440948376842677E-2</v>
      </c>
      <c r="BO326" s="1">
        <v>36447</v>
      </c>
      <c r="BP326" s="8">
        <v>-7.9831157939998405E-3</v>
      </c>
      <c r="BQ326" s="8">
        <v>4.0189234956640743E-2</v>
      </c>
    </row>
    <row r="327" spans="1:69" x14ac:dyDescent="0.2">
      <c r="A327" s="1">
        <v>36480</v>
      </c>
      <c r="B327" s="3">
        <v>5.1420001983642578</v>
      </c>
      <c r="C327" s="2">
        <v>3219.5</v>
      </c>
      <c r="D327" s="3">
        <v>42.3125</v>
      </c>
      <c r="K327" s="1">
        <v>36480</v>
      </c>
      <c r="L327" s="3">
        <f t="shared" si="39"/>
        <v>2.0392000198364257E-4</v>
      </c>
      <c r="M327" s="3">
        <f t="shared" si="40"/>
        <v>-4.9675502397900323E-4</v>
      </c>
      <c r="N327" s="3">
        <f t="shared" si="41"/>
        <v>-7.331378299120235E-3</v>
      </c>
      <c r="O327" s="3">
        <f t="shared" si="42"/>
        <v>-7.0067502596264577E-4</v>
      </c>
      <c r="P327" s="3">
        <f t="shared" si="43"/>
        <v>-7.5352983011038772E-3</v>
      </c>
      <c r="AG327" s="1">
        <v>36448</v>
      </c>
      <c r="AH327" s="8">
        <v>4.2220095880992329E-4</v>
      </c>
      <c r="AI327" s="8">
        <v>-2.5383199398747523E-2</v>
      </c>
      <c r="BO327" s="1">
        <v>36448</v>
      </c>
      <c r="BP327" s="8">
        <v>6.4385656238286992E-4</v>
      </c>
      <c r="BQ327" s="8">
        <v>-2.5604855002320469E-2</v>
      </c>
    </row>
    <row r="328" spans="1:69" x14ac:dyDescent="0.2">
      <c r="A328" s="1">
        <v>36481</v>
      </c>
      <c r="B328" s="3">
        <v>5.0679998397827148</v>
      </c>
      <c r="C328" s="2">
        <v>3295.52001953125</v>
      </c>
      <c r="D328" s="3">
        <v>41.0625</v>
      </c>
      <c r="K328" s="1">
        <v>36481</v>
      </c>
      <c r="L328" s="3">
        <f t="shared" si="39"/>
        <v>2.0568000793457031E-4</v>
      </c>
      <c r="M328" s="3">
        <f t="shared" si="40"/>
        <v>2.3612368234586116E-2</v>
      </c>
      <c r="N328" s="3">
        <f t="shared" si="41"/>
        <v>-2.9542097488921712E-2</v>
      </c>
      <c r="O328" s="3">
        <f t="shared" si="42"/>
        <v>2.3406688226651547E-2</v>
      </c>
      <c r="P328" s="3">
        <f t="shared" si="43"/>
        <v>-2.9747777496856281E-2</v>
      </c>
      <c r="AG328" s="1">
        <v>36451</v>
      </c>
      <c r="AH328" s="8">
        <v>-5.6430969663898919E-3</v>
      </c>
      <c r="AI328" s="8">
        <v>-1.5156903033610107E-2</v>
      </c>
      <c r="BO328" s="1">
        <v>36451</v>
      </c>
      <c r="BP328" s="8">
        <v>-8.6057242129777937E-3</v>
      </c>
      <c r="BQ328" s="8">
        <v>-1.2194275787022205E-2</v>
      </c>
    </row>
    <row r="329" spans="1:69" x14ac:dyDescent="0.2">
      <c r="A329" s="1">
        <v>36482</v>
      </c>
      <c r="B329" s="3">
        <v>5.0840001106262207</v>
      </c>
      <c r="C329" s="2">
        <v>3269.300048828125</v>
      </c>
      <c r="D329" s="3">
        <v>40.4375</v>
      </c>
      <c r="K329" s="1">
        <v>36482</v>
      </c>
      <c r="L329" s="3">
        <f t="shared" si="39"/>
        <v>2.0271999359130859E-4</v>
      </c>
      <c r="M329" s="3">
        <f t="shared" si="40"/>
        <v>-7.9562468283395499E-3</v>
      </c>
      <c r="N329" s="3">
        <f t="shared" si="41"/>
        <v>-1.5220700152207001E-2</v>
      </c>
      <c r="O329" s="3">
        <f t="shared" si="42"/>
        <v>-8.1589668219308586E-3</v>
      </c>
      <c r="P329" s="3">
        <f t="shared" si="43"/>
        <v>-1.5423420145798309E-2</v>
      </c>
      <c r="AG329" s="1">
        <v>36452</v>
      </c>
      <c r="AH329" s="8">
        <v>-3.3010050966291826E-3</v>
      </c>
      <c r="AI329" s="8">
        <v>1.6670181685246074E-3</v>
      </c>
      <c r="BO329" s="1">
        <v>36452</v>
      </c>
      <c r="BP329" s="8">
        <v>-5.0340335557618934E-3</v>
      </c>
      <c r="BQ329" s="8">
        <v>3.4000466276573179E-3</v>
      </c>
    </row>
    <row r="330" spans="1:69" x14ac:dyDescent="0.2">
      <c r="A330" s="1">
        <v>36483</v>
      </c>
      <c r="B330" s="3">
        <v>5.0789999961853027</v>
      </c>
      <c r="C330" s="2">
        <v>3347.10009765625</v>
      </c>
      <c r="D330" s="3">
        <v>40.25</v>
      </c>
      <c r="K330" s="1">
        <v>36483</v>
      </c>
      <c r="L330" s="3">
        <f t="shared" si="39"/>
        <v>2.0336000442504885E-4</v>
      </c>
      <c r="M330" s="3">
        <f t="shared" si="40"/>
        <v>2.3797157699248894E-2</v>
      </c>
      <c r="N330" s="3">
        <f t="shared" si="41"/>
        <v>-4.6367851622874804E-3</v>
      </c>
      <c r="O330" s="3">
        <f t="shared" si="42"/>
        <v>2.3593797694823844E-2</v>
      </c>
      <c r="P330" s="3">
        <f t="shared" si="43"/>
        <v>-4.8401451667125289E-3</v>
      </c>
      <c r="AG330" s="1">
        <v>36453</v>
      </c>
      <c r="AH330" s="8">
        <v>-7.8534549430916281E-5</v>
      </c>
      <c r="AI330" s="8">
        <v>2.7901775138628952E-2</v>
      </c>
      <c r="BO330" s="1">
        <v>36453</v>
      </c>
      <c r="BP330" s="8">
        <v>-1.1976520652015362E-4</v>
      </c>
      <c r="BQ330" s="8">
        <v>2.7943005795718189E-2</v>
      </c>
    </row>
    <row r="331" spans="1:69" x14ac:dyDescent="0.2">
      <c r="A331" s="1">
        <v>36486</v>
      </c>
      <c r="B331" s="3">
        <v>5.0590000152587891</v>
      </c>
      <c r="C331" s="2">
        <v>3369.199951171875</v>
      </c>
      <c r="D331" s="3">
        <v>39</v>
      </c>
      <c r="K331" s="1">
        <v>36486</v>
      </c>
      <c r="L331" s="3">
        <f t="shared" si="39"/>
        <v>2.0315999984741212E-4</v>
      </c>
      <c r="M331" s="3">
        <f t="shared" si="40"/>
        <v>6.6026867649103312E-3</v>
      </c>
      <c r="N331" s="3">
        <f t="shared" si="41"/>
        <v>-3.1055900621118012E-2</v>
      </c>
      <c r="O331" s="3">
        <f t="shared" si="42"/>
        <v>6.3995267650629193E-3</v>
      </c>
      <c r="P331" s="3">
        <f t="shared" si="43"/>
        <v>-3.1259060620965423E-2</v>
      </c>
      <c r="AG331" s="1">
        <v>36454</v>
      </c>
      <c r="AH331" s="8">
        <v>7.8563765065222235E-3</v>
      </c>
      <c r="AI331" s="8">
        <v>-7.8563765065222235E-3</v>
      </c>
      <c r="BO331" s="1">
        <v>36454</v>
      </c>
      <c r="BP331" s="8">
        <v>1.198097603694037E-2</v>
      </c>
      <c r="BQ331" s="8">
        <v>-1.198097603694037E-2</v>
      </c>
    </row>
    <row r="332" spans="1:69" x14ac:dyDescent="0.2">
      <c r="A332" s="1">
        <v>36487</v>
      </c>
      <c r="B332" s="3">
        <v>5.120999813079834</v>
      </c>
      <c r="C332" s="2">
        <v>3392.5</v>
      </c>
      <c r="D332" s="3">
        <v>37</v>
      </c>
      <c r="K332" s="1">
        <v>36487</v>
      </c>
      <c r="L332" s="3">
        <f t="shared" si="39"/>
        <v>2.0236000061035157E-4</v>
      </c>
      <c r="M332" s="3">
        <f t="shared" si="40"/>
        <v>6.9156028629350948E-3</v>
      </c>
      <c r="N332" s="3">
        <f t="shared" si="41"/>
        <v>-5.128205128205128E-2</v>
      </c>
      <c r="O332" s="3">
        <f t="shared" si="42"/>
        <v>6.7132428623247432E-3</v>
      </c>
      <c r="P332" s="3">
        <f t="shared" si="43"/>
        <v>-5.1484411282661631E-2</v>
      </c>
      <c r="AG332" s="1">
        <v>36455</v>
      </c>
      <c r="AH332" s="8">
        <v>1.0452791869436056E-3</v>
      </c>
      <c r="AI332" s="8">
        <v>-2.4930629505414945E-2</v>
      </c>
      <c r="BO332" s="1">
        <v>36455</v>
      </c>
      <c r="BP332" s="8">
        <v>1.5940510081571442E-3</v>
      </c>
      <c r="BQ332" s="8">
        <v>-2.5479401326628483E-2</v>
      </c>
    </row>
    <row r="333" spans="1:69" x14ac:dyDescent="0.2">
      <c r="A333" s="1">
        <v>36488</v>
      </c>
      <c r="B333" s="3">
        <v>5.1329998970031738</v>
      </c>
      <c r="C333" s="2">
        <v>3342.800048828125</v>
      </c>
      <c r="D333" s="3">
        <v>35.433589935302734</v>
      </c>
      <c r="K333" s="1">
        <v>36488</v>
      </c>
      <c r="L333" s="3">
        <f t="shared" si="39"/>
        <v>2.0483999252319336E-4</v>
      </c>
      <c r="M333" s="3">
        <f t="shared" si="40"/>
        <v>-1.4649948761053796E-2</v>
      </c>
      <c r="N333" s="3">
        <f t="shared" si="41"/>
        <v>-4.2335407153980154E-2</v>
      </c>
      <c r="O333" s="3">
        <f t="shared" si="42"/>
        <v>-1.485478875357699E-2</v>
      </c>
      <c r="P333" s="3">
        <f t="shared" si="43"/>
        <v>-4.2540247146503347E-2</v>
      </c>
      <c r="AG333" s="1">
        <v>36458</v>
      </c>
      <c r="AH333" s="8">
        <v>1.100451405676731E-3</v>
      </c>
      <c r="AI333" s="8">
        <v>1.847540503804268E-2</v>
      </c>
      <c r="BO333" s="1">
        <v>36458</v>
      </c>
      <c r="BP333" s="8">
        <v>1.6781886548187627E-3</v>
      </c>
      <c r="BQ333" s="8">
        <v>1.7897667788900649E-2</v>
      </c>
    </row>
    <row r="334" spans="1:69" x14ac:dyDescent="0.2">
      <c r="A334" s="1">
        <v>36489</v>
      </c>
      <c r="B334" s="3">
        <v>5.1500000953674316</v>
      </c>
      <c r="C334" s="2">
        <v>3420.5</v>
      </c>
      <c r="D334" s="3">
        <v>38.6875</v>
      </c>
      <c r="K334" s="1">
        <v>36489</v>
      </c>
      <c r="L334" s="3">
        <f t="shared" si="39"/>
        <v>2.0531999588012696E-4</v>
      </c>
      <c r="M334" s="3">
        <f t="shared" si="40"/>
        <v>2.3243972130224787E-2</v>
      </c>
      <c r="N334" s="3">
        <f t="shared" si="41"/>
        <v>9.1831227675166271E-2</v>
      </c>
      <c r="O334" s="3">
        <f t="shared" si="42"/>
        <v>2.303865213434466E-2</v>
      </c>
      <c r="P334" s="3">
        <f t="shared" si="43"/>
        <v>9.1625907679286148E-2</v>
      </c>
      <c r="AG334" s="1">
        <v>36459</v>
      </c>
      <c r="AH334" s="8">
        <v>-4.4996620799837766E-5</v>
      </c>
      <c r="AI334" s="8">
        <v>-4.6355003379200156E-2</v>
      </c>
      <c r="BO334" s="1">
        <v>36459</v>
      </c>
      <c r="BP334" s="8">
        <v>-6.8619857398457789E-5</v>
      </c>
      <c r="BQ334" s="8">
        <v>-4.633138014260154E-2</v>
      </c>
    </row>
    <row r="335" spans="1:69" x14ac:dyDescent="0.2">
      <c r="A335" s="1">
        <v>36490</v>
      </c>
      <c r="B335" s="3">
        <v>5.1389999389648438</v>
      </c>
      <c r="C335" s="2">
        <v>3447.800048828125</v>
      </c>
      <c r="D335" s="3">
        <v>37.75</v>
      </c>
      <c r="K335" s="1">
        <v>36490</v>
      </c>
      <c r="L335" s="3">
        <f t="shared" si="39"/>
        <v>2.0600000381469728E-4</v>
      </c>
      <c r="M335" s="3">
        <f t="shared" si="40"/>
        <v>7.981303560334746E-3</v>
      </c>
      <c r="N335" s="3">
        <f t="shared" si="41"/>
        <v>-2.4232633279483037E-2</v>
      </c>
      <c r="O335" s="3">
        <f t="shared" si="42"/>
        <v>7.7753035565200487E-3</v>
      </c>
      <c r="P335" s="3">
        <f t="shared" si="43"/>
        <v>-2.4438633283297734E-2</v>
      </c>
      <c r="AG335" s="1">
        <v>36460</v>
      </c>
      <c r="AH335" s="8">
        <v>-3.3749164508912533E-4</v>
      </c>
      <c r="AI335" s="8">
        <v>1.2082458088042146E-2</v>
      </c>
      <c r="BO335" s="1">
        <v>36460</v>
      </c>
      <c r="BP335" s="8">
        <v>-5.1467483885523702E-4</v>
      </c>
      <c r="BQ335" s="8">
        <v>1.2259641281808257E-2</v>
      </c>
    </row>
    <row r="336" spans="1:69" x14ac:dyDescent="0.2">
      <c r="A336" s="1">
        <v>36493</v>
      </c>
      <c r="B336" s="3">
        <v>5.1830000877380371</v>
      </c>
      <c r="C336" s="2">
        <v>3421.300048828125</v>
      </c>
      <c r="D336" s="3">
        <v>37.75</v>
      </c>
      <c r="K336" s="1">
        <v>36493</v>
      </c>
      <c r="L336" s="3">
        <f t="shared" si="39"/>
        <v>2.0555999755859374E-4</v>
      </c>
      <c r="M336" s="3">
        <f t="shared" si="40"/>
        <v>-7.6860605675224992E-3</v>
      </c>
      <c r="N336" s="3">
        <f t="shared" si="41"/>
        <v>0</v>
      </c>
      <c r="O336" s="3">
        <f t="shared" si="42"/>
        <v>-7.8916205650810933E-3</v>
      </c>
      <c r="P336" s="3">
        <f t="shared" si="43"/>
        <v>-2.0555999755859374E-4</v>
      </c>
      <c r="AG336" s="1">
        <v>36461</v>
      </c>
      <c r="AH336" s="8">
        <v>-6.685445315406705E-4</v>
      </c>
      <c r="AI336" s="8">
        <v>4.3786289141822594E-2</v>
      </c>
      <c r="BO336" s="1">
        <v>36461</v>
      </c>
      <c r="BP336" s="8">
        <v>-1.0195305692601026E-3</v>
      </c>
      <c r="BQ336" s="8">
        <v>4.4137275179542024E-2</v>
      </c>
    </row>
    <row r="337" spans="1:69" x14ac:dyDescent="0.2">
      <c r="A337" s="1">
        <v>36494</v>
      </c>
      <c r="B337" s="3">
        <v>5.1469998359680176</v>
      </c>
      <c r="C337" s="2">
        <v>3336.10009765625</v>
      </c>
      <c r="D337" s="3">
        <v>38.0625</v>
      </c>
      <c r="K337" s="1">
        <v>36494</v>
      </c>
      <c r="L337" s="3">
        <f t="shared" si="39"/>
        <v>2.0732000350952149E-4</v>
      </c>
      <c r="M337" s="3">
        <f t="shared" si="40"/>
        <v>-2.4902800092338574E-2</v>
      </c>
      <c r="N337" s="3">
        <f t="shared" si="41"/>
        <v>8.2781456953642391E-3</v>
      </c>
      <c r="O337" s="3">
        <f t="shared" si="42"/>
        <v>-2.5110120095848096E-2</v>
      </c>
      <c r="P337" s="3">
        <f t="shared" si="43"/>
        <v>8.0708256918547178E-3</v>
      </c>
      <c r="AG337" s="1">
        <v>36462</v>
      </c>
      <c r="AH337" s="8">
        <v>5.4784313364765348E-3</v>
      </c>
      <c r="AI337" s="8">
        <v>1.9958770571313608E-2</v>
      </c>
      <c r="BO337" s="1">
        <v>36462</v>
      </c>
      <c r="BP337" s="8">
        <v>8.3546090882810845E-3</v>
      </c>
      <c r="BQ337" s="8">
        <v>1.7082592819509058E-2</v>
      </c>
    </row>
    <row r="338" spans="1:69" x14ac:dyDescent="0.2">
      <c r="A338" s="1">
        <v>36495</v>
      </c>
      <c r="B338" s="3">
        <v>5.1180000305175781</v>
      </c>
      <c r="C338" s="2">
        <v>3353.699951171875</v>
      </c>
      <c r="D338" s="3">
        <v>37.734378814697266</v>
      </c>
      <c r="K338" s="1">
        <v>36495</v>
      </c>
      <c r="L338" s="3">
        <f t="shared" si="39"/>
        <v>2.058799934387207E-4</v>
      </c>
      <c r="M338" s="3">
        <f t="shared" si="40"/>
        <v>5.275577171077581E-3</v>
      </c>
      <c r="N338" s="3">
        <f t="shared" si="41"/>
        <v>-8.6205894332409688E-3</v>
      </c>
      <c r="O338" s="3">
        <f t="shared" si="42"/>
        <v>5.06969717763886E-3</v>
      </c>
      <c r="P338" s="3">
        <f t="shared" si="43"/>
        <v>-8.8264694266796898E-3</v>
      </c>
      <c r="AG338" s="1">
        <v>36465</v>
      </c>
      <c r="AH338" s="8">
        <v>6.6987578400210428E-3</v>
      </c>
      <c r="AI338" s="8">
        <v>-1.6001083421416391E-2</v>
      </c>
      <c r="BO338" s="1">
        <v>36465</v>
      </c>
      <c r="BP338" s="8">
        <v>1.0215607295797253E-2</v>
      </c>
      <c r="BQ338" s="8">
        <v>-1.9517932877192602E-2</v>
      </c>
    </row>
    <row r="339" spans="1:69" x14ac:dyDescent="0.2">
      <c r="A339" s="1">
        <v>36496</v>
      </c>
      <c r="B339" s="3">
        <v>5.0980000495910645</v>
      </c>
      <c r="C339" s="2">
        <v>3452.699951171875</v>
      </c>
      <c r="D339" s="3">
        <v>37.808589935302734</v>
      </c>
      <c r="K339" s="1">
        <v>36496</v>
      </c>
      <c r="L339" s="3">
        <f t="shared" si="39"/>
        <v>2.0472000122070312E-4</v>
      </c>
      <c r="M339" s="3">
        <f t="shared" si="40"/>
        <v>2.9519635459757419E-2</v>
      </c>
      <c r="N339" s="3">
        <f t="shared" si="41"/>
        <v>1.9666713203335962E-3</v>
      </c>
      <c r="O339" s="3">
        <f t="shared" si="42"/>
        <v>2.9314915458536716E-2</v>
      </c>
      <c r="P339" s="3">
        <f t="shared" si="43"/>
        <v>1.7619513191128931E-3</v>
      </c>
      <c r="AG339" s="1">
        <v>36466</v>
      </c>
      <c r="AH339" s="8">
        <v>8.5445649039167943E-5</v>
      </c>
      <c r="AI339" s="8">
        <v>-5.6423473818053252E-2</v>
      </c>
      <c r="BO339" s="1">
        <v>36466</v>
      </c>
      <c r="BP339" s="8">
        <v>1.3030463506289602E-4</v>
      </c>
      <c r="BQ339" s="8">
        <v>-5.6468332804076982E-2</v>
      </c>
    </row>
    <row r="340" spans="1:69" x14ac:dyDescent="0.2">
      <c r="A340" s="1">
        <v>36497</v>
      </c>
      <c r="B340" s="3">
        <v>5.0929999351501465</v>
      </c>
      <c r="C340" s="2">
        <v>3520.60009765625</v>
      </c>
      <c r="D340" s="3">
        <v>37.875</v>
      </c>
      <c r="K340" s="1">
        <v>36497</v>
      </c>
      <c r="L340" s="3">
        <f t="shared" si="39"/>
        <v>2.0392000198364257E-4</v>
      </c>
      <c r="M340" s="3">
        <f t="shared" si="40"/>
        <v>1.9665811522756017E-2</v>
      </c>
      <c r="N340" s="3">
        <f t="shared" si="41"/>
        <v>1.7564808634996738E-3</v>
      </c>
      <c r="O340" s="3">
        <f t="shared" si="42"/>
        <v>1.9461891520772375E-2</v>
      </c>
      <c r="P340" s="3">
        <f t="shared" si="43"/>
        <v>1.5525608615160312E-3</v>
      </c>
      <c r="AG340" s="1">
        <v>36467</v>
      </c>
      <c r="AH340" s="8">
        <v>9.9630058172326232E-4</v>
      </c>
      <c r="AI340" s="8">
        <v>1.3929072552605096E-2</v>
      </c>
      <c r="BO340" s="1">
        <v>36467</v>
      </c>
      <c r="BP340" s="8">
        <v>1.5193586235724013E-3</v>
      </c>
      <c r="BQ340" s="8">
        <v>1.3406014510755956E-2</v>
      </c>
    </row>
    <row r="341" spans="1:69" x14ac:dyDescent="0.2">
      <c r="A341" s="1">
        <v>36500</v>
      </c>
      <c r="B341" s="3">
        <v>5.0960001945495605</v>
      </c>
      <c r="C341" s="2">
        <v>3546</v>
      </c>
      <c r="D341" s="3">
        <v>37.632808685302734</v>
      </c>
      <c r="K341" s="1">
        <v>36500</v>
      </c>
      <c r="L341" s="3">
        <f t="shared" si="39"/>
        <v>2.0371999740600584E-4</v>
      </c>
      <c r="M341" s="3">
        <f t="shared" si="40"/>
        <v>7.2146513773772092E-3</v>
      </c>
      <c r="N341" s="3">
        <f t="shared" si="41"/>
        <v>-6.3944901570235149E-3</v>
      </c>
      <c r="O341" s="3">
        <f t="shared" si="42"/>
        <v>7.0109313799712036E-3</v>
      </c>
      <c r="P341" s="3">
        <f t="shared" si="43"/>
        <v>-6.5982101544295206E-3</v>
      </c>
      <c r="AG341" s="1">
        <v>36468</v>
      </c>
      <c r="AH341" s="8">
        <v>3.3219284139231779E-3</v>
      </c>
      <c r="AI341" s="8">
        <v>4.2429705573004926E-2</v>
      </c>
      <c r="BO341" s="1">
        <v>36468</v>
      </c>
      <c r="BP341" s="8">
        <v>5.0659416196008082E-3</v>
      </c>
      <c r="BQ341" s="8">
        <v>4.0685692367327296E-2</v>
      </c>
    </row>
    <row r="342" spans="1:69" x14ac:dyDescent="0.2">
      <c r="A342" s="1">
        <v>36501</v>
      </c>
      <c r="B342" s="3">
        <v>5.0630002021789551</v>
      </c>
      <c r="C342" s="2">
        <v>3586.89990234375</v>
      </c>
      <c r="D342" s="3">
        <v>36.1875</v>
      </c>
      <c r="K342" s="1">
        <v>36501</v>
      </c>
      <c r="L342" s="3">
        <f t="shared" si="39"/>
        <v>2.0384000778198242E-4</v>
      </c>
      <c r="M342" s="3">
        <f t="shared" si="40"/>
        <v>1.1534095415609137E-2</v>
      </c>
      <c r="N342" s="3">
        <f t="shared" si="41"/>
        <v>-3.8405549194822412E-2</v>
      </c>
      <c r="O342" s="3">
        <f t="shared" si="42"/>
        <v>1.1330255407827155E-2</v>
      </c>
      <c r="P342" s="3">
        <f t="shared" si="43"/>
        <v>-3.8609389202604392E-2</v>
      </c>
      <c r="AG342" s="1">
        <v>36469</v>
      </c>
      <c r="AH342" s="8">
        <v>1.9106852979201324E-3</v>
      </c>
      <c r="AI342" s="8">
        <v>-3.7848185297920132E-2</v>
      </c>
      <c r="BO342" s="1">
        <v>36469</v>
      </c>
      <c r="BP342" s="8">
        <v>2.9137955327765866E-3</v>
      </c>
      <c r="BQ342" s="8">
        <v>-3.8851295532776581E-2</v>
      </c>
    </row>
    <row r="343" spans="1:69" x14ac:dyDescent="0.2">
      <c r="A343" s="1">
        <v>36502</v>
      </c>
      <c r="B343" s="3">
        <v>5.064000129699707</v>
      </c>
      <c r="C343" s="2">
        <v>3586</v>
      </c>
      <c r="D343" s="3">
        <v>36.4375</v>
      </c>
      <c r="K343" s="1">
        <v>36502</v>
      </c>
      <c r="L343" s="3">
        <f t="shared" si="39"/>
        <v>2.025200080871582E-4</v>
      </c>
      <c r="M343" s="3">
        <f t="shared" si="40"/>
        <v>-2.5088582571316983E-4</v>
      </c>
      <c r="N343" s="3">
        <f t="shared" si="41"/>
        <v>6.9084628670120895E-3</v>
      </c>
      <c r="O343" s="3">
        <f t="shared" si="42"/>
        <v>-4.5340583380032803E-4</v>
      </c>
      <c r="P343" s="3">
        <f t="shared" si="43"/>
        <v>6.7059428589249315E-3</v>
      </c>
      <c r="AG343" s="1">
        <v>36472</v>
      </c>
      <c r="AH343" s="8">
        <v>3.1997058060603107E-3</v>
      </c>
      <c r="AI343" s="8">
        <v>-1.9407161235557878E-2</v>
      </c>
      <c r="BO343" s="1">
        <v>36472</v>
      </c>
      <c r="BP343" s="8">
        <v>4.8795521136037754E-3</v>
      </c>
      <c r="BQ343" s="8">
        <v>-2.1087007543101343E-2</v>
      </c>
    </row>
    <row r="344" spans="1:69" x14ac:dyDescent="0.2">
      <c r="A344" s="1">
        <v>36503</v>
      </c>
      <c r="B344" s="3">
        <v>5.1090002059936523</v>
      </c>
      <c r="C344" s="2">
        <v>3594.10009765625</v>
      </c>
      <c r="D344" s="3">
        <v>38.9375</v>
      </c>
      <c r="K344" s="1">
        <v>36503</v>
      </c>
      <c r="L344" s="3">
        <f t="shared" si="39"/>
        <v>2.0256000518798829E-4</v>
      </c>
      <c r="M344" s="3">
        <f t="shared" si="40"/>
        <v>2.2588113932654769E-3</v>
      </c>
      <c r="N344" s="3">
        <f t="shared" si="41"/>
        <v>6.86106346483705E-2</v>
      </c>
      <c r="O344" s="3">
        <f t="shared" si="42"/>
        <v>2.0562513880774888E-3</v>
      </c>
      <c r="P344" s="3">
        <f t="shared" si="43"/>
        <v>6.8408074643182507E-2</v>
      </c>
      <c r="AG344" s="1">
        <v>36473</v>
      </c>
      <c r="AH344" s="8">
        <v>2.8387914248669609E-3</v>
      </c>
      <c r="AI344" s="8">
        <v>8.6933337810638465E-3</v>
      </c>
      <c r="BO344" s="1">
        <v>36473</v>
      </c>
      <c r="BP344" s="8">
        <v>4.329157596630856E-3</v>
      </c>
      <c r="BQ344" s="8">
        <v>7.2029676092999519E-3</v>
      </c>
    </row>
    <row r="345" spans="1:69" x14ac:dyDescent="0.2">
      <c r="A345" s="1">
        <v>36504</v>
      </c>
      <c r="B345" s="3">
        <v>5.1139998435974121</v>
      </c>
      <c r="C345" s="2">
        <v>3620.199951171875</v>
      </c>
      <c r="D345" s="3">
        <v>37.4375</v>
      </c>
      <c r="K345" s="1">
        <v>36504</v>
      </c>
      <c r="L345" s="3">
        <f t="shared" si="39"/>
        <v>2.043600082397461E-4</v>
      </c>
      <c r="M345" s="3">
        <f t="shared" si="40"/>
        <v>7.2618604953838053E-3</v>
      </c>
      <c r="N345" s="3">
        <f t="shared" si="41"/>
        <v>-3.8523274478330656E-2</v>
      </c>
      <c r="O345" s="3">
        <f t="shared" si="42"/>
        <v>7.057500487144059E-3</v>
      </c>
      <c r="P345" s="3">
        <f t="shared" si="43"/>
        <v>-3.8727634486570399E-2</v>
      </c>
      <c r="AG345" s="1">
        <v>36474</v>
      </c>
      <c r="AH345" s="8">
        <v>-1.2695756226688345E-3</v>
      </c>
      <c r="AI345" s="8">
        <v>2.4070878554264926E-2</v>
      </c>
      <c r="BO345" s="1">
        <v>36474</v>
      </c>
      <c r="BP345" s="8">
        <v>-1.9361031258686827E-3</v>
      </c>
      <c r="BQ345" s="8">
        <v>2.4737406057464773E-2</v>
      </c>
    </row>
    <row r="346" spans="1:69" x14ac:dyDescent="0.2">
      <c r="A346" s="1">
        <v>36507</v>
      </c>
      <c r="B346" s="3">
        <v>5.2170000076293945</v>
      </c>
      <c r="C346" s="2">
        <v>3658.10009765625</v>
      </c>
      <c r="D346" s="3">
        <v>37.445308685302734</v>
      </c>
      <c r="K346" s="1">
        <v>36507</v>
      </c>
      <c r="L346" s="3">
        <f t="shared" si="39"/>
        <v>2.0455999374389649E-4</v>
      </c>
      <c r="M346" s="3">
        <f t="shared" si="40"/>
        <v>1.0469075464217537E-2</v>
      </c>
      <c r="N346" s="3">
        <f t="shared" si="41"/>
        <v>2.0857924013981637E-4</v>
      </c>
      <c r="O346" s="3">
        <f t="shared" si="42"/>
        <v>1.0264515470473641E-2</v>
      </c>
      <c r="P346" s="3">
        <f t="shared" si="43"/>
        <v>4.0192463959198789E-6</v>
      </c>
      <c r="AG346" s="1">
        <v>36475</v>
      </c>
      <c r="AH346" s="8">
        <v>2.0882130722097133E-3</v>
      </c>
      <c r="AI346" s="8">
        <v>3.7720704125242512E-2</v>
      </c>
      <c r="BO346" s="1">
        <v>36475</v>
      </c>
      <c r="BP346" s="8">
        <v>3.1845254306995113E-3</v>
      </c>
      <c r="BQ346" s="8">
        <v>3.6624391766752716E-2</v>
      </c>
    </row>
    <row r="347" spans="1:69" x14ac:dyDescent="0.2">
      <c r="A347" s="1">
        <v>36508</v>
      </c>
      <c r="B347" s="3">
        <v>5.2220001220703125</v>
      </c>
      <c r="C347" s="2">
        <v>3571.60009765625</v>
      </c>
      <c r="D347" s="3">
        <v>36.625</v>
      </c>
      <c r="K347" s="1">
        <v>36508</v>
      </c>
      <c r="L347" s="3">
        <f t="shared" si="39"/>
        <v>2.0868000030517577E-4</v>
      </c>
      <c r="M347" s="3">
        <f t="shared" si="40"/>
        <v>-2.3646154476587637E-2</v>
      </c>
      <c r="N347" s="3">
        <f t="shared" si="41"/>
        <v>-2.1906847989871296E-2</v>
      </c>
      <c r="O347" s="3">
        <f t="shared" si="42"/>
        <v>-2.3854834476892812E-2</v>
      </c>
      <c r="P347" s="3">
        <f t="shared" si="43"/>
        <v>-2.2115527990176471E-2</v>
      </c>
      <c r="AG347" s="1">
        <v>36476</v>
      </c>
      <c r="AH347" s="8">
        <v>2.7637265462921103E-3</v>
      </c>
      <c r="AI347" s="8">
        <v>2.3269964112207126E-2</v>
      </c>
      <c r="BO347" s="1">
        <v>36476</v>
      </c>
      <c r="BP347" s="8">
        <v>4.2146836389896332E-3</v>
      </c>
      <c r="BQ347" s="8">
        <v>2.1819007019509604E-2</v>
      </c>
    </row>
    <row r="348" spans="1:69" x14ac:dyDescent="0.2">
      <c r="A348" s="1">
        <v>36509</v>
      </c>
      <c r="B348" s="3">
        <v>5.1779999732971191</v>
      </c>
      <c r="C348" s="2">
        <v>3621.89990234375</v>
      </c>
      <c r="D348" s="3">
        <v>37.375</v>
      </c>
      <c r="K348" s="1">
        <v>36509</v>
      </c>
      <c r="L348" s="3">
        <f t="shared" si="39"/>
        <v>2.0888000488281249E-4</v>
      </c>
      <c r="M348" s="3">
        <f t="shared" si="40"/>
        <v>1.4083268930501951E-2</v>
      </c>
      <c r="N348" s="3">
        <f t="shared" si="41"/>
        <v>2.0477815699658702E-2</v>
      </c>
      <c r="O348" s="3">
        <f t="shared" si="42"/>
        <v>1.3874388925619138E-2</v>
      </c>
      <c r="P348" s="3">
        <f t="shared" si="43"/>
        <v>2.0268935694775891E-2</v>
      </c>
      <c r="AG348" s="1">
        <v>36479</v>
      </c>
      <c r="AH348" s="8">
        <v>1.5786959324791718E-3</v>
      </c>
      <c r="AI348" s="8">
        <v>1.6331751828714859E-2</v>
      </c>
      <c r="BO348" s="1">
        <v>36479</v>
      </c>
      <c r="BP348" s="8">
        <v>2.4075116716906148E-3</v>
      </c>
      <c r="BQ348" s="8">
        <v>1.5502936089503417E-2</v>
      </c>
    </row>
    <row r="349" spans="1:69" x14ac:dyDescent="0.2">
      <c r="A349" s="1">
        <v>36510</v>
      </c>
      <c r="B349" s="3">
        <v>5.2729997634887695</v>
      </c>
      <c r="C349" s="2">
        <v>3715</v>
      </c>
      <c r="D349" s="3">
        <v>37</v>
      </c>
      <c r="K349" s="1">
        <v>36510</v>
      </c>
      <c r="L349" s="3">
        <f t="shared" si="39"/>
        <v>2.0711999893188477E-4</v>
      </c>
      <c r="M349" s="3">
        <f t="shared" si="40"/>
        <v>2.5704768261542638E-2</v>
      </c>
      <c r="N349" s="3">
        <f t="shared" si="41"/>
        <v>-1.0033444816053512E-2</v>
      </c>
      <c r="O349" s="3">
        <f t="shared" si="42"/>
        <v>2.5497648262610754E-2</v>
      </c>
      <c r="P349" s="3">
        <f t="shared" si="43"/>
        <v>-1.0240564814985397E-2</v>
      </c>
      <c r="AG349" s="1">
        <v>36480</v>
      </c>
      <c r="AH349" s="8">
        <v>-1.0490833466264787E-4</v>
      </c>
      <c r="AI349" s="8">
        <v>-7.2264699644575868E-3</v>
      </c>
      <c r="BO349" s="1">
        <v>36480</v>
      </c>
      <c r="BP349" s="8">
        <v>-1.5998523525763382E-4</v>
      </c>
      <c r="BQ349" s="8">
        <v>-7.1713930638626008E-3</v>
      </c>
    </row>
    <row r="350" spans="1:69" x14ac:dyDescent="0.2">
      <c r="A350" s="1">
        <v>36511</v>
      </c>
      <c r="B350" s="3">
        <v>5.2779998779296875</v>
      </c>
      <c r="C350" s="2">
        <v>3753</v>
      </c>
      <c r="D350" s="3">
        <v>41</v>
      </c>
      <c r="K350" s="1">
        <v>36511</v>
      </c>
      <c r="L350" s="3">
        <f t="shared" si="39"/>
        <v>2.109199905395508E-4</v>
      </c>
      <c r="M350" s="3">
        <f t="shared" si="40"/>
        <v>1.0228802153432033E-2</v>
      </c>
      <c r="N350" s="3">
        <f t="shared" si="41"/>
        <v>0.10810810810810811</v>
      </c>
      <c r="O350" s="3">
        <f t="shared" si="42"/>
        <v>1.0017882162892483E-2</v>
      </c>
      <c r="P350" s="3">
        <f t="shared" si="43"/>
        <v>0.10789718811756856</v>
      </c>
      <c r="AG350" s="1">
        <v>36481</v>
      </c>
      <c r="AH350" s="8">
        <v>4.986631456869452E-3</v>
      </c>
      <c r="AI350" s="8">
        <v>-3.4528728945791162E-2</v>
      </c>
      <c r="BO350" s="1">
        <v>36481</v>
      </c>
      <c r="BP350" s="8">
        <v>7.6046141551651654E-3</v>
      </c>
      <c r="BQ350" s="8">
        <v>-3.714671164408688E-2</v>
      </c>
    </row>
    <row r="351" spans="1:69" x14ac:dyDescent="0.2">
      <c r="A351" s="1">
        <v>36514</v>
      </c>
      <c r="B351" s="3">
        <v>5.3619999885559082</v>
      </c>
      <c r="C351" s="2">
        <v>3783.800048828125</v>
      </c>
      <c r="D351" s="3">
        <v>40.746089935302734</v>
      </c>
      <c r="K351" s="1">
        <v>36514</v>
      </c>
      <c r="L351" s="3">
        <f t="shared" si="39"/>
        <v>2.1111999511718747E-4</v>
      </c>
      <c r="M351" s="3">
        <f t="shared" si="40"/>
        <v>8.2067809294231273E-3</v>
      </c>
      <c r="N351" s="3">
        <f t="shared" si="41"/>
        <v>-6.1929284072503813E-3</v>
      </c>
      <c r="O351" s="3">
        <f t="shared" si="42"/>
        <v>7.9956609343059398E-3</v>
      </c>
      <c r="P351" s="3">
        <f t="shared" si="43"/>
        <v>-6.4040484023675688E-3</v>
      </c>
      <c r="AG351" s="1">
        <v>36482</v>
      </c>
      <c r="AH351" s="8">
        <v>-1.680258003714435E-3</v>
      </c>
      <c r="AI351" s="8">
        <v>-1.3540442148492565E-2</v>
      </c>
      <c r="BO351" s="1">
        <v>36482</v>
      </c>
      <c r="BP351" s="8">
        <v>-2.562393854427344E-3</v>
      </c>
      <c r="BQ351" s="8">
        <v>-1.2658306297779656E-2</v>
      </c>
    </row>
    <row r="352" spans="1:69" x14ac:dyDescent="0.2">
      <c r="A352" s="1">
        <v>36515</v>
      </c>
      <c r="B352" s="3">
        <v>5.4180002212524414</v>
      </c>
      <c r="C352" s="2">
        <v>3911.10009765625</v>
      </c>
      <c r="D352" s="3">
        <v>40.5</v>
      </c>
      <c r="K352" s="1">
        <v>36515</v>
      </c>
      <c r="L352" s="3">
        <f t="shared" si="39"/>
        <v>2.1447999954223631E-4</v>
      </c>
      <c r="M352" s="3">
        <f t="shared" si="40"/>
        <v>3.3643439712822805E-2</v>
      </c>
      <c r="N352" s="3">
        <f t="shared" si="41"/>
        <v>-6.039596331659792E-3</v>
      </c>
      <c r="O352" s="3">
        <f t="shared" si="42"/>
        <v>3.3428959713280568E-2</v>
      </c>
      <c r="P352" s="3">
        <f t="shared" si="43"/>
        <v>-6.2540763312020284E-3</v>
      </c>
      <c r="AG352" s="1">
        <v>36483</v>
      </c>
      <c r="AH352" s="8">
        <v>5.0256566384281462E-3</v>
      </c>
      <c r="AI352" s="8">
        <v>-9.6624418007156265E-3</v>
      </c>
      <c r="BO352" s="1">
        <v>36483</v>
      </c>
      <c r="BP352" s="8">
        <v>7.6641275663037241E-3</v>
      </c>
      <c r="BQ352" s="8">
        <v>-1.2300912728591205E-2</v>
      </c>
    </row>
    <row r="353" spans="1:69" x14ac:dyDescent="0.2">
      <c r="A353" s="1">
        <v>36516</v>
      </c>
      <c r="B353" s="3">
        <v>5.3579998016357422</v>
      </c>
      <c r="C353" s="2">
        <v>3937.300048828125</v>
      </c>
      <c r="D353" s="3">
        <v>40.25</v>
      </c>
      <c r="K353" s="1">
        <v>36516</v>
      </c>
      <c r="L353" s="3">
        <f t="shared" si="39"/>
        <v>2.1672000885009766E-4</v>
      </c>
      <c r="M353" s="3">
        <f t="shared" si="40"/>
        <v>6.6988700155169835E-3</v>
      </c>
      <c r="N353" s="3">
        <f t="shared" si="41"/>
        <v>-6.1728395061728392E-3</v>
      </c>
      <c r="O353" s="3">
        <f t="shared" si="42"/>
        <v>6.4821500066668857E-3</v>
      </c>
      <c r="P353" s="3">
        <f t="shared" si="43"/>
        <v>-6.389559515022937E-3</v>
      </c>
      <c r="AG353" s="1">
        <v>36486</v>
      </c>
      <c r="AH353" s="8">
        <v>1.3944033565227252E-3</v>
      </c>
      <c r="AI353" s="8">
        <v>-3.2450303977640739E-2</v>
      </c>
      <c r="BO353" s="1">
        <v>36486</v>
      </c>
      <c r="BP353" s="8">
        <v>2.1264654496202808E-3</v>
      </c>
      <c r="BQ353" s="8">
        <v>-3.3182366070738295E-2</v>
      </c>
    </row>
    <row r="354" spans="1:69" x14ac:dyDescent="0.2">
      <c r="A354" s="1">
        <v>36517</v>
      </c>
      <c r="B354" s="3">
        <v>5.3080000877380371</v>
      </c>
      <c r="C354" s="2">
        <v>3969.39990234375</v>
      </c>
      <c r="D354" s="3">
        <v>40.0625</v>
      </c>
      <c r="K354" s="1">
        <v>36517</v>
      </c>
      <c r="L354" s="3">
        <f t="shared" si="39"/>
        <v>2.1431999206542968E-4</v>
      </c>
      <c r="M354" s="3">
        <f t="shared" si="40"/>
        <v>8.1527577572298587E-3</v>
      </c>
      <c r="N354" s="3">
        <f t="shared" si="41"/>
        <v>-4.658385093167702E-3</v>
      </c>
      <c r="O354" s="3">
        <f t="shared" si="42"/>
        <v>7.9384377651644297E-3</v>
      </c>
      <c r="P354" s="3">
        <f t="shared" si="43"/>
        <v>-4.8727050852331319E-3</v>
      </c>
      <c r="AG354" s="1">
        <v>36487</v>
      </c>
      <c r="AH354" s="8">
        <v>1.4604872512963779E-3</v>
      </c>
      <c r="AI354" s="8">
        <v>-5.2742538533347656E-2</v>
      </c>
      <c r="BO354" s="1">
        <v>36487</v>
      </c>
      <c r="BP354" s="8">
        <v>2.2272434048332887E-3</v>
      </c>
      <c r="BQ354" s="8">
        <v>-5.3509294686884569E-2</v>
      </c>
    </row>
    <row r="355" spans="1:69" x14ac:dyDescent="0.2">
      <c r="A355" s="1">
        <v>36521</v>
      </c>
      <c r="B355" s="3">
        <v>5.2779998779296875</v>
      </c>
      <c r="C355" s="2">
        <v>3975.300048828125</v>
      </c>
      <c r="D355" s="3">
        <v>42.6875</v>
      </c>
      <c r="K355" s="1">
        <v>36521</v>
      </c>
      <c r="L355" s="3">
        <f t="shared" si="39"/>
        <v>2.1232000350952148E-4</v>
      </c>
      <c r="M355" s="3">
        <f t="shared" si="40"/>
        <v>1.4864076761052047E-3</v>
      </c>
      <c r="N355" s="3">
        <f t="shared" si="41"/>
        <v>6.5522620904836196E-2</v>
      </c>
      <c r="O355" s="3">
        <f t="shared" si="42"/>
        <v>1.2740876725956833E-3</v>
      </c>
      <c r="P355" s="3">
        <f t="shared" si="43"/>
        <v>6.5310300901326668E-2</v>
      </c>
      <c r="AG355" s="1">
        <v>36488</v>
      </c>
      <c r="AH355" s="8">
        <v>-3.0938826045576883E-3</v>
      </c>
      <c r="AI355" s="8">
        <v>-3.9241524549422466E-2</v>
      </c>
      <c r="BO355" s="1">
        <v>36488</v>
      </c>
      <c r="BP355" s="8">
        <v>-4.7181717061980611E-3</v>
      </c>
      <c r="BQ355" s="8">
        <v>-3.7617235447782095E-2</v>
      </c>
    </row>
    <row r="356" spans="1:69" x14ac:dyDescent="0.2">
      <c r="A356" s="1">
        <v>36522</v>
      </c>
      <c r="B356" s="3">
        <v>5.2080001831054688</v>
      </c>
      <c r="C356" s="2">
        <v>3972.10009765625</v>
      </c>
      <c r="D356" s="3">
        <v>42.875</v>
      </c>
      <c r="K356" s="1">
        <v>36522</v>
      </c>
      <c r="L356" s="3">
        <f t="shared" si="39"/>
        <v>2.1111999511718747E-4</v>
      </c>
      <c r="M356" s="3">
        <f t="shared" si="40"/>
        <v>-8.0495840127044259E-4</v>
      </c>
      <c r="N356" s="3">
        <f t="shared" si="41"/>
        <v>4.3923865300146414E-3</v>
      </c>
      <c r="O356" s="3">
        <f t="shared" si="42"/>
        <v>-1.0160783963876301E-3</v>
      </c>
      <c r="P356" s="3">
        <f t="shared" si="43"/>
        <v>4.1812665348974539E-3</v>
      </c>
      <c r="AG356" s="1">
        <v>36489</v>
      </c>
      <c r="AH356" s="8">
        <v>4.908830891320692E-3</v>
      </c>
      <c r="AI356" s="8">
        <v>8.6922396783845585E-2</v>
      </c>
      <c r="BO356" s="1">
        <v>36489</v>
      </c>
      <c r="BP356" s="8">
        <v>7.4859682742394922E-3</v>
      </c>
      <c r="BQ356" s="8">
        <v>8.4345259400926784E-2</v>
      </c>
    </row>
    <row r="357" spans="1:69" x14ac:dyDescent="0.2">
      <c r="A357" s="1">
        <v>36523</v>
      </c>
      <c r="B357" s="3">
        <v>5.0580000877380371</v>
      </c>
      <c r="C357" s="2">
        <v>4041.39990234375</v>
      </c>
      <c r="D357" s="3">
        <v>43.3125</v>
      </c>
      <c r="K357" s="1">
        <v>36523</v>
      </c>
      <c r="L357" s="3">
        <f t="shared" si="39"/>
        <v>2.0832000732421874E-4</v>
      </c>
      <c r="M357" s="3">
        <f t="shared" si="40"/>
        <v>1.7446641067376565E-2</v>
      </c>
      <c r="N357" s="3">
        <f t="shared" si="41"/>
        <v>1.020408163265306E-2</v>
      </c>
      <c r="O357" s="3">
        <f t="shared" si="42"/>
        <v>1.7238321060052346E-2</v>
      </c>
      <c r="P357" s="3">
        <f t="shared" si="43"/>
        <v>9.9957616253288414E-3</v>
      </c>
      <c r="AG357" s="1">
        <v>36490</v>
      </c>
      <c r="AH357" s="8">
        <v>1.6855496664029143E-3</v>
      </c>
      <c r="AI357" s="8">
        <v>-2.5918182945885951E-2</v>
      </c>
      <c r="BO357" s="1">
        <v>36490</v>
      </c>
      <c r="BP357" s="8">
        <v>2.5704636412831046E-3</v>
      </c>
      <c r="BQ357" s="8">
        <v>-2.6803096920766142E-2</v>
      </c>
    </row>
    <row r="358" spans="1:69" x14ac:dyDescent="0.2">
      <c r="A358" s="1">
        <v>36524</v>
      </c>
      <c r="B358" s="3">
        <v>5.0679998397827148</v>
      </c>
      <c r="C358" s="2">
        <v>4036.800048828125</v>
      </c>
      <c r="D358" s="3">
        <v>44.25</v>
      </c>
      <c r="K358" s="1">
        <v>36524</v>
      </c>
      <c r="L358" s="3">
        <f t="shared" si="39"/>
        <v>2.0232000350952148E-4</v>
      </c>
      <c r="M358" s="3">
        <f t="shared" si="40"/>
        <v>-1.138183210465607E-3</v>
      </c>
      <c r="N358" s="3">
        <f t="shared" si="41"/>
        <v>2.1645021645021644E-2</v>
      </c>
      <c r="O358" s="3">
        <f t="shared" si="42"/>
        <v>-1.3405032139751285E-3</v>
      </c>
      <c r="P358" s="3">
        <f t="shared" si="43"/>
        <v>2.1442701641512123E-2</v>
      </c>
      <c r="AG358" s="1">
        <v>36493</v>
      </c>
      <c r="AH358" s="8">
        <v>-1.6231981063750923E-3</v>
      </c>
      <c r="AI358" s="8">
        <v>1.6231981063750923E-3</v>
      </c>
      <c r="BO358" s="1">
        <v>36493</v>
      </c>
      <c r="BP358" s="8">
        <v>-2.4753774974432558E-3</v>
      </c>
      <c r="BQ358" s="8">
        <v>2.4753774974432558E-3</v>
      </c>
    </row>
    <row r="359" spans="1:69" x14ac:dyDescent="0.2">
      <c r="A359" s="1">
        <v>36525</v>
      </c>
      <c r="B359" s="3">
        <v>5.1680002212524414</v>
      </c>
      <c r="C359" s="2">
        <v>4069.300048828125</v>
      </c>
      <c r="D359" s="3">
        <v>44.375</v>
      </c>
      <c r="K359" s="1">
        <v>36525</v>
      </c>
      <c r="L359" s="3">
        <f t="shared" si="39"/>
        <v>2.0271999359130859E-4</v>
      </c>
      <c r="M359" s="3">
        <f t="shared" si="40"/>
        <v>8.0509313334542511E-3</v>
      </c>
      <c r="N359" s="3">
        <f t="shared" si="41"/>
        <v>2.8248587570621469E-3</v>
      </c>
      <c r="O359" s="3">
        <f t="shared" si="42"/>
        <v>7.8482113398629424E-3</v>
      </c>
      <c r="P359" s="3">
        <f t="shared" si="43"/>
        <v>2.6221387634708382E-3</v>
      </c>
      <c r="AG359" s="1">
        <v>36494</v>
      </c>
      <c r="AH359" s="8">
        <v>-5.2591542309887111E-3</v>
      </c>
      <c r="AI359" s="8">
        <v>1.353729992635295E-2</v>
      </c>
      <c r="BO359" s="1">
        <v>36494</v>
      </c>
      <c r="BP359" s="8">
        <v>-8.0202114503727905E-3</v>
      </c>
      <c r="BQ359" s="8">
        <v>1.629835714573703E-2</v>
      </c>
    </row>
    <row r="360" spans="1:69" x14ac:dyDescent="0.2">
      <c r="A360" s="1">
        <v>36528</v>
      </c>
      <c r="B360" s="3">
        <v>5.2839999198913574</v>
      </c>
      <c r="C360" s="2">
        <v>4131.10009765625</v>
      </c>
      <c r="D360" s="3">
        <v>43.4375</v>
      </c>
      <c r="K360" s="1">
        <v>36528</v>
      </c>
      <c r="L360" s="3">
        <f t="shared" si="39"/>
        <v>2.0672000885009766E-4</v>
      </c>
      <c r="M360" s="3">
        <f t="shared" si="40"/>
        <v>1.5186898996529427E-2</v>
      </c>
      <c r="N360" s="3">
        <f t="shared" si="41"/>
        <v>-2.1126760563380281E-2</v>
      </c>
      <c r="O360" s="3">
        <f t="shared" si="42"/>
        <v>1.4980178987679329E-2</v>
      </c>
      <c r="P360" s="3">
        <f t="shared" si="43"/>
        <v>-2.133348057223038E-2</v>
      </c>
      <c r="AG360" s="1">
        <v>36495</v>
      </c>
      <c r="AH360" s="8">
        <v>1.1141347116509993E-3</v>
      </c>
      <c r="AI360" s="8">
        <v>-9.7347241448919684E-3</v>
      </c>
      <c r="BO360" s="1">
        <v>36495</v>
      </c>
      <c r="BP360" s="8">
        <v>1.6990556996768769E-3</v>
      </c>
      <c r="BQ360" s="8">
        <v>-1.0319645132917846E-2</v>
      </c>
    </row>
    <row r="361" spans="1:69" x14ac:dyDescent="0.2">
      <c r="A361" s="1">
        <v>36529</v>
      </c>
      <c r="B361" s="3">
        <v>5.2779998779296875</v>
      </c>
      <c r="C361" s="2">
        <v>3901.60009765625</v>
      </c>
      <c r="D361" s="3">
        <v>42.5</v>
      </c>
      <c r="K361" s="1">
        <v>36529</v>
      </c>
      <c r="L361" s="3">
        <f t="shared" si="39"/>
        <v>2.1135999679565428E-4</v>
      </c>
      <c r="M361" s="3">
        <f t="shared" si="40"/>
        <v>-5.5554209429639623E-2</v>
      </c>
      <c r="N361" s="3">
        <f t="shared" si="41"/>
        <v>-2.1582733812949641E-2</v>
      </c>
      <c r="O361" s="3">
        <f t="shared" si="42"/>
        <v>-5.5765569426435277E-2</v>
      </c>
      <c r="P361" s="3">
        <f t="shared" si="43"/>
        <v>-2.1794093809745296E-2</v>
      </c>
      <c r="AG361" s="1">
        <v>36496</v>
      </c>
      <c r="AH361" s="8">
        <v>6.2341710630841977E-3</v>
      </c>
      <c r="AI361" s="8">
        <v>-4.2674997427506016E-3</v>
      </c>
      <c r="BO361" s="1">
        <v>36496</v>
      </c>
      <c r="BP361" s="8">
        <v>9.5071123507117234E-3</v>
      </c>
      <c r="BQ361" s="8">
        <v>-7.5404410303781273E-3</v>
      </c>
    </row>
    <row r="362" spans="1:69" x14ac:dyDescent="0.2">
      <c r="A362" s="1">
        <v>36530</v>
      </c>
      <c r="B362" s="3">
        <v>5.2690000534057617</v>
      </c>
      <c r="C362" s="2">
        <v>3877.5</v>
      </c>
      <c r="D362" s="3">
        <v>44</v>
      </c>
      <c r="K362" s="1">
        <v>36530</v>
      </c>
      <c r="L362" s="3">
        <f t="shared" si="39"/>
        <v>2.1111999511718747E-4</v>
      </c>
      <c r="M362" s="3">
        <f t="shared" si="40"/>
        <v>-6.1769779200916289E-3</v>
      </c>
      <c r="N362" s="3">
        <f t="shared" si="41"/>
        <v>3.5294117647058823E-2</v>
      </c>
      <c r="O362" s="3">
        <f t="shared" si="42"/>
        <v>-6.3880979152088164E-3</v>
      </c>
      <c r="P362" s="3">
        <f t="shared" si="43"/>
        <v>3.5082997651941637E-2</v>
      </c>
      <c r="AG362" s="1">
        <v>36497</v>
      </c>
      <c r="AH362" s="8">
        <v>4.1531689405300276E-3</v>
      </c>
      <c r="AI362" s="8">
        <v>-2.3966880770303536E-3</v>
      </c>
      <c r="BO362" s="1">
        <v>36497</v>
      </c>
      <c r="BP362" s="8">
        <v>6.3335836199482345E-3</v>
      </c>
      <c r="BQ362" s="8">
        <v>-4.5771027564485605E-3</v>
      </c>
    </row>
    <row r="363" spans="1:69" x14ac:dyDescent="0.2">
      <c r="A363" s="1">
        <v>36531</v>
      </c>
      <c r="B363" s="3">
        <v>5.2389998435974121</v>
      </c>
      <c r="C363" s="2">
        <v>3727.10009765625</v>
      </c>
      <c r="D363" s="3">
        <v>47.9375</v>
      </c>
      <c r="K363" s="1">
        <v>36531</v>
      </c>
      <c r="L363" s="3">
        <f t="shared" si="39"/>
        <v>2.1076000213623048E-4</v>
      </c>
      <c r="M363" s="3">
        <f t="shared" si="40"/>
        <v>-3.8787853602514508E-2</v>
      </c>
      <c r="N363" s="3">
        <f t="shared" si="41"/>
        <v>8.9488636363636367E-2</v>
      </c>
      <c r="O363" s="3">
        <f t="shared" si="42"/>
        <v>-3.8998613604650741E-2</v>
      </c>
      <c r="P363" s="3">
        <f t="shared" si="43"/>
        <v>8.9277876361500141E-2</v>
      </c>
      <c r="AG363" s="1">
        <v>36500</v>
      </c>
      <c r="AH363" s="8">
        <v>1.5236424890273748E-3</v>
      </c>
      <c r="AI363" s="8">
        <v>-7.9181326460508895E-3</v>
      </c>
      <c r="BO363" s="1">
        <v>36500</v>
      </c>
      <c r="BP363" s="8">
        <v>2.3235551573612102E-3</v>
      </c>
      <c r="BQ363" s="8">
        <v>-8.7180453143847255E-3</v>
      </c>
    </row>
    <row r="364" spans="1:69" x14ac:dyDescent="0.2">
      <c r="A364" s="1">
        <v>36532</v>
      </c>
      <c r="B364" s="3">
        <v>5.2189998626708984</v>
      </c>
      <c r="C364" s="2">
        <v>3882.60009765625</v>
      </c>
      <c r="D364" s="3">
        <v>49.0625</v>
      </c>
      <c r="K364" s="1">
        <v>36532</v>
      </c>
      <c r="L364" s="3">
        <f t="shared" si="39"/>
        <v>2.0955999374389647E-4</v>
      </c>
      <c r="M364" s="3">
        <f t="shared" si="40"/>
        <v>4.1721444534796537E-2</v>
      </c>
      <c r="N364" s="3">
        <f t="shared" si="41"/>
        <v>2.3468057366362451E-2</v>
      </c>
      <c r="O364" s="3">
        <f t="shared" si="42"/>
        <v>4.1511884541052639E-2</v>
      </c>
      <c r="P364" s="3">
        <f t="shared" si="43"/>
        <v>2.3258497372618554E-2</v>
      </c>
      <c r="AG364" s="1">
        <v>36501</v>
      </c>
      <c r="AH364" s="8">
        <v>2.4358540598127519E-3</v>
      </c>
      <c r="AI364" s="8">
        <v>-4.0841403254635165E-2</v>
      </c>
      <c r="BO364" s="1">
        <v>36501</v>
      </c>
      <c r="BP364" s="8">
        <v>3.7146780192971328E-3</v>
      </c>
      <c r="BQ364" s="8">
        <v>-4.2120227214119545E-2</v>
      </c>
    </row>
    <row r="365" spans="1:69" x14ac:dyDescent="0.2">
      <c r="A365" s="1">
        <v>36535</v>
      </c>
      <c r="B365" s="3">
        <v>5.2379999160766602</v>
      </c>
      <c r="C365" s="2">
        <v>4049.60009765625</v>
      </c>
      <c r="D365" s="3">
        <v>47.3125</v>
      </c>
      <c r="K365" s="1">
        <v>36535</v>
      </c>
      <c r="L365" s="3">
        <f t="shared" si="39"/>
        <v>2.0875999450683594E-4</v>
      </c>
      <c r="M365" s="3">
        <f t="shared" si="40"/>
        <v>4.3012413279649983E-2</v>
      </c>
      <c r="N365" s="3">
        <f t="shared" si="41"/>
        <v>-3.5668789808917196E-2</v>
      </c>
      <c r="O365" s="3">
        <f t="shared" si="42"/>
        <v>4.2803653285143149E-2</v>
      </c>
      <c r="P365" s="3">
        <f t="shared" si="43"/>
        <v>-3.587754980342403E-2</v>
      </c>
      <c r="AG365" s="1">
        <v>36502</v>
      </c>
      <c r="AH365" s="8">
        <v>-5.2983891245243775E-5</v>
      </c>
      <c r="AI365" s="8">
        <v>6.9614467582573333E-3</v>
      </c>
      <c r="BO365" s="1">
        <v>36502</v>
      </c>
      <c r="BP365" s="8">
        <v>-8.0800446723259986E-5</v>
      </c>
      <c r="BQ365" s="8">
        <v>6.9892633137353492E-3</v>
      </c>
    </row>
    <row r="366" spans="1:69" x14ac:dyDescent="0.2">
      <c r="A366" s="1">
        <v>36536</v>
      </c>
      <c r="B366" s="3">
        <v>5.2829999923706055</v>
      </c>
      <c r="C366" s="2">
        <v>3921.10009765625</v>
      </c>
      <c r="D366" s="3">
        <v>47.625</v>
      </c>
      <c r="K366" s="1">
        <v>36536</v>
      </c>
      <c r="L366" s="3">
        <f t="shared" si="39"/>
        <v>2.0951999664306641E-4</v>
      </c>
      <c r="M366" s="3">
        <f t="shared" si="40"/>
        <v>-3.1731528274698224E-2</v>
      </c>
      <c r="N366" s="3">
        <f t="shared" si="41"/>
        <v>6.6050198150594455E-3</v>
      </c>
      <c r="O366" s="3">
        <f t="shared" si="42"/>
        <v>-3.1941048271341289E-2</v>
      </c>
      <c r="P366" s="3">
        <f t="shared" si="43"/>
        <v>6.3954998184163787E-3</v>
      </c>
      <c r="AG366" s="1">
        <v>36503</v>
      </c>
      <c r="AH366" s="8">
        <v>4.7703219926470783E-4</v>
      </c>
      <c r="AI366" s="8">
        <v>6.8133602449105796E-2</v>
      </c>
      <c r="BO366" s="1">
        <v>36503</v>
      </c>
      <c r="BP366" s="8">
        <v>7.274742170890969E-4</v>
      </c>
      <c r="BQ366" s="8">
        <v>6.7883160431281397E-2</v>
      </c>
    </row>
    <row r="367" spans="1:69" x14ac:dyDescent="0.2">
      <c r="A367" s="1">
        <v>36537</v>
      </c>
      <c r="B367" s="3">
        <v>5.2829999923706055</v>
      </c>
      <c r="C367" s="2">
        <v>3850</v>
      </c>
      <c r="D367" s="3">
        <v>51.5</v>
      </c>
      <c r="K367" s="1">
        <v>36537</v>
      </c>
      <c r="L367" s="3">
        <f t="shared" si="39"/>
        <v>2.113199996948242E-4</v>
      </c>
      <c r="M367" s="3">
        <f t="shared" si="40"/>
        <v>-1.8132691307408473E-2</v>
      </c>
      <c r="N367" s="3">
        <f t="shared" si="41"/>
        <v>8.1364829396325458E-2</v>
      </c>
      <c r="O367" s="3">
        <f t="shared" si="42"/>
        <v>-1.8344011307103298E-2</v>
      </c>
      <c r="P367" s="3">
        <f t="shared" si="43"/>
        <v>8.115350939663063E-2</v>
      </c>
      <c r="AG367" s="1">
        <v>36504</v>
      </c>
      <c r="AH367" s="8">
        <v>1.5336124535207259E-3</v>
      </c>
      <c r="AI367" s="8">
        <v>-4.0056886931851381E-2</v>
      </c>
      <c r="BO367" s="1">
        <v>36504</v>
      </c>
      <c r="BP367" s="8">
        <v>2.3387593555796666E-3</v>
      </c>
      <c r="BQ367" s="8">
        <v>-4.0862033833910322E-2</v>
      </c>
    </row>
    <row r="368" spans="1:69" x14ac:dyDescent="0.2">
      <c r="A368" s="1">
        <v>36538</v>
      </c>
      <c r="B368" s="3">
        <v>5.2480001449584961</v>
      </c>
      <c r="C368" s="2">
        <v>3957.199951171875</v>
      </c>
      <c r="D368" s="3">
        <v>53.375</v>
      </c>
      <c r="K368" s="1">
        <v>36538</v>
      </c>
      <c r="L368" s="3">
        <f t="shared" si="39"/>
        <v>2.113199996948242E-4</v>
      </c>
      <c r="M368" s="3">
        <f t="shared" si="40"/>
        <v>2.7844143161525975E-2</v>
      </c>
      <c r="N368" s="3">
        <f t="shared" si="41"/>
        <v>3.640776699029126E-2</v>
      </c>
      <c r="O368" s="3">
        <f t="shared" si="42"/>
        <v>2.763282316183115E-2</v>
      </c>
      <c r="P368" s="3">
        <f t="shared" si="43"/>
        <v>3.6196446990596438E-2</v>
      </c>
      <c r="AG368" s="1">
        <v>36507</v>
      </c>
      <c r="AH368" s="8">
        <v>2.2109354095935056E-3</v>
      </c>
      <c r="AI368" s="8">
        <v>-2.0023561694536892E-3</v>
      </c>
      <c r="BO368" s="1">
        <v>36507</v>
      </c>
      <c r="BP368" s="8">
        <v>3.3716770243345517E-3</v>
      </c>
      <c r="BQ368" s="8">
        <v>-3.1630977841947353E-3</v>
      </c>
    </row>
    <row r="369" spans="1:69" x14ac:dyDescent="0.2">
      <c r="A369" s="1">
        <v>36539</v>
      </c>
      <c r="B369" s="3">
        <v>5.2589998245239258</v>
      </c>
      <c r="C369" s="2">
        <v>4064.199951171875</v>
      </c>
      <c r="D369" s="3">
        <v>56.375</v>
      </c>
      <c r="K369" s="1">
        <v>36539</v>
      </c>
      <c r="L369" s="3">
        <f t="shared" si="39"/>
        <v>2.0992000579833983E-4</v>
      </c>
      <c r="M369" s="3">
        <f t="shared" si="40"/>
        <v>2.703932106547037E-2</v>
      </c>
      <c r="N369" s="3">
        <f t="shared" si="41"/>
        <v>5.6206088992974239E-2</v>
      </c>
      <c r="O369" s="3">
        <f t="shared" si="42"/>
        <v>2.682940105967203E-2</v>
      </c>
      <c r="P369" s="3">
        <f t="shared" si="43"/>
        <v>5.5996168987175896E-2</v>
      </c>
      <c r="AG369" s="1">
        <v>36508</v>
      </c>
      <c r="AH369" s="8">
        <v>-4.993766680896977E-3</v>
      </c>
      <c r="AI369" s="8">
        <v>-1.6913081308974318E-2</v>
      </c>
      <c r="BO369" s="1">
        <v>36508</v>
      </c>
      <c r="BP369" s="8">
        <v>-7.61549537350049E-3</v>
      </c>
      <c r="BQ369" s="8">
        <v>-1.4291352616370805E-2</v>
      </c>
    </row>
    <row r="370" spans="1:69" x14ac:dyDescent="0.2">
      <c r="A370" s="1">
        <v>36543</v>
      </c>
      <c r="B370" s="3">
        <v>5.2849998474121094</v>
      </c>
      <c r="C370" s="2">
        <v>4130.7998046875</v>
      </c>
      <c r="D370" s="3">
        <v>55.5</v>
      </c>
      <c r="K370" s="1">
        <v>36543</v>
      </c>
      <c r="L370" s="3">
        <f t="shared" si="39"/>
        <v>2.1035999298095703E-4</v>
      </c>
      <c r="M370" s="3">
        <f t="shared" si="40"/>
        <v>1.6386952983556219E-2</v>
      </c>
      <c r="N370" s="3">
        <f t="shared" si="41"/>
        <v>-1.5521064301552107E-2</v>
      </c>
      <c r="O370" s="3">
        <f t="shared" si="42"/>
        <v>1.6176592990575261E-2</v>
      </c>
      <c r="P370" s="3">
        <f t="shared" si="43"/>
        <v>-1.5731424294533065E-2</v>
      </c>
      <c r="AG370" s="1">
        <v>36509</v>
      </c>
      <c r="AH370" s="8">
        <v>2.9742070412711488E-3</v>
      </c>
      <c r="AI370" s="8">
        <v>1.7503608658387553E-2</v>
      </c>
      <c r="BO370" s="1">
        <v>36509</v>
      </c>
      <c r="BP370" s="8">
        <v>4.5356664437843988E-3</v>
      </c>
      <c r="BQ370" s="8">
        <v>1.5942149255874304E-2</v>
      </c>
    </row>
    <row r="371" spans="1:69" x14ac:dyDescent="0.2">
      <c r="A371" s="1">
        <v>36544</v>
      </c>
      <c r="B371" s="3">
        <v>5.3530001640319824</v>
      </c>
      <c r="C371" s="2">
        <v>4151.2001953125</v>
      </c>
      <c r="D371" s="3">
        <v>53.5</v>
      </c>
      <c r="K371" s="1">
        <v>36544</v>
      </c>
      <c r="L371" s="3">
        <f t="shared" si="39"/>
        <v>2.1139999389648437E-4</v>
      </c>
      <c r="M371" s="3">
        <f t="shared" si="40"/>
        <v>4.9386054976206508E-3</v>
      </c>
      <c r="N371" s="3">
        <f t="shared" si="41"/>
        <v>-3.6036036036036036E-2</v>
      </c>
      <c r="O371" s="3">
        <f t="shared" si="42"/>
        <v>4.7272055037241665E-3</v>
      </c>
      <c r="P371" s="3">
        <f t="shared" si="43"/>
        <v>-3.6247436029932523E-2</v>
      </c>
      <c r="AG371" s="1">
        <v>36510</v>
      </c>
      <c r="AH371" s="8">
        <v>5.428519694894331E-3</v>
      </c>
      <c r="AI371" s="8">
        <v>-1.5461964510947843E-2</v>
      </c>
      <c r="BO371" s="1">
        <v>36510</v>
      </c>
      <c r="BP371" s="8">
        <v>8.2784938230230747E-3</v>
      </c>
      <c r="BQ371" s="8">
        <v>-1.8311938639076587E-2</v>
      </c>
    </row>
    <row r="372" spans="1:69" x14ac:dyDescent="0.2">
      <c r="A372" s="1">
        <v>36545</v>
      </c>
      <c r="B372" s="3">
        <v>5.3179998397827148</v>
      </c>
      <c r="C372" s="2">
        <v>4189.5</v>
      </c>
      <c r="D372" s="3">
        <v>67.375</v>
      </c>
      <c r="K372" s="1">
        <v>36545</v>
      </c>
      <c r="L372" s="3">
        <f t="shared" si="39"/>
        <v>2.1412000656127931E-4</v>
      </c>
      <c r="M372" s="3">
        <f t="shared" si="40"/>
        <v>9.2262003482144299E-3</v>
      </c>
      <c r="N372" s="3">
        <f t="shared" si="41"/>
        <v>0.25934579439252337</v>
      </c>
      <c r="O372" s="3">
        <f t="shared" si="42"/>
        <v>9.0120803416531507E-3</v>
      </c>
      <c r="P372" s="3">
        <f t="shared" si="43"/>
        <v>0.25913167438596207</v>
      </c>
      <c r="AG372" s="1">
        <v>36511</v>
      </c>
      <c r="AH372" s="8">
        <v>2.1601927463457686E-3</v>
      </c>
      <c r="AI372" s="8">
        <v>0.10594791536176235</v>
      </c>
      <c r="BO372" s="1">
        <v>36511</v>
      </c>
      <c r="BP372" s="8">
        <v>3.2942944508393833E-3</v>
      </c>
      <c r="BQ372" s="8">
        <v>0.10481381365726873</v>
      </c>
    </row>
    <row r="373" spans="1:69" x14ac:dyDescent="0.2">
      <c r="A373" s="1">
        <v>36546</v>
      </c>
      <c r="B373" s="3">
        <v>5.3029999732971191</v>
      </c>
      <c r="C373" s="2">
        <v>4235.39990234375</v>
      </c>
      <c r="D373" s="3">
        <v>71.625</v>
      </c>
      <c r="K373" s="1">
        <v>36546</v>
      </c>
      <c r="L373" s="3">
        <f t="shared" si="39"/>
        <v>2.1271999359130859E-4</v>
      </c>
      <c r="M373" s="3">
        <f t="shared" si="40"/>
        <v>1.095593802213868E-2</v>
      </c>
      <c r="N373" s="3">
        <f t="shared" si="41"/>
        <v>6.3079777365491654E-2</v>
      </c>
      <c r="O373" s="3">
        <f t="shared" si="42"/>
        <v>1.0743218028547372E-2</v>
      </c>
      <c r="P373" s="3">
        <f t="shared" si="43"/>
        <v>6.2867057371900348E-2</v>
      </c>
      <c r="AG373" s="1">
        <v>36514</v>
      </c>
      <c r="AH373" s="8">
        <v>1.7331676151972823E-3</v>
      </c>
      <c r="AI373" s="8">
        <v>-7.926096022447664E-3</v>
      </c>
      <c r="BO373" s="1">
        <v>36514</v>
      </c>
      <c r="BP373" s="8">
        <v>2.6430810244953214E-3</v>
      </c>
      <c r="BQ373" s="8">
        <v>-8.8360094317457023E-3</v>
      </c>
    </row>
    <row r="374" spans="1:69" x14ac:dyDescent="0.2">
      <c r="A374" s="1">
        <v>36549</v>
      </c>
      <c r="B374" s="3">
        <v>5.3600001335144043</v>
      </c>
      <c r="C374" s="2">
        <v>4096</v>
      </c>
      <c r="D374" s="3">
        <v>65</v>
      </c>
      <c r="K374" s="1">
        <v>36549</v>
      </c>
      <c r="L374" s="3">
        <f t="shared" si="39"/>
        <v>2.1211999893188478E-4</v>
      </c>
      <c r="M374" s="3">
        <f t="shared" si="40"/>
        <v>-3.291304376396903E-2</v>
      </c>
      <c r="N374" s="3">
        <f t="shared" si="41"/>
        <v>-9.2495636998254804E-2</v>
      </c>
      <c r="O374" s="3">
        <f t="shared" si="42"/>
        <v>-3.3125163762900915E-2</v>
      </c>
      <c r="P374" s="3">
        <f t="shared" si="43"/>
        <v>-9.2707756997186683E-2</v>
      </c>
      <c r="AG374" s="1">
        <v>36515</v>
      </c>
      <c r="AH374" s="8">
        <v>7.1050660028042639E-3</v>
      </c>
      <c r="AI374" s="8">
        <v>-1.3144662334464055E-2</v>
      </c>
      <c r="BO374" s="1">
        <v>36515</v>
      </c>
      <c r="BP374" s="8">
        <v>1.0835227340467686E-2</v>
      </c>
      <c r="BQ374" s="8">
        <v>-1.6874823672127479E-2</v>
      </c>
    </row>
    <row r="375" spans="1:69" x14ac:dyDescent="0.2">
      <c r="A375" s="1">
        <v>36550</v>
      </c>
      <c r="B375" s="3">
        <v>5.3979997634887695</v>
      </c>
      <c r="C375" s="2">
        <v>4167.39990234375</v>
      </c>
      <c r="D375" s="3">
        <v>61.25</v>
      </c>
      <c r="K375" s="1">
        <v>36550</v>
      </c>
      <c r="L375" s="3">
        <f t="shared" si="39"/>
        <v>2.1440000534057619E-4</v>
      </c>
      <c r="M375" s="3">
        <f t="shared" si="40"/>
        <v>1.743161678314209E-2</v>
      </c>
      <c r="N375" s="3">
        <f t="shared" si="41"/>
        <v>-5.7692307692307696E-2</v>
      </c>
      <c r="O375" s="3">
        <f t="shared" si="42"/>
        <v>1.7217216777801515E-2</v>
      </c>
      <c r="P375" s="3">
        <f t="shared" si="43"/>
        <v>-5.7906707697648274E-2</v>
      </c>
      <c r="AG375" s="1">
        <v>36516</v>
      </c>
      <c r="AH375" s="8">
        <v>1.4147160341133004E-3</v>
      </c>
      <c r="AI375" s="8">
        <v>-7.5875555402861398E-3</v>
      </c>
      <c r="BO375" s="1">
        <v>36516</v>
      </c>
      <c r="BP375" s="8">
        <v>2.1574422877665613E-3</v>
      </c>
      <c r="BQ375" s="8">
        <v>-8.3302817939394005E-3</v>
      </c>
    </row>
    <row r="376" spans="1:69" x14ac:dyDescent="0.2">
      <c r="A376" s="1">
        <v>36551</v>
      </c>
      <c r="B376" s="3">
        <v>5.4089999198913574</v>
      </c>
      <c r="C376" s="2">
        <v>4069.89990234375</v>
      </c>
      <c r="D376" s="3">
        <v>61.125</v>
      </c>
      <c r="K376" s="1">
        <v>36551</v>
      </c>
      <c r="L376" s="3">
        <f t="shared" si="39"/>
        <v>2.1591999053955076E-4</v>
      </c>
      <c r="M376" s="3">
        <f t="shared" si="40"/>
        <v>-2.3395882872955364E-2</v>
      </c>
      <c r="N376" s="3">
        <f t="shared" si="41"/>
        <v>-2.0408163265306124E-3</v>
      </c>
      <c r="O376" s="3">
        <f t="shared" si="42"/>
        <v>-2.3611802863494916E-2</v>
      </c>
      <c r="P376" s="3">
        <f t="shared" si="43"/>
        <v>-2.2567363170701632E-3</v>
      </c>
      <c r="AG376" s="1">
        <v>36517</v>
      </c>
      <c r="AH376" s="8">
        <v>1.7217586092397928E-3</v>
      </c>
      <c r="AI376" s="8">
        <v>-6.3801437024074946E-3</v>
      </c>
      <c r="BO376" s="1">
        <v>36517</v>
      </c>
      <c r="BP376" s="8">
        <v>2.6256822877025374E-3</v>
      </c>
      <c r="BQ376" s="8">
        <v>-7.2840673808702398E-3</v>
      </c>
    </row>
    <row r="377" spans="1:69" x14ac:dyDescent="0.2">
      <c r="A377" s="1">
        <v>36552</v>
      </c>
      <c r="B377" s="3">
        <v>5.4190001487731934</v>
      </c>
      <c r="C377" s="2">
        <v>4039.5</v>
      </c>
      <c r="D377" s="3">
        <v>61</v>
      </c>
      <c r="K377" s="1">
        <v>36552</v>
      </c>
      <c r="L377" s="3">
        <f t="shared" si="39"/>
        <v>2.163599967956543E-4</v>
      </c>
      <c r="M377" s="3">
        <f t="shared" si="40"/>
        <v>-7.4694471788467045E-3</v>
      </c>
      <c r="N377" s="3">
        <f t="shared" si="41"/>
        <v>-2.0449897750511249E-3</v>
      </c>
      <c r="O377" s="3">
        <f t="shared" si="42"/>
        <v>-7.6858071756423585E-3</v>
      </c>
      <c r="P377" s="3">
        <f t="shared" si="43"/>
        <v>-2.2613497718467794E-3</v>
      </c>
      <c r="AG377" s="1">
        <v>36521</v>
      </c>
      <c r="AH377" s="8">
        <v>3.1391037111396105E-4</v>
      </c>
      <c r="AI377" s="8">
        <v>6.5208710533722236E-2</v>
      </c>
      <c r="BO377" s="1">
        <v>36521</v>
      </c>
      <c r="BP377" s="8">
        <v>4.7871339044674738E-4</v>
      </c>
      <c r="BQ377" s="8">
        <v>6.5043907514389446E-2</v>
      </c>
    </row>
    <row r="378" spans="1:69" x14ac:dyDescent="0.2">
      <c r="A378" s="1">
        <v>36553</v>
      </c>
      <c r="B378" s="3">
        <v>5.4749999046325684</v>
      </c>
      <c r="C378" s="2">
        <v>3887</v>
      </c>
      <c r="D378" s="3">
        <v>60.1875</v>
      </c>
      <c r="K378" s="1">
        <v>36553</v>
      </c>
      <c r="L378" s="3">
        <f t="shared" si="39"/>
        <v>2.1676000595092774E-4</v>
      </c>
      <c r="M378" s="3">
        <f t="shared" si="40"/>
        <v>-3.7752197054090851E-2</v>
      </c>
      <c r="N378" s="3">
        <f t="shared" si="41"/>
        <v>-1.331967213114754E-2</v>
      </c>
      <c r="O378" s="3">
        <f t="shared" si="42"/>
        <v>-3.7968957060041782E-2</v>
      </c>
      <c r="P378" s="3">
        <f t="shared" si="43"/>
        <v>-1.3536432137098467E-2</v>
      </c>
      <c r="AG378" s="1">
        <v>36522</v>
      </c>
      <c r="AH378" s="8">
        <v>-1.6999696283606983E-4</v>
      </c>
      <c r="AI378" s="8">
        <v>4.5623834928507113E-3</v>
      </c>
      <c r="BO378" s="1">
        <v>36522</v>
      </c>
      <c r="BP378" s="8">
        <v>-2.5924540866909055E-4</v>
      </c>
      <c r="BQ378" s="8">
        <v>4.6516319386837321E-3</v>
      </c>
    </row>
    <row r="379" spans="1:69" x14ac:dyDescent="0.2">
      <c r="A379" s="1">
        <v>36556</v>
      </c>
      <c r="B379" s="3">
        <v>5.569000244140625</v>
      </c>
      <c r="C379" s="2">
        <v>3940.300048828125</v>
      </c>
      <c r="D379" s="3">
        <v>67.875</v>
      </c>
      <c r="K379" s="1">
        <v>36556</v>
      </c>
      <c r="L379" s="3">
        <f t="shared" si="39"/>
        <v>2.1899999618530275E-4</v>
      </c>
      <c r="M379" s="3">
        <f t="shared" si="40"/>
        <v>1.3712387143844868E-2</v>
      </c>
      <c r="N379" s="3">
        <f t="shared" si="41"/>
        <v>0.1277258566978193</v>
      </c>
      <c r="O379" s="3">
        <f t="shared" si="42"/>
        <v>1.3493387147659564E-2</v>
      </c>
      <c r="P379" s="3">
        <f t="shared" si="43"/>
        <v>0.127506856701634</v>
      </c>
      <c r="AG379" s="1">
        <v>36523</v>
      </c>
      <c r="AH379" s="8">
        <v>3.6845084025014302E-3</v>
      </c>
      <c r="AI379" s="8">
        <v>6.5195732301516303E-3</v>
      </c>
      <c r="BO379" s="1">
        <v>36523</v>
      </c>
      <c r="BP379" s="8">
        <v>5.618876188230989E-3</v>
      </c>
      <c r="BQ379" s="8">
        <v>4.5852054444220714E-3</v>
      </c>
    </row>
    <row r="380" spans="1:69" x14ac:dyDescent="0.2">
      <c r="A380" s="1">
        <v>36557</v>
      </c>
      <c r="B380" s="3">
        <v>5.5260000228881836</v>
      </c>
      <c r="C380" s="2">
        <v>4051.89990234375</v>
      </c>
      <c r="D380" s="3">
        <v>64.5</v>
      </c>
      <c r="K380" s="1">
        <v>36557</v>
      </c>
      <c r="L380" s="3">
        <f t="shared" si="39"/>
        <v>2.2276000976562498E-4</v>
      </c>
      <c r="M380" s="3">
        <f t="shared" si="40"/>
        <v>2.8322679017506711E-2</v>
      </c>
      <c r="N380" s="3">
        <f t="shared" si="41"/>
        <v>-4.9723756906077346E-2</v>
      </c>
      <c r="O380" s="3">
        <f t="shared" si="42"/>
        <v>2.8099919007741087E-2</v>
      </c>
      <c r="P380" s="3">
        <f t="shared" si="43"/>
        <v>-4.9946516915842974E-2</v>
      </c>
      <c r="AG380" s="1">
        <v>36524</v>
      </c>
      <c r="AH380" s="8">
        <v>-2.4036979876821513E-4</v>
      </c>
      <c r="AI380" s="8">
        <v>2.188539144378986E-2</v>
      </c>
      <c r="BO380" s="1">
        <v>36524</v>
      </c>
      <c r="BP380" s="8">
        <v>-3.6656400016666111E-4</v>
      </c>
      <c r="BQ380" s="8">
        <v>2.2011585645188306E-2</v>
      </c>
    </row>
    <row r="381" spans="1:69" ht="13.5" thickBot="1" x14ac:dyDescent="0.25">
      <c r="A381" s="1">
        <v>36558</v>
      </c>
      <c r="B381" s="3">
        <v>5.4970002174377441</v>
      </c>
      <c r="C381" s="2">
        <v>4073.89990234375</v>
      </c>
      <c r="D381" s="3">
        <v>62.875</v>
      </c>
      <c r="K381" s="1">
        <v>36558</v>
      </c>
      <c r="L381" s="3">
        <f t="shared" si="39"/>
        <v>2.2104000091552732E-4</v>
      </c>
      <c r="M381" s="3">
        <f t="shared" si="40"/>
        <v>5.4295516992595222E-3</v>
      </c>
      <c r="N381" s="3">
        <f t="shared" si="41"/>
        <v>-2.5193798449612403E-2</v>
      </c>
      <c r="O381" s="3">
        <f t="shared" si="42"/>
        <v>5.2085116983439945E-3</v>
      </c>
      <c r="P381" s="3">
        <f t="shared" si="43"/>
        <v>-2.541483845052793E-2</v>
      </c>
      <c r="AG381" s="1">
        <v>36525</v>
      </c>
      <c r="AH381" s="8">
        <v>1.7002541653443174E-3</v>
      </c>
      <c r="AI381" s="8">
        <v>1.1246045917178294E-3</v>
      </c>
      <c r="BO381" s="1">
        <v>36525</v>
      </c>
      <c r="BP381" s="9">
        <v>2.5928880056584514E-3</v>
      </c>
      <c r="BQ381" s="9">
        <v>2.3197075140369552E-4</v>
      </c>
    </row>
    <row r="382" spans="1:69" x14ac:dyDescent="0.2">
      <c r="A382" s="1">
        <v>36559</v>
      </c>
      <c r="B382" s="3">
        <v>5.4569997787475586</v>
      </c>
      <c r="C382" s="2">
        <v>4210.89990234375</v>
      </c>
      <c r="D382" s="3">
        <v>63.6875</v>
      </c>
      <c r="K382" s="1">
        <v>36559</v>
      </c>
      <c r="L382" s="3">
        <f t="shared" si="39"/>
        <v>2.1988000869750977E-4</v>
      </c>
      <c r="M382" s="3">
        <f t="shared" si="40"/>
        <v>3.3628710396439221E-2</v>
      </c>
      <c r="N382" s="3">
        <f t="shared" si="41"/>
        <v>1.2922465208747515E-2</v>
      </c>
      <c r="O382" s="3">
        <f t="shared" si="42"/>
        <v>3.3408830387741714E-2</v>
      </c>
      <c r="P382" s="3">
        <f t="shared" si="43"/>
        <v>1.2702585200050005E-2</v>
      </c>
      <c r="AG382" s="1">
        <v>36528</v>
      </c>
      <c r="AH382" s="8">
        <v>3.2072796559840791E-3</v>
      </c>
      <c r="AI382" s="8">
        <v>-2.4334040219364361E-2</v>
      </c>
    </row>
    <row r="383" spans="1:69" x14ac:dyDescent="0.2">
      <c r="A383" s="1">
        <v>36560</v>
      </c>
      <c r="B383" s="3">
        <v>5.4819998741149902</v>
      </c>
      <c r="C383" s="2">
        <v>4244.10009765625</v>
      </c>
      <c r="D383" s="3">
        <v>61.75</v>
      </c>
      <c r="K383" s="1">
        <v>36560</v>
      </c>
      <c r="L383" s="3">
        <f t="shared" si="39"/>
        <v>2.1827999114990235E-4</v>
      </c>
      <c r="M383" s="3">
        <f t="shared" si="40"/>
        <v>7.8843468338017399E-3</v>
      </c>
      <c r="N383" s="3">
        <f t="shared" si="41"/>
        <v>-3.0421982335623161E-2</v>
      </c>
      <c r="O383" s="3">
        <f t="shared" si="42"/>
        <v>7.6660668426518372E-3</v>
      </c>
      <c r="P383" s="3">
        <f t="shared" si="43"/>
        <v>-3.0640262326773065E-2</v>
      </c>
      <c r="AG383" s="1">
        <v>36529</v>
      </c>
      <c r="AH383" s="8">
        <v>-1.1732341523353779E-2</v>
      </c>
      <c r="AI383" s="8">
        <v>-9.8503922895958624E-3</v>
      </c>
    </row>
    <row r="384" spans="1:69" x14ac:dyDescent="0.2">
      <c r="A384" s="1">
        <v>36563</v>
      </c>
      <c r="B384" s="3">
        <v>5.5289998054504395</v>
      </c>
      <c r="C384" s="2">
        <v>4321.7001953125</v>
      </c>
      <c r="D384" s="3">
        <v>62.5</v>
      </c>
      <c r="K384" s="1">
        <v>36563</v>
      </c>
      <c r="L384" s="3">
        <f t="shared" si="39"/>
        <v>2.192799949645996E-4</v>
      </c>
      <c r="M384" s="3">
        <f t="shared" si="40"/>
        <v>1.8284228899102466E-2</v>
      </c>
      <c r="N384" s="3">
        <f t="shared" si="41"/>
        <v>1.2145748987854251E-2</v>
      </c>
      <c r="O384" s="3">
        <f t="shared" si="42"/>
        <v>1.8064948904137866E-2</v>
      </c>
      <c r="P384" s="3">
        <f t="shared" si="43"/>
        <v>1.1926468992889652E-2</v>
      </c>
      <c r="AG384" s="1">
        <v>36530</v>
      </c>
      <c r="AH384" s="8">
        <v>-1.3044990700932489E-3</v>
      </c>
      <c r="AI384" s="8">
        <v>3.6598616717152074E-2</v>
      </c>
    </row>
    <row r="385" spans="1:35" x14ac:dyDescent="0.2">
      <c r="A385" s="1">
        <v>36564</v>
      </c>
      <c r="B385" s="3">
        <v>5.5229997634887695</v>
      </c>
      <c r="C385" s="2">
        <v>4427.5</v>
      </c>
      <c r="D385" s="3">
        <v>66.125</v>
      </c>
      <c r="K385" s="1">
        <v>36564</v>
      </c>
      <c r="L385" s="3">
        <f t="shared" si="39"/>
        <v>2.2115999221801759E-4</v>
      </c>
      <c r="M385" s="3">
        <f t="shared" si="40"/>
        <v>2.4481060671967706E-2</v>
      </c>
      <c r="N385" s="3">
        <f t="shared" si="41"/>
        <v>5.8000000000000003E-2</v>
      </c>
      <c r="O385" s="3">
        <f t="shared" si="42"/>
        <v>2.4259900679749688E-2</v>
      </c>
      <c r="P385" s="3">
        <f t="shared" si="43"/>
        <v>5.7778840007781988E-2</v>
      </c>
      <c r="AG385" s="1">
        <v>36531</v>
      </c>
      <c r="AH385" s="8">
        <v>-8.1915006998507563E-3</v>
      </c>
      <c r="AI385" s="8">
        <v>9.7680137063487119E-2</v>
      </c>
    </row>
    <row r="386" spans="1:35" x14ac:dyDescent="0.2">
      <c r="A386" s="1">
        <v>36565</v>
      </c>
      <c r="B386" s="3">
        <v>5.499000072479248</v>
      </c>
      <c r="C386" s="2">
        <v>4363.2001953125</v>
      </c>
      <c r="D386" s="3">
        <v>66.4375</v>
      </c>
      <c r="K386" s="1">
        <v>36565</v>
      </c>
      <c r="L386" s="3">
        <f t="shared" si="39"/>
        <v>2.2091999053955078E-4</v>
      </c>
      <c r="M386" s="3">
        <f t="shared" si="40"/>
        <v>-1.4522824322416713E-2</v>
      </c>
      <c r="N386" s="3">
        <f t="shared" si="41"/>
        <v>4.725897920604915E-3</v>
      </c>
      <c r="O386" s="3">
        <f t="shared" si="42"/>
        <v>-1.4743744312956265E-2</v>
      </c>
      <c r="P386" s="3">
        <f t="shared" si="43"/>
        <v>4.5049779300653644E-3</v>
      </c>
      <c r="AG386" s="1">
        <v>36532</v>
      </c>
      <c r="AH386" s="8">
        <v>8.8110377441306762E-3</v>
      </c>
      <c r="AI386" s="8">
        <v>1.4657019622231775E-2</v>
      </c>
    </row>
    <row r="387" spans="1:35" x14ac:dyDescent="0.2">
      <c r="A387" s="1">
        <v>36566</v>
      </c>
      <c r="B387" s="3">
        <v>5.499000072479248</v>
      </c>
      <c r="C387" s="2">
        <v>4485.60009765625</v>
      </c>
      <c r="D387" s="3">
        <v>67.625</v>
      </c>
      <c r="K387" s="1">
        <v>36566</v>
      </c>
      <c r="L387" s="3">
        <f t="shared" ref="L387:L450" si="44">B386/100/250</f>
        <v>2.1996000289916992E-4</v>
      </c>
      <c r="M387" s="3">
        <f t="shared" ref="M387:M450" si="45">(C387-C386)/C386</f>
        <v>2.8052781642989338E-2</v>
      </c>
      <c r="N387" s="3">
        <f t="shared" ref="N387:N450" si="46">(D387-D386)/D386</f>
        <v>1.7873941674506115E-2</v>
      </c>
      <c r="O387" s="3">
        <f t="shared" ref="O387:O450" si="47">M387-L387</f>
        <v>2.7832821640090169E-2</v>
      </c>
      <c r="P387" s="3">
        <f t="shared" ref="P387:P450" si="48">N387-L387</f>
        <v>1.7653981671606946E-2</v>
      </c>
      <c r="AG387" s="1">
        <v>36535</v>
      </c>
      <c r="AH387" s="8">
        <v>9.0836739019681621E-3</v>
      </c>
      <c r="AI387" s="8">
        <v>-4.4752463710885357E-2</v>
      </c>
    </row>
    <row r="388" spans="1:35" x14ac:dyDescent="0.2">
      <c r="A388" s="1">
        <v>36567</v>
      </c>
      <c r="B388" s="3">
        <v>5.4899997711181641</v>
      </c>
      <c r="C388" s="2">
        <v>4395.39990234375</v>
      </c>
      <c r="D388" s="3">
        <v>65.875</v>
      </c>
      <c r="K388" s="1">
        <v>36567</v>
      </c>
      <c r="L388" s="3">
        <f t="shared" si="44"/>
        <v>2.1996000289916992E-4</v>
      </c>
      <c r="M388" s="3">
        <f t="shared" si="45"/>
        <v>-2.0108835685024636E-2</v>
      </c>
      <c r="N388" s="3">
        <f t="shared" si="46"/>
        <v>-2.5878003696857672E-2</v>
      </c>
      <c r="O388" s="3">
        <f t="shared" si="47"/>
        <v>-2.0328795687923805E-2</v>
      </c>
      <c r="P388" s="3">
        <f t="shared" si="48"/>
        <v>-2.6097963699756841E-2</v>
      </c>
      <c r="AG388" s="1">
        <v>36536</v>
      </c>
      <c r="AH388" s="8">
        <v>-6.7012946561362217E-3</v>
      </c>
      <c r="AI388" s="8">
        <v>1.3306314471195667E-2</v>
      </c>
    </row>
    <row r="389" spans="1:35" x14ac:dyDescent="0.2">
      <c r="A389" s="1">
        <v>36570</v>
      </c>
      <c r="B389" s="3">
        <v>5.4770002365112305</v>
      </c>
      <c r="C389" s="2">
        <v>4418.5</v>
      </c>
      <c r="D389" s="3">
        <v>67.8125</v>
      </c>
      <c r="K389" s="1">
        <v>36570</v>
      </c>
      <c r="L389" s="3">
        <f t="shared" si="44"/>
        <v>2.1959999084472656E-4</v>
      </c>
      <c r="M389" s="3">
        <f t="shared" si="45"/>
        <v>5.2555167150848741E-3</v>
      </c>
      <c r="N389" s="3">
        <f t="shared" si="46"/>
        <v>2.9411764705882353E-2</v>
      </c>
      <c r="O389" s="3">
        <f t="shared" si="47"/>
        <v>5.0359167242401475E-3</v>
      </c>
      <c r="P389" s="3">
        <f t="shared" si="48"/>
        <v>2.9192164715037626E-2</v>
      </c>
      <c r="AG389" s="1">
        <v>36537</v>
      </c>
      <c r="AH389" s="8">
        <v>-3.8293934760335693E-3</v>
      </c>
      <c r="AI389" s="8">
        <v>8.5194222872359032E-2</v>
      </c>
    </row>
    <row r="390" spans="1:35" x14ac:dyDescent="0.2">
      <c r="A390" s="1">
        <v>36571</v>
      </c>
      <c r="B390" s="3">
        <v>5.5739998817443848</v>
      </c>
      <c r="C390" s="2">
        <v>4420.7001953125</v>
      </c>
      <c r="D390" s="3">
        <v>68.9375</v>
      </c>
      <c r="K390" s="1">
        <v>36571</v>
      </c>
      <c r="L390" s="3">
        <f t="shared" si="44"/>
        <v>2.1908000946044924E-4</v>
      </c>
      <c r="M390" s="3">
        <f t="shared" si="45"/>
        <v>4.9795073271472216E-4</v>
      </c>
      <c r="N390" s="3">
        <f t="shared" si="46"/>
        <v>1.6589861751152075E-2</v>
      </c>
      <c r="O390" s="3">
        <f t="shared" si="47"/>
        <v>2.7887072325427295E-4</v>
      </c>
      <c r="P390" s="3">
        <f t="shared" si="48"/>
        <v>1.6370781741691626E-2</v>
      </c>
      <c r="AG390" s="1">
        <v>36538</v>
      </c>
      <c r="AH390" s="8">
        <v>5.8803284278560481E-3</v>
      </c>
      <c r="AI390" s="8">
        <v>3.0527438562435213E-2</v>
      </c>
    </row>
    <row r="391" spans="1:35" x14ac:dyDescent="0.2">
      <c r="A391" s="1">
        <v>36572</v>
      </c>
      <c r="B391" s="3">
        <v>5.559999942779541</v>
      </c>
      <c r="C391" s="2">
        <v>4427.60009765625</v>
      </c>
      <c r="D391" s="3">
        <v>69.875</v>
      </c>
      <c r="K391" s="1">
        <v>36572</v>
      </c>
      <c r="L391" s="3">
        <f t="shared" si="44"/>
        <v>2.229599952697754E-4</v>
      </c>
      <c r="M391" s="3">
        <f t="shared" si="45"/>
        <v>1.5608166215538271E-3</v>
      </c>
      <c r="N391" s="3">
        <f t="shared" si="46"/>
        <v>1.3599274705349048E-2</v>
      </c>
      <c r="O391" s="3">
        <f t="shared" si="47"/>
        <v>1.3378566262840516E-3</v>
      </c>
      <c r="P391" s="3">
        <f t="shared" si="48"/>
        <v>1.3376314710079273E-2</v>
      </c>
      <c r="AG391" s="1">
        <v>36539</v>
      </c>
      <c r="AH391" s="8">
        <v>5.7103602509454426E-3</v>
      </c>
      <c r="AI391" s="8">
        <v>5.0495728742028796E-2</v>
      </c>
    </row>
    <row r="392" spans="1:35" x14ac:dyDescent="0.2">
      <c r="A392" s="1">
        <v>36573</v>
      </c>
      <c r="B392" s="3">
        <v>5.5749998092651367</v>
      </c>
      <c r="C392" s="2">
        <v>4548.89990234375</v>
      </c>
      <c r="D392" s="3">
        <v>70.3125</v>
      </c>
      <c r="K392" s="1">
        <v>36573</v>
      </c>
      <c r="L392" s="3">
        <f t="shared" si="44"/>
        <v>2.2239999771118163E-4</v>
      </c>
      <c r="M392" s="3">
        <f t="shared" si="45"/>
        <v>2.739628738189568E-2</v>
      </c>
      <c r="N392" s="3">
        <f t="shared" si="46"/>
        <v>6.2611806797853312E-3</v>
      </c>
      <c r="O392" s="3">
        <f t="shared" si="47"/>
        <v>2.7173887384184497E-2</v>
      </c>
      <c r="P392" s="3">
        <f t="shared" si="48"/>
        <v>6.0387806820741494E-3</v>
      </c>
      <c r="AG392" s="1">
        <v>36543</v>
      </c>
      <c r="AH392" s="8">
        <v>3.4607157748094679E-3</v>
      </c>
      <c r="AI392" s="8">
        <v>-1.8981780076361573E-2</v>
      </c>
    </row>
    <row r="393" spans="1:35" x14ac:dyDescent="0.2">
      <c r="A393" s="1">
        <v>36574</v>
      </c>
      <c r="B393" s="3">
        <v>5.5850000381469727</v>
      </c>
      <c r="C393" s="2">
        <v>4411.7001953125</v>
      </c>
      <c r="D393" s="3">
        <v>69.1875</v>
      </c>
      <c r="K393" s="1">
        <v>36574</v>
      </c>
      <c r="L393" s="3">
        <f t="shared" si="44"/>
        <v>2.2299999237060546E-4</v>
      </c>
      <c r="M393" s="3">
        <f t="shared" si="45"/>
        <v>-3.0161074100698498E-2</v>
      </c>
      <c r="N393" s="3">
        <f t="shared" si="46"/>
        <v>-1.6E-2</v>
      </c>
      <c r="O393" s="3">
        <f t="shared" si="47"/>
        <v>-3.0384074093069102E-2</v>
      </c>
      <c r="P393" s="3">
        <f t="shared" si="48"/>
        <v>-1.6222999992370604E-2</v>
      </c>
      <c r="AG393" s="1">
        <v>36544</v>
      </c>
      <c r="AH393" s="8">
        <v>1.0429705857047937E-3</v>
      </c>
      <c r="AI393" s="8">
        <v>-3.707900662174083E-2</v>
      </c>
    </row>
    <row r="394" spans="1:35" x14ac:dyDescent="0.2">
      <c r="A394" s="1">
        <v>36578</v>
      </c>
      <c r="B394" s="3">
        <v>5.6230001449584961</v>
      </c>
      <c r="C394" s="2">
        <v>4382.10009765625</v>
      </c>
      <c r="D394" s="3">
        <v>66</v>
      </c>
      <c r="K394" s="1">
        <v>36578</v>
      </c>
      <c r="L394" s="3">
        <f t="shared" si="44"/>
        <v>2.2340000152587891E-4</v>
      </c>
      <c r="M394" s="3">
        <f t="shared" si="45"/>
        <v>-6.709453577036029E-3</v>
      </c>
      <c r="N394" s="3">
        <f t="shared" si="46"/>
        <v>-4.6070460704607047E-2</v>
      </c>
      <c r="O394" s="3">
        <f t="shared" si="47"/>
        <v>-6.9328535785619077E-3</v>
      </c>
      <c r="P394" s="3">
        <f t="shared" si="48"/>
        <v>-4.6293860706132929E-2</v>
      </c>
      <c r="AG394" s="1">
        <v>36545</v>
      </c>
      <c r="AH394" s="8">
        <v>1.9484560136749198E-3</v>
      </c>
      <c r="AI394" s="8">
        <v>0.25739733837884843</v>
      </c>
    </row>
    <row r="395" spans="1:35" x14ac:dyDescent="0.2">
      <c r="A395" s="1">
        <v>36579</v>
      </c>
      <c r="B395" s="3">
        <v>5.6380000114440918</v>
      </c>
      <c r="C395" s="2">
        <v>4550.2998046875</v>
      </c>
      <c r="D395" s="3">
        <v>65.4375</v>
      </c>
      <c r="K395" s="1">
        <v>36579</v>
      </c>
      <c r="L395" s="3">
        <f t="shared" si="44"/>
        <v>2.2492000579833984E-4</v>
      </c>
      <c r="M395" s="3">
        <f t="shared" si="45"/>
        <v>3.8383355761592707E-2</v>
      </c>
      <c r="N395" s="3">
        <f t="shared" si="46"/>
        <v>-8.5227272727272721E-3</v>
      </c>
      <c r="O395" s="3">
        <f t="shared" si="47"/>
        <v>3.8158435755794369E-2</v>
      </c>
      <c r="P395" s="3">
        <f t="shared" si="48"/>
        <v>-8.7476472785256113E-3</v>
      </c>
      <c r="AG395" s="1">
        <v>36546</v>
      </c>
      <c r="AH395" s="8">
        <v>2.3137545814097987E-3</v>
      </c>
      <c r="AI395" s="8">
        <v>6.0766022784081858E-2</v>
      </c>
    </row>
    <row r="396" spans="1:35" x14ac:dyDescent="0.2">
      <c r="A396" s="1">
        <v>36580</v>
      </c>
      <c r="B396" s="3">
        <v>5.630000114440918</v>
      </c>
      <c r="C396" s="2">
        <v>4617.60009765625</v>
      </c>
      <c r="D396" s="3">
        <v>65.5625</v>
      </c>
      <c r="K396" s="1">
        <v>36580</v>
      </c>
      <c r="L396" s="3">
        <f t="shared" si="44"/>
        <v>2.2552000045776365E-4</v>
      </c>
      <c r="M396" s="3">
        <f t="shared" si="45"/>
        <v>1.4790298630305738E-2</v>
      </c>
      <c r="N396" s="3">
        <f t="shared" si="46"/>
        <v>1.9102196752626551E-3</v>
      </c>
      <c r="O396" s="3">
        <f t="shared" si="47"/>
        <v>1.4564778629847975E-2</v>
      </c>
      <c r="P396" s="3">
        <f t="shared" si="48"/>
        <v>1.6846996748048914E-3</v>
      </c>
      <c r="AG396" s="1">
        <v>36549</v>
      </c>
      <c r="AH396" s="8">
        <v>-6.9508156803317674E-3</v>
      </c>
      <c r="AI396" s="8">
        <v>-8.5544821317923042E-2</v>
      </c>
    </row>
    <row r="397" spans="1:35" x14ac:dyDescent="0.2">
      <c r="A397" s="1">
        <v>36581</v>
      </c>
      <c r="B397" s="3">
        <v>5.6100001335144043</v>
      </c>
      <c r="C397" s="2">
        <v>4590.5</v>
      </c>
      <c r="D397" s="3">
        <v>65.625</v>
      </c>
      <c r="K397" s="1">
        <v>36581</v>
      </c>
      <c r="L397" s="3">
        <f t="shared" si="44"/>
        <v>2.2520000457763672E-4</v>
      </c>
      <c r="M397" s="3">
        <f t="shared" si="45"/>
        <v>-5.8688706434334072E-3</v>
      </c>
      <c r="N397" s="3">
        <f t="shared" si="46"/>
        <v>9.5328884652049568E-4</v>
      </c>
      <c r="O397" s="3">
        <f t="shared" si="47"/>
        <v>-6.0940706480110442E-3</v>
      </c>
      <c r="P397" s="3">
        <f t="shared" si="48"/>
        <v>7.2808884194285896E-4</v>
      </c>
      <c r="AG397" s="1">
        <v>36550</v>
      </c>
      <c r="AH397" s="8">
        <v>3.6813354650122188E-3</v>
      </c>
      <c r="AI397" s="8">
        <v>-6.1373643157319913E-2</v>
      </c>
    </row>
    <row r="398" spans="1:35" x14ac:dyDescent="0.2">
      <c r="A398" s="1">
        <v>36584</v>
      </c>
      <c r="B398" s="3">
        <v>5.6219997406005859</v>
      </c>
      <c r="C398" s="2">
        <v>4577.7998046875</v>
      </c>
      <c r="D398" s="3">
        <v>64.8125</v>
      </c>
      <c r="K398" s="1">
        <v>36584</v>
      </c>
      <c r="L398" s="3">
        <f t="shared" si="44"/>
        <v>2.2440000534057616E-4</v>
      </c>
      <c r="M398" s="3">
        <f t="shared" si="45"/>
        <v>-2.7666257079838798E-3</v>
      </c>
      <c r="N398" s="3">
        <f t="shared" si="46"/>
        <v>-1.2380952380952381E-2</v>
      </c>
      <c r="O398" s="3">
        <f t="shared" si="47"/>
        <v>-2.9910257133244559E-3</v>
      </c>
      <c r="P398" s="3">
        <f t="shared" si="48"/>
        <v>-1.2605352386292958E-2</v>
      </c>
      <c r="AG398" s="1">
        <v>36551</v>
      </c>
      <c r="AH398" s="8">
        <v>-4.94091250553282E-3</v>
      </c>
      <c r="AI398" s="8">
        <v>2.9000961790022076E-3</v>
      </c>
    </row>
    <row r="399" spans="1:35" x14ac:dyDescent="0.2">
      <c r="A399" s="1">
        <v>36585</v>
      </c>
      <c r="B399" s="3">
        <v>5.6059999465942383</v>
      </c>
      <c r="C399" s="2">
        <v>4696.60009765625</v>
      </c>
      <c r="D399" s="3">
        <v>68.75</v>
      </c>
      <c r="K399" s="1">
        <v>36585</v>
      </c>
      <c r="L399" s="3">
        <f t="shared" si="44"/>
        <v>2.2487998962402345E-4</v>
      </c>
      <c r="M399" s="3">
        <f t="shared" si="45"/>
        <v>2.5951395438285185E-2</v>
      </c>
      <c r="N399" s="3">
        <f t="shared" si="46"/>
        <v>6.0752169720347159E-2</v>
      </c>
      <c r="O399" s="3">
        <f t="shared" si="47"/>
        <v>2.5726515448661162E-2</v>
      </c>
      <c r="P399" s="3">
        <f t="shared" si="48"/>
        <v>6.0527289730723133E-2</v>
      </c>
      <c r="AG399" s="1">
        <v>36552</v>
      </c>
      <c r="AH399" s="8">
        <v>-1.5774521173570306E-3</v>
      </c>
      <c r="AI399" s="8">
        <v>-4.6753765769409436E-4</v>
      </c>
    </row>
    <row r="400" spans="1:35" x14ac:dyDescent="0.2">
      <c r="A400" s="1">
        <v>36586</v>
      </c>
      <c r="B400" s="3">
        <v>5.5869998931884766</v>
      </c>
      <c r="C400" s="2">
        <v>4784</v>
      </c>
      <c r="D400" s="3">
        <v>69</v>
      </c>
      <c r="K400" s="1">
        <v>36586</v>
      </c>
      <c r="L400" s="3">
        <f t="shared" si="44"/>
        <v>2.2423999786376953E-4</v>
      </c>
      <c r="M400" s="3">
        <f t="shared" si="45"/>
        <v>1.8609185480229683E-2</v>
      </c>
      <c r="N400" s="3">
        <f t="shared" si="46"/>
        <v>3.6363636363636364E-3</v>
      </c>
      <c r="O400" s="3">
        <f t="shared" si="47"/>
        <v>1.8384945482365914E-2</v>
      </c>
      <c r="P400" s="3">
        <f t="shared" si="48"/>
        <v>3.4121236384998667E-3</v>
      </c>
      <c r="AG400" s="1">
        <v>36553</v>
      </c>
      <c r="AH400" s="8">
        <v>-7.9727832263820145E-3</v>
      </c>
      <c r="AI400" s="8">
        <v>-5.3468889047655257E-3</v>
      </c>
    </row>
    <row r="401" spans="1:35" x14ac:dyDescent="0.2">
      <c r="A401" s="1">
        <v>36587</v>
      </c>
      <c r="B401" s="3">
        <v>5.5920000076293945</v>
      </c>
      <c r="C401" s="2">
        <v>4754.5</v>
      </c>
      <c r="D401" s="3">
        <v>68.375</v>
      </c>
      <c r="K401" s="1">
        <v>36587</v>
      </c>
      <c r="L401" s="3">
        <f t="shared" si="44"/>
        <v>2.2347999572753908E-4</v>
      </c>
      <c r="M401" s="3">
        <f t="shared" si="45"/>
        <v>-6.166387959866221E-3</v>
      </c>
      <c r="N401" s="3">
        <f t="shared" si="46"/>
        <v>-9.057971014492754E-3</v>
      </c>
      <c r="O401" s="3">
        <f t="shared" si="47"/>
        <v>-6.38986795559376E-3</v>
      </c>
      <c r="P401" s="3">
        <f t="shared" si="48"/>
        <v>-9.281451010220293E-3</v>
      </c>
      <c r="AG401" s="1">
        <v>36556</v>
      </c>
      <c r="AH401" s="8">
        <v>2.8958815312778233E-3</v>
      </c>
      <c r="AI401" s="8">
        <v>0.12482997516654148</v>
      </c>
    </row>
    <row r="402" spans="1:35" x14ac:dyDescent="0.2">
      <c r="A402" s="1">
        <v>36588</v>
      </c>
      <c r="B402" s="3">
        <v>5.6420001983642578</v>
      </c>
      <c r="C402" s="2">
        <v>4914.7001953125</v>
      </c>
      <c r="D402" s="3">
        <v>68.5</v>
      </c>
      <c r="K402" s="1">
        <v>36588</v>
      </c>
      <c r="L402" s="3">
        <f t="shared" si="44"/>
        <v>2.2368000030517578E-4</v>
      </c>
      <c r="M402" s="3">
        <f t="shared" si="45"/>
        <v>3.3694435863392574E-2</v>
      </c>
      <c r="N402" s="3">
        <f t="shared" si="46"/>
        <v>1.8281535648994515E-3</v>
      </c>
      <c r="O402" s="3">
        <f t="shared" si="47"/>
        <v>3.3470755863087398E-2</v>
      </c>
      <c r="P402" s="3">
        <f t="shared" si="48"/>
        <v>1.6044735645942758E-3</v>
      </c>
      <c r="AG402" s="1">
        <v>36557</v>
      </c>
      <c r="AH402" s="8">
        <v>5.9813891062668731E-3</v>
      </c>
      <c r="AI402" s="8">
        <v>-5.570514601234422E-2</v>
      </c>
    </row>
    <row r="403" spans="1:35" x14ac:dyDescent="0.2">
      <c r="A403" s="1">
        <v>36591</v>
      </c>
      <c r="B403" s="3">
        <v>5.6409997940063477</v>
      </c>
      <c r="C403" s="2">
        <v>4904.7998046875</v>
      </c>
      <c r="D403" s="3">
        <v>68.75</v>
      </c>
      <c r="K403" s="1">
        <v>36591</v>
      </c>
      <c r="L403" s="3">
        <f t="shared" si="44"/>
        <v>2.2568000793457031E-4</v>
      </c>
      <c r="M403" s="3">
        <f t="shared" si="45"/>
        <v>-2.0144444689510683E-3</v>
      </c>
      <c r="N403" s="3">
        <f t="shared" si="46"/>
        <v>3.6496350364963502E-3</v>
      </c>
      <c r="O403" s="3">
        <f t="shared" si="47"/>
        <v>-2.2401244768856386E-3</v>
      </c>
      <c r="P403" s="3">
        <f t="shared" si="48"/>
        <v>3.4239550285617799E-3</v>
      </c>
      <c r="AG403" s="1">
        <v>36558</v>
      </c>
      <c r="AH403" s="8">
        <v>1.1466521710672068E-3</v>
      </c>
      <c r="AI403" s="8">
        <v>-2.634045062067961E-2</v>
      </c>
    </row>
    <row r="404" spans="1:35" x14ac:dyDescent="0.2">
      <c r="A404" s="1">
        <v>36592</v>
      </c>
      <c r="B404" s="3">
        <v>5.6500000953674316</v>
      </c>
      <c r="C404" s="2">
        <v>4847.7998046875</v>
      </c>
      <c r="D404" s="3">
        <v>71.3125</v>
      </c>
      <c r="K404" s="1">
        <v>36592</v>
      </c>
      <c r="L404" s="3">
        <f t="shared" si="44"/>
        <v>2.2563999176025389E-4</v>
      </c>
      <c r="M404" s="3">
        <f t="shared" si="45"/>
        <v>-1.1621269423784698E-2</v>
      </c>
      <c r="N404" s="3">
        <f t="shared" si="46"/>
        <v>3.727272727272727E-2</v>
      </c>
      <c r="O404" s="3">
        <f t="shared" si="47"/>
        <v>-1.1846909415544952E-2</v>
      </c>
      <c r="P404" s="3">
        <f t="shared" si="48"/>
        <v>3.7047087280967013E-2</v>
      </c>
      <c r="AG404" s="1">
        <v>36559</v>
      </c>
      <c r="AH404" s="8">
        <v>7.1019553587686112E-3</v>
      </c>
      <c r="AI404" s="8">
        <v>5.8205098499789039E-3</v>
      </c>
    </row>
    <row r="405" spans="1:35" x14ac:dyDescent="0.2">
      <c r="A405" s="1">
        <v>36593</v>
      </c>
      <c r="B405" s="3">
        <v>5.6519999504089355</v>
      </c>
      <c r="C405" s="2">
        <v>4897.2001953125</v>
      </c>
      <c r="D405" s="3">
        <v>67.1875</v>
      </c>
      <c r="K405" s="1">
        <v>36593</v>
      </c>
      <c r="L405" s="3">
        <f t="shared" si="44"/>
        <v>2.2600000381469725E-4</v>
      </c>
      <c r="M405" s="3">
        <f t="shared" si="45"/>
        <v>1.0190270352590285E-2</v>
      </c>
      <c r="N405" s="3">
        <f t="shared" si="46"/>
        <v>-5.7843996494303246E-2</v>
      </c>
      <c r="O405" s="3">
        <f t="shared" si="47"/>
        <v>9.9642703487755873E-3</v>
      </c>
      <c r="P405" s="3">
        <f t="shared" si="48"/>
        <v>-5.8069996498117941E-2</v>
      </c>
      <c r="AG405" s="1">
        <v>36560</v>
      </c>
      <c r="AH405" s="8">
        <v>1.6650736405472615E-3</v>
      </c>
      <c r="AI405" s="8">
        <v>-3.2087055976170425E-2</v>
      </c>
    </row>
    <row r="406" spans="1:35" x14ac:dyDescent="0.2">
      <c r="A406" s="1">
        <v>36594</v>
      </c>
      <c r="B406" s="3">
        <v>5.6669998168945313</v>
      </c>
      <c r="C406" s="2">
        <v>5046.7998046875</v>
      </c>
      <c r="D406" s="3">
        <v>65.9375</v>
      </c>
      <c r="K406" s="1">
        <v>36594</v>
      </c>
      <c r="L406" s="3">
        <f t="shared" si="44"/>
        <v>2.2607999801635742E-4</v>
      </c>
      <c r="M406" s="3">
        <f t="shared" si="45"/>
        <v>3.0547987300619993E-2</v>
      </c>
      <c r="N406" s="3">
        <f t="shared" si="46"/>
        <v>-1.8604651162790697E-2</v>
      </c>
      <c r="O406" s="3">
        <f t="shared" si="47"/>
        <v>3.0321907302603635E-2</v>
      </c>
      <c r="P406" s="3">
        <f t="shared" si="48"/>
        <v>-1.8830731160807055E-2</v>
      </c>
      <c r="AG406" s="1">
        <v>36563</v>
      </c>
      <c r="AH406" s="8">
        <v>3.8613962854990194E-3</v>
      </c>
      <c r="AI406" s="8">
        <v>8.2843527023552313E-3</v>
      </c>
    </row>
    <row r="407" spans="1:35" x14ac:dyDescent="0.2">
      <c r="A407" s="1">
        <v>36595</v>
      </c>
      <c r="B407" s="3">
        <v>5.6869997978210449</v>
      </c>
      <c r="C407" s="2">
        <v>5048.60009765625</v>
      </c>
      <c r="D407" s="3">
        <v>68.125</v>
      </c>
      <c r="K407" s="1">
        <v>36595</v>
      </c>
      <c r="L407" s="3">
        <f t="shared" si="44"/>
        <v>2.2667999267578126E-4</v>
      </c>
      <c r="M407" s="3">
        <f t="shared" si="45"/>
        <v>3.5671971118764732E-4</v>
      </c>
      <c r="N407" s="3">
        <f t="shared" si="46"/>
        <v>3.3175355450236969E-2</v>
      </c>
      <c r="O407" s="3">
        <f t="shared" si="47"/>
        <v>1.3003971851186606E-4</v>
      </c>
      <c r="P407" s="3">
        <f t="shared" si="48"/>
        <v>3.2948675457561187E-2</v>
      </c>
      <c r="AG407" s="1">
        <v>36564</v>
      </c>
      <c r="AH407" s="8">
        <v>5.1700882364501873E-3</v>
      </c>
      <c r="AI407" s="8">
        <v>5.2829911763549814E-2</v>
      </c>
    </row>
    <row r="408" spans="1:35" x14ac:dyDescent="0.2">
      <c r="A408" s="1">
        <v>36598</v>
      </c>
      <c r="B408" s="3">
        <v>5.689000129699707</v>
      </c>
      <c r="C408" s="2">
        <v>4907.2001953125</v>
      </c>
      <c r="D408" s="3">
        <v>66</v>
      </c>
      <c r="K408" s="1">
        <v>36598</v>
      </c>
      <c r="L408" s="3">
        <f t="shared" si="44"/>
        <v>2.2747999191284179E-4</v>
      </c>
      <c r="M408" s="3">
        <f t="shared" si="45"/>
        <v>-2.8007744643786137E-2</v>
      </c>
      <c r="N408" s="3">
        <f t="shared" si="46"/>
        <v>-3.1192660550458717E-2</v>
      </c>
      <c r="O408" s="3">
        <f t="shared" si="47"/>
        <v>-2.8235224635698979E-2</v>
      </c>
      <c r="P408" s="3">
        <f t="shared" si="48"/>
        <v>-3.1420140542371557E-2</v>
      </c>
      <c r="AG408" s="1">
        <v>36565</v>
      </c>
      <c r="AH408" s="8">
        <v>-3.0670355421052223E-3</v>
      </c>
      <c r="AI408" s="8">
        <v>7.7929334627101377E-3</v>
      </c>
    </row>
    <row r="409" spans="1:35" x14ac:dyDescent="0.2">
      <c r="A409" s="1">
        <v>36599</v>
      </c>
      <c r="B409" s="3">
        <v>5.6960000991821289</v>
      </c>
      <c r="C409" s="2">
        <v>4706.60009765625</v>
      </c>
      <c r="D409" s="3">
        <v>65.1875</v>
      </c>
      <c r="K409" s="1">
        <v>36599</v>
      </c>
      <c r="L409" s="3">
        <f t="shared" si="44"/>
        <v>2.2756000518798827E-4</v>
      </c>
      <c r="M409" s="3">
        <f t="shared" si="45"/>
        <v>-4.0878727109578503E-2</v>
      </c>
      <c r="N409" s="3">
        <f t="shared" si="46"/>
        <v>-1.231060606060606E-2</v>
      </c>
      <c r="O409" s="3">
        <f t="shared" si="47"/>
        <v>-4.1106287114766493E-2</v>
      </c>
      <c r="P409" s="3">
        <f t="shared" si="48"/>
        <v>-1.2538166065794049E-2</v>
      </c>
      <c r="AG409" s="1">
        <v>36566</v>
      </c>
      <c r="AH409" s="8">
        <v>5.9243902180349233E-3</v>
      </c>
      <c r="AI409" s="8">
        <v>1.1949551456471192E-2</v>
      </c>
    </row>
    <row r="410" spans="1:35" x14ac:dyDescent="0.2">
      <c r="A410" s="1">
        <v>36600</v>
      </c>
      <c r="B410" s="3">
        <v>5.6820001602172852</v>
      </c>
      <c r="C410" s="2">
        <v>4582.60009765625</v>
      </c>
      <c r="D410" s="3">
        <v>68.4375</v>
      </c>
      <c r="K410" s="1">
        <v>36600</v>
      </c>
      <c r="L410" s="3">
        <f t="shared" si="44"/>
        <v>2.2784000396728515E-4</v>
      </c>
      <c r="M410" s="3">
        <f t="shared" si="45"/>
        <v>-2.6345981691061535E-2</v>
      </c>
      <c r="N410" s="3">
        <f t="shared" si="46"/>
        <v>4.9856184084372007E-2</v>
      </c>
      <c r="O410" s="3">
        <f t="shared" si="47"/>
        <v>-2.657382169502882E-2</v>
      </c>
      <c r="P410" s="3">
        <f t="shared" si="48"/>
        <v>4.9628344080404722E-2</v>
      </c>
      <c r="AG410" s="1">
        <v>36567</v>
      </c>
      <c r="AH410" s="8">
        <v>-4.2467300014864635E-3</v>
      </c>
      <c r="AI410" s="8">
        <v>-2.1631273695371208E-2</v>
      </c>
    </row>
    <row r="411" spans="1:35" x14ac:dyDescent="0.2">
      <c r="A411" s="1">
        <v>36601</v>
      </c>
      <c r="B411" s="3">
        <v>5.6970000267028809</v>
      </c>
      <c r="C411" s="2">
        <v>4717.2998046875</v>
      </c>
      <c r="D411" s="3">
        <v>69.4375</v>
      </c>
      <c r="K411" s="1">
        <v>36601</v>
      </c>
      <c r="L411" s="3">
        <f t="shared" si="44"/>
        <v>2.272800064086914E-4</v>
      </c>
      <c r="M411" s="3">
        <f t="shared" si="45"/>
        <v>2.9393729359046963E-2</v>
      </c>
      <c r="N411" s="3">
        <f t="shared" si="46"/>
        <v>1.4611872146118721E-2</v>
      </c>
      <c r="O411" s="3">
        <f t="shared" si="47"/>
        <v>2.916644935263827E-2</v>
      </c>
      <c r="P411" s="3">
        <f t="shared" si="48"/>
        <v>1.438459213971003E-2</v>
      </c>
      <c r="AG411" s="1">
        <v>36570</v>
      </c>
      <c r="AH411" s="8">
        <v>1.1098981988243929E-3</v>
      </c>
      <c r="AI411" s="8">
        <v>2.830186650705796E-2</v>
      </c>
    </row>
    <row r="412" spans="1:35" x14ac:dyDescent="0.2">
      <c r="A412" s="1">
        <v>36602</v>
      </c>
      <c r="B412" s="3">
        <v>5.7119998931884766</v>
      </c>
      <c r="C412" s="2">
        <v>4798.10009765625</v>
      </c>
      <c r="D412" s="3">
        <v>69.25</v>
      </c>
      <c r="K412" s="1">
        <v>36602</v>
      </c>
      <c r="L412" s="3">
        <f t="shared" si="44"/>
        <v>2.2788000106811523E-4</v>
      </c>
      <c r="M412" s="3">
        <f t="shared" si="45"/>
        <v>1.7128504931668776E-2</v>
      </c>
      <c r="N412" s="3">
        <f t="shared" si="46"/>
        <v>-2.7002700270027003E-3</v>
      </c>
      <c r="O412" s="3">
        <f t="shared" si="47"/>
        <v>1.6900624930600662E-2</v>
      </c>
      <c r="P412" s="3">
        <f t="shared" si="48"/>
        <v>-2.9281500280708157E-3</v>
      </c>
      <c r="AG412" s="1">
        <v>36571</v>
      </c>
      <c r="AH412" s="8">
        <v>1.051608531197358E-4</v>
      </c>
      <c r="AI412" s="8">
        <v>1.6484700898032341E-2</v>
      </c>
    </row>
    <row r="413" spans="1:35" x14ac:dyDescent="0.2">
      <c r="A413" s="1">
        <v>36605</v>
      </c>
      <c r="B413" s="3">
        <v>5.7960000038146973</v>
      </c>
      <c r="C413" s="2">
        <v>4610</v>
      </c>
      <c r="D413" s="3">
        <v>68.5625</v>
      </c>
      <c r="K413" s="1">
        <v>36605</v>
      </c>
      <c r="L413" s="3">
        <f t="shared" si="44"/>
        <v>2.2847999572753907E-4</v>
      </c>
      <c r="M413" s="3">
        <f t="shared" si="45"/>
        <v>-3.9203037416441586E-2</v>
      </c>
      <c r="N413" s="3">
        <f t="shared" si="46"/>
        <v>-9.9277978339350186E-3</v>
      </c>
      <c r="O413" s="3">
        <f t="shared" si="47"/>
        <v>-3.9431517412169124E-2</v>
      </c>
      <c r="P413" s="3">
        <f t="shared" si="48"/>
        <v>-1.0156277829662557E-2</v>
      </c>
      <c r="AG413" s="1">
        <v>36572</v>
      </c>
      <c r="AH413" s="8">
        <v>3.2962459276086431E-4</v>
      </c>
      <c r="AI413" s="8">
        <v>1.3269650112588184E-2</v>
      </c>
    </row>
    <row r="414" spans="1:35" x14ac:dyDescent="0.2">
      <c r="A414" s="1">
        <v>36606</v>
      </c>
      <c r="B414" s="3">
        <v>5.7480001449584961</v>
      </c>
      <c r="C414" s="2">
        <v>4711.60009765625</v>
      </c>
      <c r="D414" s="3">
        <v>71.75</v>
      </c>
      <c r="K414" s="1">
        <v>36606</v>
      </c>
      <c r="L414" s="3">
        <f t="shared" si="44"/>
        <v>2.3184000015258788E-4</v>
      </c>
      <c r="M414" s="3">
        <f t="shared" si="45"/>
        <v>2.2039066736713665E-2</v>
      </c>
      <c r="N414" s="3">
        <f t="shared" si="46"/>
        <v>4.6490428441203283E-2</v>
      </c>
      <c r="O414" s="3">
        <f t="shared" si="47"/>
        <v>2.1807226736561078E-2</v>
      </c>
      <c r="P414" s="3">
        <f t="shared" si="48"/>
        <v>4.6258588441050692E-2</v>
      </c>
      <c r="AG414" s="1">
        <v>36573</v>
      </c>
      <c r="AH414" s="8">
        <v>5.7857469908456759E-3</v>
      </c>
      <c r="AI414" s="8">
        <v>4.7543368893965526E-4</v>
      </c>
    </row>
    <row r="415" spans="1:35" x14ac:dyDescent="0.2">
      <c r="A415" s="1">
        <v>36607</v>
      </c>
      <c r="B415" s="3">
        <v>5.7350001335144043</v>
      </c>
      <c r="C415" s="2">
        <v>4864.7001953125</v>
      </c>
      <c r="D415" s="3">
        <v>75.0625</v>
      </c>
      <c r="K415" s="1">
        <v>36607</v>
      </c>
      <c r="L415" s="3">
        <f t="shared" si="44"/>
        <v>2.2992000579833986E-4</v>
      </c>
      <c r="M415" s="3">
        <f t="shared" si="45"/>
        <v>3.2494289515871369E-2</v>
      </c>
      <c r="N415" s="3">
        <f t="shared" si="46"/>
        <v>4.6167247386759584E-2</v>
      </c>
      <c r="O415" s="3">
        <f t="shared" si="47"/>
        <v>3.2264369510073027E-2</v>
      </c>
      <c r="P415" s="3">
        <f t="shared" si="48"/>
        <v>4.5937327380961242E-2</v>
      </c>
      <c r="AG415" s="1">
        <v>36574</v>
      </c>
      <c r="AH415" s="8">
        <v>-6.3696347350374076E-3</v>
      </c>
      <c r="AI415" s="8">
        <v>-9.6303652649625919E-3</v>
      </c>
    </row>
    <row r="416" spans="1:35" x14ac:dyDescent="0.2">
      <c r="A416" s="1">
        <v>36608</v>
      </c>
      <c r="B416" s="3">
        <v>5.7249999046325684</v>
      </c>
      <c r="C416" s="2">
        <v>4940.60009765625</v>
      </c>
      <c r="D416" s="3">
        <v>73</v>
      </c>
      <c r="K416" s="1">
        <v>36608</v>
      </c>
      <c r="L416" s="3">
        <f t="shared" si="44"/>
        <v>2.2940000534057617E-4</v>
      </c>
      <c r="M416" s="3">
        <f t="shared" si="45"/>
        <v>1.5602174706857617E-2</v>
      </c>
      <c r="N416" s="3">
        <f t="shared" si="46"/>
        <v>-2.7477102414654453E-2</v>
      </c>
      <c r="O416" s="3">
        <f t="shared" si="47"/>
        <v>1.5372774701517041E-2</v>
      </c>
      <c r="P416" s="3">
        <f t="shared" si="48"/>
        <v>-2.7706502419995029E-2</v>
      </c>
      <c r="AG416" s="1">
        <v>36578</v>
      </c>
      <c r="AH416" s="8">
        <v>-1.4169511475196415E-3</v>
      </c>
      <c r="AI416" s="8">
        <v>-4.4653509557087405E-2</v>
      </c>
    </row>
    <row r="417" spans="1:35" x14ac:dyDescent="0.2">
      <c r="A417" s="1">
        <v>36609</v>
      </c>
      <c r="B417" s="3">
        <v>5.7290000915527344</v>
      </c>
      <c r="C417" s="2">
        <v>4963</v>
      </c>
      <c r="D417" s="3">
        <v>72</v>
      </c>
      <c r="K417" s="1">
        <v>36609</v>
      </c>
      <c r="L417" s="3">
        <f t="shared" si="44"/>
        <v>2.2899999618530273E-4</v>
      </c>
      <c r="M417" s="3">
        <f t="shared" si="45"/>
        <v>4.5338424282459523E-3</v>
      </c>
      <c r="N417" s="3">
        <f t="shared" si="46"/>
        <v>-1.3698630136986301E-2</v>
      </c>
      <c r="O417" s="3">
        <f t="shared" si="47"/>
        <v>4.30484243206065E-3</v>
      </c>
      <c r="P417" s="3">
        <f t="shared" si="48"/>
        <v>-1.3927630133171604E-2</v>
      </c>
      <c r="AG417" s="1">
        <v>36579</v>
      </c>
      <c r="AH417" s="8">
        <v>8.1060759073125002E-3</v>
      </c>
      <c r="AI417" s="8">
        <v>-1.6628803180039772E-2</v>
      </c>
    </row>
    <row r="418" spans="1:35" x14ac:dyDescent="0.2">
      <c r="A418" s="1">
        <v>36612</v>
      </c>
      <c r="B418" s="3">
        <v>5.685999870300293</v>
      </c>
      <c r="C418" s="2">
        <v>4958.5</v>
      </c>
      <c r="D418" s="3">
        <v>75.3125</v>
      </c>
      <c r="K418" s="1">
        <v>36612</v>
      </c>
      <c r="L418" s="3">
        <f t="shared" si="44"/>
        <v>2.2916000366210936E-4</v>
      </c>
      <c r="M418" s="3">
        <f t="shared" si="45"/>
        <v>-9.0670965142051183E-4</v>
      </c>
      <c r="N418" s="3">
        <f t="shared" si="46"/>
        <v>4.6006944444444448E-2</v>
      </c>
      <c r="O418" s="3">
        <f t="shared" si="47"/>
        <v>-1.1358696550826212E-3</v>
      </c>
      <c r="P418" s="3">
        <f t="shared" si="48"/>
        <v>4.5777784440782336E-2</v>
      </c>
      <c r="AG418" s="1">
        <v>36580</v>
      </c>
      <c r="AH418" s="8">
        <v>3.1235227095241232E-3</v>
      </c>
      <c r="AI418" s="8">
        <v>-1.213303034261468E-3</v>
      </c>
    </row>
    <row r="419" spans="1:35" x14ac:dyDescent="0.2">
      <c r="A419" s="1">
        <v>36613</v>
      </c>
      <c r="B419" s="3">
        <v>5.7160000801086426</v>
      </c>
      <c r="C419" s="2">
        <v>4833.7998046875</v>
      </c>
      <c r="D419" s="3">
        <v>72.8125</v>
      </c>
      <c r="K419" s="1">
        <v>36613</v>
      </c>
      <c r="L419" s="3">
        <f t="shared" si="44"/>
        <v>2.2743999481201173E-4</v>
      </c>
      <c r="M419" s="3">
        <f t="shared" si="45"/>
        <v>-2.5148773885751739E-2</v>
      </c>
      <c r="N419" s="3">
        <f t="shared" si="46"/>
        <v>-3.3195020746887967E-2</v>
      </c>
      <c r="O419" s="3">
        <f t="shared" si="47"/>
        <v>-2.5376213880563752E-2</v>
      </c>
      <c r="P419" s="3">
        <f t="shared" si="48"/>
        <v>-3.342246074169998E-2</v>
      </c>
      <c r="AG419" s="1">
        <v>36581</v>
      </c>
      <c r="AH419" s="8">
        <v>-1.2394307371496772E-3</v>
      </c>
      <c r="AI419" s="8">
        <v>2.192719583670173E-3</v>
      </c>
    </row>
    <row r="420" spans="1:35" x14ac:dyDescent="0.2">
      <c r="A420" s="1">
        <v>36614</v>
      </c>
      <c r="B420" s="3">
        <v>5.7170000076293945</v>
      </c>
      <c r="C420" s="2">
        <v>4644.60009765625</v>
      </c>
      <c r="D420" s="3">
        <v>76.5</v>
      </c>
      <c r="K420" s="1">
        <v>36614</v>
      </c>
      <c r="L420" s="3">
        <f t="shared" si="44"/>
        <v>2.286400032043457E-4</v>
      </c>
      <c r="M420" s="3">
        <f t="shared" si="45"/>
        <v>-3.9140989423636578E-2</v>
      </c>
      <c r="N420" s="3">
        <f t="shared" si="46"/>
        <v>5.0643776824034335E-2</v>
      </c>
      <c r="O420" s="3">
        <f t="shared" si="47"/>
        <v>-3.9369629426840927E-2</v>
      </c>
      <c r="P420" s="3">
        <f t="shared" si="48"/>
        <v>5.0415136820829987E-2</v>
      </c>
      <c r="AG420" s="1">
        <v>36584</v>
      </c>
      <c r="AH420" s="8">
        <v>-5.8427611528640705E-4</v>
      </c>
      <c r="AI420" s="8">
        <v>-1.1796676265665974E-2</v>
      </c>
    </row>
    <row r="421" spans="1:35" x14ac:dyDescent="0.2">
      <c r="A421" s="1">
        <v>36615</v>
      </c>
      <c r="B421" s="3">
        <v>5.7069997787475586</v>
      </c>
      <c r="C421" s="2">
        <v>4457.7998046875</v>
      </c>
      <c r="D421" s="3">
        <v>72.0625</v>
      </c>
      <c r="K421" s="1">
        <v>36615</v>
      </c>
      <c r="L421" s="3">
        <f t="shared" si="44"/>
        <v>2.2868000030517577E-4</v>
      </c>
      <c r="M421" s="3">
        <f t="shared" si="45"/>
        <v>-4.021881088600348E-2</v>
      </c>
      <c r="N421" s="3">
        <f t="shared" si="46"/>
        <v>-5.800653594771242E-2</v>
      </c>
      <c r="O421" s="3">
        <f t="shared" si="47"/>
        <v>-4.0447490886308654E-2</v>
      </c>
      <c r="P421" s="3">
        <f t="shared" si="48"/>
        <v>-5.8235215948017595E-2</v>
      </c>
      <c r="AG421" s="1">
        <v>36585</v>
      </c>
      <c r="AH421" s="8">
        <v>5.4806042137128157E-3</v>
      </c>
      <c r="AI421" s="8">
        <v>5.527156550663434E-2</v>
      </c>
    </row>
    <row r="422" spans="1:35" x14ac:dyDescent="0.2">
      <c r="A422" s="1">
        <v>36616</v>
      </c>
      <c r="B422" s="3">
        <v>5.7270002365112305</v>
      </c>
      <c r="C422" s="2">
        <v>4572.7998046875</v>
      </c>
      <c r="D422" s="3">
        <v>74.875</v>
      </c>
      <c r="K422" s="1">
        <v>36616</v>
      </c>
      <c r="L422" s="3">
        <f t="shared" si="44"/>
        <v>2.2827999114990235E-4</v>
      </c>
      <c r="M422" s="3">
        <f t="shared" si="45"/>
        <v>2.5797479707158295E-2</v>
      </c>
      <c r="N422" s="3">
        <f t="shared" si="46"/>
        <v>3.9028620988725067E-2</v>
      </c>
      <c r="O422" s="3">
        <f t="shared" si="47"/>
        <v>2.5569199716008392E-2</v>
      </c>
      <c r="P422" s="3">
        <f t="shared" si="48"/>
        <v>3.8800340997575164E-2</v>
      </c>
      <c r="AG422" s="1">
        <v>36586</v>
      </c>
      <c r="AH422" s="8">
        <v>3.9300229769628683E-3</v>
      </c>
      <c r="AI422" s="8">
        <v>-2.9365934059923191E-4</v>
      </c>
    </row>
    <row r="423" spans="1:35" x14ac:dyDescent="0.2">
      <c r="A423" s="1">
        <v>36619</v>
      </c>
      <c r="B423" s="3">
        <v>5.6549997329711914</v>
      </c>
      <c r="C423" s="2">
        <v>4223.60009765625</v>
      </c>
      <c r="D423" s="3">
        <v>73.5625</v>
      </c>
      <c r="K423" s="1">
        <v>36619</v>
      </c>
      <c r="L423" s="3">
        <f t="shared" si="44"/>
        <v>2.2908000946044921E-4</v>
      </c>
      <c r="M423" s="3">
        <f t="shared" si="45"/>
        <v>-7.6364529816785612E-2</v>
      </c>
      <c r="N423" s="3">
        <f t="shared" si="46"/>
        <v>-1.7529215358931552E-2</v>
      </c>
      <c r="O423" s="3">
        <f t="shared" si="47"/>
        <v>-7.6593609826246065E-2</v>
      </c>
      <c r="P423" s="3">
        <f t="shared" si="48"/>
        <v>-1.7758295368392001E-2</v>
      </c>
      <c r="AG423" s="1">
        <v>36587</v>
      </c>
      <c r="AH423" s="8">
        <v>-1.3022626053616146E-3</v>
      </c>
      <c r="AI423" s="8">
        <v>-7.7557084091311396E-3</v>
      </c>
    </row>
    <row r="424" spans="1:35" x14ac:dyDescent="0.2">
      <c r="A424" s="1">
        <v>36620</v>
      </c>
      <c r="B424" s="3">
        <v>5.6669998168945313</v>
      </c>
      <c r="C424" s="2">
        <v>4148.7998046875</v>
      </c>
      <c r="D424" s="3">
        <v>65.4375</v>
      </c>
      <c r="K424" s="1">
        <v>36620</v>
      </c>
      <c r="L424" s="3">
        <f t="shared" si="44"/>
        <v>2.2619998931884766E-4</v>
      </c>
      <c r="M424" s="3">
        <f t="shared" si="45"/>
        <v>-1.7710079372869132E-2</v>
      </c>
      <c r="N424" s="3">
        <f t="shared" si="46"/>
        <v>-0.11045029736618521</v>
      </c>
      <c r="O424" s="3">
        <f t="shared" si="47"/>
        <v>-1.793627936218798E-2</v>
      </c>
      <c r="P424" s="3">
        <f t="shared" si="48"/>
        <v>-0.11067649735550406</v>
      </c>
      <c r="AG424" s="1">
        <v>36588</v>
      </c>
      <c r="AH424" s="8">
        <v>7.115835740345371E-3</v>
      </c>
      <c r="AI424" s="8">
        <v>-5.2876821754459192E-3</v>
      </c>
    </row>
    <row r="425" spans="1:35" x14ac:dyDescent="0.2">
      <c r="A425" s="1">
        <v>36621</v>
      </c>
      <c r="B425" s="3">
        <v>5.6979999542236328</v>
      </c>
      <c r="C425" s="2">
        <v>4169.2001953125</v>
      </c>
      <c r="D425" s="3">
        <v>66.5625</v>
      </c>
      <c r="K425" s="1">
        <v>36621</v>
      </c>
      <c r="L425" s="3">
        <f t="shared" si="44"/>
        <v>2.2667999267578126E-4</v>
      </c>
      <c r="M425" s="3">
        <f t="shared" si="45"/>
        <v>4.9171788433731425E-3</v>
      </c>
      <c r="N425" s="3">
        <f t="shared" si="46"/>
        <v>1.7191977077363897E-2</v>
      </c>
      <c r="O425" s="3">
        <f t="shared" si="47"/>
        <v>4.6904988506973611E-3</v>
      </c>
      <c r="P425" s="3">
        <f t="shared" si="48"/>
        <v>1.6965297084688115E-2</v>
      </c>
      <c r="AG425" s="1">
        <v>36591</v>
      </c>
      <c r="AH425" s="8">
        <v>-4.2542501697370093E-4</v>
      </c>
      <c r="AI425" s="8">
        <v>4.0750600534700514E-3</v>
      </c>
    </row>
    <row r="426" spans="1:35" x14ac:dyDescent="0.2">
      <c r="A426" s="1">
        <v>36622</v>
      </c>
      <c r="B426" s="3">
        <v>5.7280001640319824</v>
      </c>
      <c r="C426" s="2">
        <v>4267.5</v>
      </c>
      <c r="D426" s="3">
        <v>67.9375</v>
      </c>
      <c r="K426" s="1">
        <v>36622</v>
      </c>
      <c r="L426" s="3">
        <f t="shared" si="44"/>
        <v>2.2791999816894532E-4</v>
      </c>
      <c r="M426" s="3">
        <f t="shared" si="45"/>
        <v>2.3577616828767321E-2</v>
      </c>
      <c r="N426" s="3">
        <f t="shared" si="46"/>
        <v>2.0657276995305163E-2</v>
      </c>
      <c r="O426" s="3">
        <f t="shared" si="47"/>
        <v>2.3349696830598374E-2</v>
      </c>
      <c r="P426" s="3">
        <f t="shared" si="48"/>
        <v>2.0429356997136217E-2</v>
      </c>
      <c r="AG426" s="1">
        <v>36592</v>
      </c>
      <c r="AH426" s="8">
        <v>-2.454264100138691E-3</v>
      </c>
      <c r="AI426" s="8">
        <v>3.9726991372865963E-2</v>
      </c>
    </row>
    <row r="427" spans="1:35" x14ac:dyDescent="0.2">
      <c r="A427" s="1">
        <v>36623</v>
      </c>
      <c r="B427" s="3">
        <v>5.7179999351501465</v>
      </c>
      <c r="C427" s="2">
        <v>4446.39990234375</v>
      </c>
      <c r="D427" s="3">
        <v>71.5</v>
      </c>
      <c r="K427" s="1">
        <v>36623</v>
      </c>
      <c r="L427" s="3">
        <f t="shared" si="44"/>
        <v>2.291200065612793E-4</v>
      </c>
      <c r="M427" s="3">
        <f t="shared" si="45"/>
        <v>4.192147682337434E-2</v>
      </c>
      <c r="N427" s="3">
        <f t="shared" si="46"/>
        <v>5.2437902483900643E-2</v>
      </c>
      <c r="O427" s="3">
        <f t="shared" si="47"/>
        <v>4.1692356816813061E-2</v>
      </c>
      <c r="P427" s="3">
        <f t="shared" si="48"/>
        <v>5.2208782477339365E-2</v>
      </c>
      <c r="AG427" s="1">
        <v>36593</v>
      </c>
      <c r="AH427" s="8">
        <v>2.152055320728043E-3</v>
      </c>
      <c r="AI427" s="8">
        <v>-5.9996051815031287E-2</v>
      </c>
    </row>
    <row r="428" spans="1:35" x14ac:dyDescent="0.2">
      <c r="A428" s="1">
        <v>36626</v>
      </c>
      <c r="B428" s="3">
        <v>5.6869997978210449</v>
      </c>
      <c r="C428" s="2">
        <v>4188.2001953125</v>
      </c>
      <c r="D428" s="3">
        <v>70.25</v>
      </c>
      <c r="K428" s="1">
        <v>36626</v>
      </c>
      <c r="L428" s="3">
        <f t="shared" si="44"/>
        <v>2.2871999740600585E-4</v>
      </c>
      <c r="M428" s="3">
        <f t="shared" si="45"/>
        <v>-5.8069384828645279E-2</v>
      </c>
      <c r="N428" s="3">
        <f t="shared" si="46"/>
        <v>-1.7482517482517484E-2</v>
      </c>
      <c r="O428" s="3">
        <f t="shared" si="47"/>
        <v>-5.8298104826051286E-2</v>
      </c>
      <c r="P428" s="3">
        <f t="shared" si="48"/>
        <v>-1.7711237479923491E-2</v>
      </c>
      <c r="AG428" s="1">
        <v>36594</v>
      </c>
      <c r="AH428" s="8">
        <v>6.4513458753448199E-3</v>
      </c>
      <c r="AI428" s="8">
        <v>-2.5055997038135519E-2</v>
      </c>
    </row>
    <row r="429" spans="1:35" x14ac:dyDescent="0.2">
      <c r="A429" s="1">
        <v>36627</v>
      </c>
      <c r="B429" s="3">
        <v>5.6669998168945313</v>
      </c>
      <c r="C429" s="2">
        <v>4055.89990234375</v>
      </c>
      <c r="D429" s="3">
        <v>69.125</v>
      </c>
      <c r="K429" s="1">
        <v>36627</v>
      </c>
      <c r="L429" s="3">
        <f t="shared" si="44"/>
        <v>2.2747999191284179E-4</v>
      </c>
      <c r="M429" s="3">
        <f t="shared" si="45"/>
        <v>-3.1588817821273825E-2</v>
      </c>
      <c r="N429" s="3">
        <f t="shared" si="46"/>
        <v>-1.601423487544484E-2</v>
      </c>
      <c r="O429" s="3">
        <f t="shared" si="47"/>
        <v>-3.1816297813186664E-2</v>
      </c>
      <c r="P429" s="3">
        <f t="shared" si="48"/>
        <v>-1.6241714867357683E-2</v>
      </c>
      <c r="AG429" s="1">
        <v>36595</v>
      </c>
      <c r="AH429" s="8">
        <v>7.5334660014668686E-5</v>
      </c>
      <c r="AI429" s="8">
        <v>3.3100020790222298E-2</v>
      </c>
    </row>
    <row r="430" spans="1:35" x14ac:dyDescent="0.2">
      <c r="A430" s="1">
        <v>36628</v>
      </c>
      <c r="B430" s="3">
        <v>5.6630001068115234</v>
      </c>
      <c r="C430" s="2">
        <v>3769.60009765625</v>
      </c>
      <c r="D430" s="3">
        <v>71.125</v>
      </c>
      <c r="K430" s="1">
        <v>36628</v>
      </c>
      <c r="L430" s="3">
        <f t="shared" si="44"/>
        <v>2.2667999267578126E-4</v>
      </c>
      <c r="M430" s="3">
        <f t="shared" si="45"/>
        <v>-7.0588478902563215E-2</v>
      </c>
      <c r="N430" s="3">
        <f t="shared" si="46"/>
        <v>2.8933092224231464E-2</v>
      </c>
      <c r="O430" s="3">
        <f t="shared" si="47"/>
        <v>-7.0815158895238997E-2</v>
      </c>
      <c r="P430" s="3">
        <f t="shared" si="48"/>
        <v>2.8706412231555681E-2</v>
      </c>
      <c r="AG430" s="1">
        <v>36598</v>
      </c>
      <c r="AH430" s="8">
        <v>-5.9148789773699256E-3</v>
      </c>
      <c r="AI430" s="8">
        <v>-2.5277781573088791E-2</v>
      </c>
    </row>
    <row r="431" spans="1:35" x14ac:dyDescent="0.2">
      <c r="A431" s="1">
        <v>36629</v>
      </c>
      <c r="B431" s="3">
        <v>5.6479997634887695</v>
      </c>
      <c r="C431" s="2">
        <v>3676.699951171875</v>
      </c>
      <c r="D431" s="3">
        <v>73.8125</v>
      </c>
      <c r="K431" s="1">
        <v>36629</v>
      </c>
      <c r="L431" s="3">
        <f t="shared" si="44"/>
        <v>2.2652000427246093E-4</v>
      </c>
      <c r="M431" s="3">
        <f t="shared" si="45"/>
        <v>-2.4644562838942969E-2</v>
      </c>
      <c r="N431" s="3">
        <f t="shared" si="46"/>
        <v>3.7785588752196834E-2</v>
      </c>
      <c r="O431" s="3">
        <f t="shared" si="47"/>
        <v>-2.4871082843215431E-2</v>
      </c>
      <c r="P431" s="3">
        <f t="shared" si="48"/>
        <v>3.7559068747924376E-2</v>
      </c>
      <c r="AG431" s="1">
        <v>36599</v>
      </c>
      <c r="AH431" s="8">
        <v>-8.6330665563152612E-3</v>
      </c>
      <c r="AI431" s="8">
        <v>-3.6775395042907989E-3</v>
      </c>
    </row>
    <row r="432" spans="1:35" x14ac:dyDescent="0.2">
      <c r="A432" s="1">
        <v>36630</v>
      </c>
      <c r="B432" s="3">
        <v>5.6479997634887695</v>
      </c>
      <c r="C432" s="2">
        <v>3321.199951171875</v>
      </c>
      <c r="D432" s="3">
        <v>69.75</v>
      </c>
      <c r="K432" s="1">
        <v>36630</v>
      </c>
      <c r="L432" s="3">
        <f t="shared" si="44"/>
        <v>2.2591999053955079E-4</v>
      </c>
      <c r="M432" s="3">
        <f t="shared" si="45"/>
        <v>-9.6689967830171031E-2</v>
      </c>
      <c r="N432" s="3">
        <f t="shared" si="46"/>
        <v>-5.5038103302286201E-2</v>
      </c>
      <c r="O432" s="3">
        <f t="shared" si="47"/>
        <v>-9.6915887820710575E-2</v>
      </c>
      <c r="P432" s="3">
        <f t="shared" si="48"/>
        <v>-5.5264023292825752E-2</v>
      </c>
      <c r="AG432" s="1">
        <v>36600</v>
      </c>
      <c r="AH432" s="8">
        <v>-5.5639358050633466E-3</v>
      </c>
      <c r="AI432" s="8">
        <v>5.5420119889435356E-2</v>
      </c>
    </row>
    <row r="433" spans="1:35" x14ac:dyDescent="0.2">
      <c r="A433" s="1">
        <v>36633</v>
      </c>
      <c r="B433" s="3">
        <v>5.6430001258850098</v>
      </c>
      <c r="C433" s="2">
        <v>3539.10009765625</v>
      </c>
      <c r="D433" s="3">
        <v>66.75</v>
      </c>
      <c r="K433" s="1">
        <v>36633</v>
      </c>
      <c r="L433" s="3">
        <f t="shared" si="44"/>
        <v>2.2591999053955079E-4</v>
      </c>
      <c r="M433" s="3">
        <f t="shared" si="45"/>
        <v>6.5608861161005866E-2</v>
      </c>
      <c r="N433" s="3">
        <f t="shared" si="46"/>
        <v>-4.3010752688172046E-2</v>
      </c>
      <c r="O433" s="3">
        <f t="shared" si="47"/>
        <v>6.5382941170466322E-2</v>
      </c>
      <c r="P433" s="3">
        <f t="shared" si="48"/>
        <v>-4.3236672678711598E-2</v>
      </c>
      <c r="AG433" s="1">
        <v>36601</v>
      </c>
      <c r="AH433" s="8">
        <v>6.2075812980857464E-3</v>
      </c>
      <c r="AI433" s="8">
        <v>8.4042908480329755E-3</v>
      </c>
    </row>
    <row r="434" spans="1:35" x14ac:dyDescent="0.2">
      <c r="A434" s="1">
        <v>36634</v>
      </c>
      <c r="B434" s="3">
        <v>5.6479997634887695</v>
      </c>
      <c r="C434" s="2">
        <v>3793.5</v>
      </c>
      <c r="D434" s="3">
        <v>68</v>
      </c>
      <c r="K434" s="1">
        <v>36634</v>
      </c>
      <c r="L434" s="3">
        <f t="shared" si="44"/>
        <v>2.2572000503540037E-4</v>
      </c>
      <c r="M434" s="3">
        <f t="shared" si="45"/>
        <v>7.1882652460783736E-2</v>
      </c>
      <c r="N434" s="3">
        <f t="shared" si="46"/>
        <v>1.8726591760299626E-2</v>
      </c>
      <c r="O434" s="3">
        <f t="shared" si="47"/>
        <v>7.1656932455748334E-2</v>
      </c>
      <c r="P434" s="3">
        <f t="shared" si="48"/>
        <v>1.8500871755264225E-2</v>
      </c>
      <c r="AG434" s="1">
        <v>36602</v>
      </c>
      <c r="AH434" s="8">
        <v>3.6173221022486822E-3</v>
      </c>
      <c r="AI434" s="8">
        <v>-6.3175921292513825E-3</v>
      </c>
    </row>
    <row r="435" spans="1:35" x14ac:dyDescent="0.2">
      <c r="A435" s="1">
        <v>36635</v>
      </c>
      <c r="B435" s="3">
        <v>5.6440000534057617</v>
      </c>
      <c r="C435" s="2">
        <v>3706.39990234375</v>
      </c>
      <c r="D435" s="3">
        <v>70.5</v>
      </c>
      <c r="K435" s="1">
        <v>36635</v>
      </c>
      <c r="L435" s="3">
        <f t="shared" si="44"/>
        <v>2.2591999053955079E-4</v>
      </c>
      <c r="M435" s="3">
        <f t="shared" si="45"/>
        <v>-2.2960352617964939E-2</v>
      </c>
      <c r="N435" s="3">
        <f t="shared" si="46"/>
        <v>3.6764705882352942E-2</v>
      </c>
      <c r="O435" s="3">
        <f t="shared" si="47"/>
        <v>-2.3186272608504491E-2</v>
      </c>
      <c r="P435" s="3">
        <f t="shared" si="48"/>
        <v>3.6538785891813391E-2</v>
      </c>
      <c r="AG435" s="1">
        <v>36605</v>
      </c>
      <c r="AH435" s="8">
        <v>-8.2791822337969882E-3</v>
      </c>
      <c r="AI435" s="8">
        <v>-1.6486156001380304E-3</v>
      </c>
    </row>
    <row r="436" spans="1:35" x14ac:dyDescent="0.2">
      <c r="A436" s="1">
        <v>36636</v>
      </c>
      <c r="B436" s="3">
        <v>5.629000186920166</v>
      </c>
      <c r="C436" s="2">
        <v>3643.800048828125</v>
      </c>
      <c r="D436" s="3">
        <v>71</v>
      </c>
      <c r="K436" s="1">
        <v>36636</v>
      </c>
      <c r="L436" s="3">
        <f t="shared" si="44"/>
        <v>2.2576000213623046E-4</v>
      </c>
      <c r="M436" s="3">
        <f t="shared" si="45"/>
        <v>-1.6889665218272818E-2</v>
      </c>
      <c r="N436" s="3">
        <f t="shared" si="46"/>
        <v>7.0921985815602835E-3</v>
      </c>
      <c r="O436" s="3">
        <f t="shared" si="47"/>
        <v>-1.7115425220409049E-2</v>
      </c>
      <c r="P436" s="3">
        <f t="shared" si="48"/>
        <v>6.8664385794240529E-3</v>
      </c>
      <c r="AG436" s="1">
        <v>36606</v>
      </c>
      <c r="AH436" s="8">
        <v>4.6543702172306863E-3</v>
      </c>
      <c r="AI436" s="8">
        <v>4.18360582239726E-2</v>
      </c>
    </row>
    <row r="437" spans="1:35" x14ac:dyDescent="0.2">
      <c r="A437" s="1">
        <v>36640</v>
      </c>
      <c r="B437" s="3">
        <v>5.5939998626708984</v>
      </c>
      <c r="C437" s="2">
        <v>3482.39990234375</v>
      </c>
      <c r="D437" s="3">
        <v>70.5</v>
      </c>
      <c r="K437" s="1">
        <v>36640</v>
      </c>
      <c r="L437" s="3">
        <f t="shared" si="44"/>
        <v>2.2516000747680666E-4</v>
      </c>
      <c r="M437" s="3">
        <f t="shared" si="45"/>
        <v>-4.4294457522794803E-2</v>
      </c>
      <c r="N437" s="3">
        <f t="shared" si="46"/>
        <v>-7.0422535211267607E-3</v>
      </c>
      <c r="O437" s="3">
        <f t="shared" si="47"/>
        <v>-4.4519617530271609E-2</v>
      </c>
      <c r="P437" s="3">
        <f t="shared" si="48"/>
        <v>-7.2674135286035675E-3</v>
      </c>
      <c r="AG437" s="1">
        <v>36607</v>
      </c>
      <c r="AH437" s="8">
        <v>6.8623801161598148E-3</v>
      </c>
      <c r="AI437" s="8">
        <v>3.9304867270599772E-2</v>
      </c>
    </row>
    <row r="438" spans="1:35" x14ac:dyDescent="0.2">
      <c r="A438" s="1">
        <v>36641</v>
      </c>
      <c r="B438" s="3">
        <v>5.6310000419616699</v>
      </c>
      <c r="C438" s="2">
        <v>3711.199951171875</v>
      </c>
      <c r="D438" s="3">
        <v>73.75</v>
      </c>
      <c r="K438" s="1">
        <v>36641</v>
      </c>
      <c r="L438" s="3">
        <f t="shared" si="44"/>
        <v>2.2375999450683593E-4</v>
      </c>
      <c r="M438" s="3">
        <f t="shared" si="45"/>
        <v>6.5701830704203823E-2</v>
      </c>
      <c r="N438" s="3">
        <f t="shared" si="46"/>
        <v>4.6099290780141841E-2</v>
      </c>
      <c r="O438" s="3">
        <f t="shared" si="47"/>
        <v>6.5478070709696981E-2</v>
      </c>
      <c r="P438" s="3">
        <f t="shared" si="48"/>
        <v>4.5875530785635006E-2</v>
      </c>
      <c r="AG438" s="1">
        <v>36608</v>
      </c>
      <c r="AH438" s="8">
        <v>3.2949805972798838E-3</v>
      </c>
      <c r="AI438" s="8">
        <v>-3.0772083011934338E-2</v>
      </c>
    </row>
    <row r="439" spans="1:35" x14ac:dyDescent="0.2">
      <c r="A439" s="1">
        <v>36642</v>
      </c>
      <c r="B439" s="3">
        <v>5.5879998207092285</v>
      </c>
      <c r="C439" s="2">
        <v>3630</v>
      </c>
      <c r="D439" s="3">
        <v>72.9375</v>
      </c>
      <c r="K439" s="1">
        <v>36642</v>
      </c>
      <c r="L439" s="3">
        <f t="shared" si="44"/>
        <v>2.2524000167846681E-4</v>
      </c>
      <c r="M439" s="3">
        <f t="shared" si="45"/>
        <v>-2.1879702586823629E-2</v>
      </c>
      <c r="N439" s="3">
        <f t="shared" si="46"/>
        <v>-1.1016949152542373E-2</v>
      </c>
      <c r="O439" s="3">
        <f t="shared" si="47"/>
        <v>-2.2104942588502097E-2</v>
      </c>
      <c r="P439" s="3">
        <f t="shared" si="48"/>
        <v>-1.1242189154220839E-2</v>
      </c>
      <c r="AG439" s="1">
        <v>36609</v>
      </c>
      <c r="AH439" s="8">
        <v>9.5748978029509097E-4</v>
      </c>
      <c r="AI439" s="8">
        <v>-1.4656119917281392E-2</v>
      </c>
    </row>
    <row r="440" spans="1:35" x14ac:dyDescent="0.2">
      <c r="A440" s="1">
        <v>36643</v>
      </c>
      <c r="B440" s="3">
        <v>5.5869998931884766</v>
      </c>
      <c r="C440" s="2">
        <v>3774</v>
      </c>
      <c r="D440" s="3">
        <v>71.9375</v>
      </c>
      <c r="K440" s="1">
        <v>36643</v>
      </c>
      <c r="L440" s="3">
        <f t="shared" si="44"/>
        <v>2.2351999282836914E-4</v>
      </c>
      <c r="M440" s="3">
        <f t="shared" si="45"/>
        <v>3.9669421487603308E-2</v>
      </c>
      <c r="N440" s="3">
        <f t="shared" si="46"/>
        <v>-1.3710368466152529E-2</v>
      </c>
      <c r="O440" s="3">
        <f t="shared" si="47"/>
        <v>3.9445901494774942E-2</v>
      </c>
      <c r="P440" s="3">
        <f t="shared" si="48"/>
        <v>-1.3933888458980897E-2</v>
      </c>
      <c r="AG440" s="1">
        <v>36612</v>
      </c>
      <c r="AH440" s="8">
        <v>-1.91485531019202E-4</v>
      </c>
      <c r="AI440" s="8">
        <v>4.6198429975463647E-2</v>
      </c>
    </row>
    <row r="441" spans="1:35" x14ac:dyDescent="0.2">
      <c r="A441" s="1">
        <v>36644</v>
      </c>
      <c r="B441" s="3">
        <v>5.6519999504089355</v>
      </c>
      <c r="C441" s="2">
        <v>3860.60009765625</v>
      </c>
      <c r="D441" s="3">
        <v>69.6875</v>
      </c>
      <c r="K441" s="1">
        <v>36644</v>
      </c>
      <c r="L441" s="3">
        <f t="shared" si="44"/>
        <v>2.2347999572753908E-4</v>
      </c>
      <c r="M441" s="3">
        <f t="shared" si="45"/>
        <v>2.294650176371224E-2</v>
      </c>
      <c r="N441" s="3">
        <f t="shared" si="46"/>
        <v>-3.1277150304083408E-2</v>
      </c>
      <c r="O441" s="3">
        <f t="shared" si="47"/>
        <v>2.27230217679847E-2</v>
      </c>
      <c r="P441" s="3">
        <f t="shared" si="48"/>
        <v>-3.1500630299810949E-2</v>
      </c>
      <c r="AG441" s="1">
        <v>36613</v>
      </c>
      <c r="AH441" s="8">
        <v>-5.3111007635691654E-3</v>
      </c>
      <c r="AI441" s="8">
        <v>-2.7883919983318801E-2</v>
      </c>
    </row>
    <row r="442" spans="1:35" x14ac:dyDescent="0.2">
      <c r="A442" s="1">
        <v>36647</v>
      </c>
      <c r="B442" s="3">
        <v>5.6370000839233398</v>
      </c>
      <c r="C442" s="2">
        <v>3958</v>
      </c>
      <c r="D442" s="3">
        <v>72.3125</v>
      </c>
      <c r="K442" s="1">
        <v>36647</v>
      </c>
      <c r="L442" s="3">
        <f t="shared" si="44"/>
        <v>2.2607999801635742E-4</v>
      </c>
      <c r="M442" s="3">
        <f t="shared" si="45"/>
        <v>2.5229213044594016E-2</v>
      </c>
      <c r="N442" s="3">
        <f t="shared" si="46"/>
        <v>3.766816143497758E-2</v>
      </c>
      <c r="O442" s="3">
        <f t="shared" si="47"/>
        <v>2.5003133046577659E-2</v>
      </c>
      <c r="P442" s="3">
        <f t="shared" si="48"/>
        <v>3.7442081436961226E-2</v>
      </c>
      <c r="AG442" s="1">
        <v>36614</v>
      </c>
      <c r="AH442" s="8">
        <v>-8.2660784879260499E-3</v>
      </c>
      <c r="AI442" s="8">
        <v>5.8909855311960385E-2</v>
      </c>
    </row>
    <row r="443" spans="1:35" x14ac:dyDescent="0.2">
      <c r="A443" s="1">
        <v>36648</v>
      </c>
      <c r="B443" s="3">
        <v>5.745999813079834</v>
      </c>
      <c r="C443" s="2">
        <v>3785.39990234375</v>
      </c>
      <c r="D443" s="3">
        <v>76</v>
      </c>
      <c r="K443" s="1">
        <v>36648</v>
      </c>
      <c r="L443" s="3">
        <f t="shared" si="44"/>
        <v>2.2548000335693362E-4</v>
      </c>
      <c r="M443" s="3">
        <f t="shared" si="45"/>
        <v>-4.3607907442205662E-2</v>
      </c>
      <c r="N443" s="3">
        <f t="shared" si="46"/>
        <v>5.0993949870354362E-2</v>
      </c>
      <c r="O443" s="3">
        <f t="shared" si="47"/>
        <v>-4.3833387445562595E-2</v>
      </c>
      <c r="P443" s="3">
        <f t="shared" si="48"/>
        <v>5.0768469866997429E-2</v>
      </c>
      <c r="AG443" s="1">
        <v>36615</v>
      </c>
      <c r="AH443" s="8">
        <v>-8.4937006542302011E-3</v>
      </c>
      <c r="AI443" s="8">
        <v>-4.9512835293482216E-2</v>
      </c>
    </row>
    <row r="444" spans="1:35" x14ac:dyDescent="0.2">
      <c r="A444" s="1">
        <v>36649</v>
      </c>
      <c r="B444" s="3">
        <v>5.7480001449584961</v>
      </c>
      <c r="C444" s="2">
        <v>3707.300048828125</v>
      </c>
      <c r="D444" s="3">
        <v>74.625</v>
      </c>
      <c r="K444" s="1">
        <v>36649</v>
      </c>
      <c r="L444" s="3">
        <f t="shared" si="44"/>
        <v>2.2983999252319337E-4</v>
      </c>
      <c r="M444" s="3">
        <f t="shared" si="45"/>
        <v>-2.0631863351417395E-2</v>
      </c>
      <c r="N444" s="3">
        <f t="shared" si="46"/>
        <v>-1.8092105263157895E-2</v>
      </c>
      <c r="O444" s="3">
        <f t="shared" si="47"/>
        <v>-2.086170334394059E-2</v>
      </c>
      <c r="P444" s="3">
        <f t="shared" si="48"/>
        <v>-1.832194525568109E-2</v>
      </c>
      <c r="AG444" s="1">
        <v>36616</v>
      </c>
      <c r="AH444" s="8">
        <v>5.4480991714858278E-3</v>
      </c>
      <c r="AI444" s="8">
        <v>3.3580521817239237E-2</v>
      </c>
    </row>
    <row r="445" spans="1:35" x14ac:dyDescent="0.2">
      <c r="A445" s="1">
        <v>36650</v>
      </c>
      <c r="B445" s="3">
        <v>5.7420001029968262</v>
      </c>
      <c r="C445" s="2">
        <v>3720.199951171875</v>
      </c>
      <c r="D445" s="3">
        <v>74.375</v>
      </c>
      <c r="K445" s="1">
        <v>36650</v>
      </c>
      <c r="L445" s="3">
        <f t="shared" si="44"/>
        <v>2.2992000579833986E-4</v>
      </c>
      <c r="M445" s="3">
        <f t="shared" si="45"/>
        <v>3.479594900290752E-3</v>
      </c>
      <c r="N445" s="3">
        <f t="shared" si="46"/>
        <v>-3.3500837520938024E-3</v>
      </c>
      <c r="O445" s="3">
        <f t="shared" si="47"/>
        <v>3.2496748944924121E-3</v>
      </c>
      <c r="P445" s="3">
        <f t="shared" si="48"/>
        <v>-3.5800037578921423E-3</v>
      </c>
      <c r="AG445" s="1">
        <v>36619</v>
      </c>
      <c r="AH445" s="8">
        <v>-1.6127216160200762E-2</v>
      </c>
      <c r="AI445" s="8">
        <v>-1.4019991987307898E-3</v>
      </c>
    </row>
    <row r="446" spans="1:35" x14ac:dyDescent="0.2">
      <c r="A446" s="1">
        <v>36651</v>
      </c>
      <c r="B446" s="3">
        <v>5.7880001068115234</v>
      </c>
      <c r="C446" s="2">
        <v>3816.800048828125</v>
      </c>
      <c r="D446" s="3">
        <v>74.25</v>
      </c>
      <c r="K446" s="1">
        <v>36651</v>
      </c>
      <c r="L446" s="3">
        <f t="shared" si="44"/>
        <v>2.2968000411987305E-4</v>
      </c>
      <c r="M446" s="3">
        <f t="shared" si="45"/>
        <v>2.5966372486462899E-2</v>
      </c>
      <c r="N446" s="3">
        <f t="shared" si="46"/>
        <v>-1.6806722689075631E-3</v>
      </c>
      <c r="O446" s="3">
        <f t="shared" si="47"/>
        <v>2.5736692482343025E-2</v>
      </c>
      <c r="P446" s="3">
        <f t="shared" si="48"/>
        <v>-1.9103522730274361E-3</v>
      </c>
      <c r="AG446" s="1">
        <v>36620</v>
      </c>
      <c r="AH446" s="8">
        <v>-3.7401432176145297E-3</v>
      </c>
      <c r="AI446" s="8">
        <v>-0.10671015414857069</v>
      </c>
    </row>
    <row r="447" spans="1:35" x14ac:dyDescent="0.2">
      <c r="A447" s="1">
        <v>36654</v>
      </c>
      <c r="B447" s="3">
        <v>5.6549997329711914</v>
      </c>
      <c r="C447" s="2">
        <v>3669.300048828125</v>
      </c>
      <c r="D447" s="3">
        <v>75.125</v>
      </c>
      <c r="K447" s="1">
        <v>36654</v>
      </c>
      <c r="L447" s="3">
        <f t="shared" si="44"/>
        <v>2.3152000427246094E-4</v>
      </c>
      <c r="M447" s="3">
        <f t="shared" si="45"/>
        <v>-3.864493767371624E-2</v>
      </c>
      <c r="N447" s="3">
        <f t="shared" si="46"/>
        <v>1.1784511784511785E-2</v>
      </c>
      <c r="O447" s="3">
        <f t="shared" si="47"/>
        <v>-3.8876457677988703E-2</v>
      </c>
      <c r="P447" s="3">
        <f t="shared" si="48"/>
        <v>1.1552991780239323E-2</v>
      </c>
      <c r="AG447" s="1">
        <v>36621</v>
      </c>
      <c r="AH447" s="8">
        <v>1.038445549205931E-3</v>
      </c>
      <c r="AI447" s="8">
        <v>1.6153531528157968E-2</v>
      </c>
    </row>
    <row r="448" spans="1:35" x14ac:dyDescent="0.2">
      <c r="A448" s="1">
        <v>36655</v>
      </c>
      <c r="B448" s="3">
        <v>5.9619998931884766</v>
      </c>
      <c r="C448" s="2">
        <v>3585</v>
      </c>
      <c r="D448" s="3">
        <v>72.5625</v>
      </c>
      <c r="K448" s="1">
        <v>36655</v>
      </c>
      <c r="L448" s="3">
        <f t="shared" si="44"/>
        <v>2.2619998931884766E-4</v>
      </c>
      <c r="M448" s="3">
        <f t="shared" si="45"/>
        <v>-2.2974422289354111E-2</v>
      </c>
      <c r="N448" s="3">
        <f t="shared" si="46"/>
        <v>-3.4109816971713808E-2</v>
      </c>
      <c r="O448" s="3">
        <f t="shared" si="47"/>
        <v>-2.320062227867296E-2</v>
      </c>
      <c r="P448" s="3">
        <f t="shared" si="48"/>
        <v>-3.4336016961032653E-2</v>
      </c>
      <c r="AG448" s="1">
        <v>36622</v>
      </c>
      <c r="AH448" s="8">
        <v>4.9792924025355194E-3</v>
      </c>
      <c r="AI448" s="8">
        <v>1.5677984592769645E-2</v>
      </c>
    </row>
    <row r="449" spans="1:35" x14ac:dyDescent="0.2">
      <c r="A449" s="1">
        <v>36656</v>
      </c>
      <c r="B449" s="3">
        <v>5.9279999732971191</v>
      </c>
      <c r="C449" s="2">
        <v>3384.699951171875</v>
      </c>
      <c r="D449" s="3">
        <v>74.75</v>
      </c>
      <c r="K449" s="1">
        <v>36656</v>
      </c>
      <c r="L449" s="3">
        <f t="shared" si="44"/>
        <v>2.3847999572753907E-4</v>
      </c>
      <c r="M449" s="3">
        <f t="shared" si="45"/>
        <v>-5.5871701207287308E-2</v>
      </c>
      <c r="N449" s="3">
        <f t="shared" si="46"/>
        <v>3.0146425495262703E-2</v>
      </c>
      <c r="O449" s="3">
        <f t="shared" si="47"/>
        <v>-5.611018120301485E-2</v>
      </c>
      <c r="P449" s="3">
        <f t="shared" si="48"/>
        <v>2.9907945499535165E-2</v>
      </c>
      <c r="AG449" s="1">
        <v>36623</v>
      </c>
      <c r="AH449" s="8">
        <v>8.8532820159759121E-3</v>
      </c>
      <c r="AI449" s="8">
        <v>4.3584620467924731E-2</v>
      </c>
    </row>
    <row r="450" spans="1:35" x14ac:dyDescent="0.2">
      <c r="A450" s="1">
        <v>36657</v>
      </c>
      <c r="B450" s="3">
        <v>5.8470001220703125</v>
      </c>
      <c r="C450" s="2">
        <v>3499.5</v>
      </c>
      <c r="D450" s="3">
        <v>77</v>
      </c>
      <c r="K450" s="1">
        <v>36657</v>
      </c>
      <c r="L450" s="3">
        <f t="shared" si="44"/>
        <v>2.3711999893188477E-4</v>
      </c>
      <c r="M450" s="3">
        <f t="shared" si="45"/>
        <v>3.3917348800261635E-2</v>
      </c>
      <c r="N450" s="3">
        <f t="shared" si="46"/>
        <v>3.0100334448160536E-2</v>
      </c>
      <c r="O450" s="3">
        <f t="shared" si="47"/>
        <v>3.3680228801329752E-2</v>
      </c>
      <c r="P450" s="3">
        <f t="shared" si="48"/>
        <v>2.986321444922865E-2</v>
      </c>
      <c r="AG450" s="1">
        <v>36626</v>
      </c>
      <c r="AH450" s="8">
        <v>-1.2263514535718315E-2</v>
      </c>
      <c r="AI450" s="8">
        <v>-5.2190029467991689E-3</v>
      </c>
    </row>
    <row r="451" spans="1:35" x14ac:dyDescent="0.2">
      <c r="A451" s="1">
        <v>36658</v>
      </c>
      <c r="B451" s="3">
        <v>5.9470000267028809</v>
      </c>
      <c r="C451" s="2">
        <v>3529</v>
      </c>
      <c r="D451" s="3">
        <v>75.5625</v>
      </c>
      <c r="K451" s="1">
        <v>36658</v>
      </c>
      <c r="L451" s="3">
        <f t="shared" ref="L451:L505" si="49">B450/100/250</f>
        <v>2.338800048828125E-4</v>
      </c>
      <c r="M451" s="3">
        <f t="shared" ref="M451:M505" si="50">(C451-C450)/C450</f>
        <v>8.4297756822403203E-3</v>
      </c>
      <c r="N451" s="3">
        <f t="shared" ref="N451:N505" si="51">(D451-D450)/D450</f>
        <v>-1.8668831168831168E-2</v>
      </c>
      <c r="O451" s="3">
        <f t="shared" ref="O451:O505" si="52">M451-L451</f>
        <v>8.1958956773575085E-3</v>
      </c>
      <c r="P451" s="3">
        <f t="shared" ref="P451:P505" si="53">N451-L451</f>
        <v>-1.890271117371398E-2</v>
      </c>
      <c r="AG451" s="1">
        <v>36627</v>
      </c>
      <c r="AH451" s="8">
        <v>-6.6711560258556797E-3</v>
      </c>
      <c r="AI451" s="8">
        <v>-9.3430788495891606E-3</v>
      </c>
    </row>
    <row r="452" spans="1:35" x14ac:dyDescent="0.2">
      <c r="A452" s="1">
        <v>36661</v>
      </c>
      <c r="B452" s="3">
        <v>5.9169998168945313</v>
      </c>
      <c r="C452" s="2">
        <v>3607.60009765625</v>
      </c>
      <c r="D452" s="3">
        <v>76.9375</v>
      </c>
      <c r="K452" s="1">
        <v>36661</v>
      </c>
      <c r="L452" s="3">
        <f t="shared" si="49"/>
        <v>2.3788000106811523E-4</v>
      </c>
      <c r="M452" s="3">
        <f t="shared" si="50"/>
        <v>2.227262614232077E-2</v>
      </c>
      <c r="N452" s="3">
        <f t="shared" si="51"/>
        <v>1.8196856906534328E-2</v>
      </c>
      <c r="O452" s="3">
        <f t="shared" si="52"/>
        <v>2.2034746141252656E-2</v>
      </c>
      <c r="P452" s="3">
        <f t="shared" si="53"/>
        <v>1.7958976905466214E-2</v>
      </c>
      <c r="AG452" s="1">
        <v>36628</v>
      </c>
      <c r="AH452" s="8">
        <v>-1.4907387767758878E-2</v>
      </c>
      <c r="AI452" s="8">
        <v>4.3840479991990339E-2</v>
      </c>
    </row>
    <row r="453" spans="1:35" x14ac:dyDescent="0.2">
      <c r="A453" s="1">
        <v>36662</v>
      </c>
      <c r="B453" s="3">
        <v>5.999000072479248</v>
      </c>
      <c r="C453" s="2">
        <v>3717.5</v>
      </c>
      <c r="D453" s="3">
        <v>77.875</v>
      </c>
      <c r="K453" s="1">
        <v>36662</v>
      </c>
      <c r="L453" s="3">
        <f t="shared" si="49"/>
        <v>2.3667999267578123E-4</v>
      </c>
      <c r="M453" s="3">
        <f t="shared" si="50"/>
        <v>3.0463438121966092E-2</v>
      </c>
      <c r="N453" s="3">
        <f t="shared" si="51"/>
        <v>1.2185215272136474E-2</v>
      </c>
      <c r="O453" s="3">
        <f t="shared" si="52"/>
        <v>3.0226758129290311E-2</v>
      </c>
      <c r="P453" s="3">
        <f t="shared" si="53"/>
        <v>1.1948535279460692E-2</v>
      </c>
      <c r="AG453" s="1">
        <v>36629</v>
      </c>
      <c r="AH453" s="8">
        <v>-5.2046178118407204E-3</v>
      </c>
      <c r="AI453" s="8">
        <v>4.2990206564037556E-2</v>
      </c>
    </row>
    <row r="454" spans="1:35" x14ac:dyDescent="0.2">
      <c r="A454" s="1">
        <v>36663</v>
      </c>
      <c r="B454" s="3">
        <v>5.869999885559082</v>
      </c>
      <c r="C454" s="2">
        <v>3644.89990234375</v>
      </c>
      <c r="D454" s="3">
        <v>77.5</v>
      </c>
      <c r="K454" s="1">
        <v>36663</v>
      </c>
      <c r="L454" s="3">
        <f t="shared" si="49"/>
        <v>2.3996000289916992E-4</v>
      </c>
      <c r="M454" s="3">
        <f t="shared" si="50"/>
        <v>-1.9529279799932752E-2</v>
      </c>
      <c r="N454" s="3">
        <f t="shared" si="51"/>
        <v>-4.815409309791332E-3</v>
      </c>
      <c r="O454" s="3">
        <f t="shared" si="52"/>
        <v>-1.9769239802831923E-2</v>
      </c>
      <c r="P454" s="3">
        <f t="shared" si="53"/>
        <v>-5.0553693126905016E-3</v>
      </c>
      <c r="AG454" s="1">
        <v>36630</v>
      </c>
      <c r="AH454" s="8">
        <v>-2.0419689814907615E-2</v>
      </c>
      <c r="AI454" s="8">
        <v>-3.4618413487378583E-2</v>
      </c>
    </row>
    <row r="455" spans="1:35" x14ac:dyDescent="0.2">
      <c r="A455" s="1">
        <v>36664</v>
      </c>
      <c r="B455" s="3">
        <v>5.749000072479248</v>
      </c>
      <c r="C455" s="2">
        <v>3538.699951171875</v>
      </c>
      <c r="D455" s="3">
        <v>77.125</v>
      </c>
      <c r="K455" s="1">
        <v>36664</v>
      </c>
      <c r="L455" s="3">
        <f t="shared" si="49"/>
        <v>2.347999954223633E-4</v>
      </c>
      <c r="M455" s="3">
        <f t="shared" si="50"/>
        <v>-2.9136589211568229E-2</v>
      </c>
      <c r="N455" s="3">
        <f t="shared" si="51"/>
        <v>-4.8387096774193551E-3</v>
      </c>
      <c r="O455" s="3">
        <f t="shared" si="52"/>
        <v>-2.9371389206990593E-2</v>
      </c>
      <c r="P455" s="3">
        <f t="shared" si="53"/>
        <v>-5.0735096728417185E-3</v>
      </c>
      <c r="AG455" s="1">
        <v>36633</v>
      </c>
      <c r="AH455" s="8">
        <v>1.385575591844428E-2</v>
      </c>
      <c r="AI455" s="8">
        <v>-5.6866508606616323E-2</v>
      </c>
    </row>
    <row r="456" spans="1:35" x14ac:dyDescent="0.2">
      <c r="A456" s="1">
        <v>36665</v>
      </c>
      <c r="B456" s="3">
        <v>5.7399997711181641</v>
      </c>
      <c r="C456" s="2">
        <v>3390.39990234375</v>
      </c>
      <c r="D456" s="3">
        <v>76.625</v>
      </c>
      <c r="K456" s="1">
        <v>36665</v>
      </c>
      <c r="L456" s="3">
        <f t="shared" si="49"/>
        <v>2.2996000289916992E-4</v>
      </c>
      <c r="M456" s="3">
        <f t="shared" si="50"/>
        <v>-4.1908059703963878E-2</v>
      </c>
      <c r="N456" s="3">
        <f t="shared" si="51"/>
        <v>-6.4829821717990272E-3</v>
      </c>
      <c r="O456" s="3">
        <f t="shared" si="52"/>
        <v>-4.2138019706863046E-2</v>
      </c>
      <c r="P456" s="3">
        <f t="shared" si="53"/>
        <v>-6.7129421746981973E-3</v>
      </c>
      <c r="AG456" s="1">
        <v>36634</v>
      </c>
      <c r="AH456" s="8">
        <v>1.5180700741364732E-2</v>
      </c>
      <c r="AI456" s="8">
        <v>3.5458910189348943E-3</v>
      </c>
    </row>
    <row r="457" spans="1:35" x14ac:dyDescent="0.2">
      <c r="A457" s="1">
        <v>36668</v>
      </c>
      <c r="B457" s="3">
        <v>5.6999998092651367</v>
      </c>
      <c r="C457" s="2">
        <v>3364.199951171875</v>
      </c>
      <c r="D457" s="3">
        <v>73.25</v>
      </c>
      <c r="K457" s="1">
        <v>36668</v>
      </c>
      <c r="L457" s="3">
        <f t="shared" si="49"/>
        <v>2.2959999084472656E-4</v>
      </c>
      <c r="M457" s="3">
        <f t="shared" si="50"/>
        <v>-7.727687566815712E-3</v>
      </c>
      <c r="N457" s="3">
        <f t="shared" si="51"/>
        <v>-4.4045676998368678E-2</v>
      </c>
      <c r="O457" s="3">
        <f t="shared" si="52"/>
        <v>-7.957287557660439E-3</v>
      </c>
      <c r="P457" s="3">
        <f t="shared" si="53"/>
        <v>-4.4275276989213408E-2</v>
      </c>
      <c r="AG457" s="1">
        <v>36635</v>
      </c>
      <c r="AH457" s="8">
        <v>-4.8489340623552131E-3</v>
      </c>
      <c r="AI457" s="8">
        <v>4.1613639944708153E-2</v>
      </c>
    </row>
    <row r="458" spans="1:35" x14ac:dyDescent="0.2">
      <c r="A458" s="1">
        <v>36669</v>
      </c>
      <c r="B458" s="3">
        <v>5.7690000534057617</v>
      </c>
      <c r="C458" s="2">
        <v>3164.5</v>
      </c>
      <c r="D458" s="3">
        <v>69.875</v>
      </c>
      <c r="K458" s="1">
        <v>36669</v>
      </c>
      <c r="L458" s="3">
        <f t="shared" si="49"/>
        <v>2.2799999237060547E-4</v>
      </c>
      <c r="M458" s="3">
        <f t="shared" si="50"/>
        <v>-5.9360309752787478E-2</v>
      </c>
      <c r="N458" s="3">
        <f t="shared" si="51"/>
        <v>-4.607508532423208E-2</v>
      </c>
      <c r="O458" s="3">
        <f t="shared" si="52"/>
        <v>-5.9588309745158087E-2</v>
      </c>
      <c r="P458" s="3">
        <f t="shared" si="53"/>
        <v>-4.6303085316602689E-2</v>
      </c>
      <c r="AG458" s="1">
        <v>36636</v>
      </c>
      <c r="AH458" s="8">
        <v>-3.5668821965121012E-3</v>
      </c>
      <c r="AI458" s="8">
        <v>1.0659080778072386E-2</v>
      </c>
    </row>
    <row r="459" spans="1:35" x14ac:dyDescent="0.2">
      <c r="A459" s="1">
        <v>36670</v>
      </c>
      <c r="B459" s="3">
        <v>5.7300000190734863</v>
      </c>
      <c r="C459" s="2">
        <v>3270.60009765625</v>
      </c>
      <c r="D459" s="3">
        <v>67.4375</v>
      </c>
      <c r="K459" s="1">
        <v>36670</v>
      </c>
      <c r="L459" s="3">
        <f t="shared" si="49"/>
        <v>2.3076000213623048E-4</v>
      </c>
      <c r="M459" s="3">
        <f t="shared" si="50"/>
        <v>3.3528234367593619E-2</v>
      </c>
      <c r="N459" s="3">
        <f t="shared" si="51"/>
        <v>-3.4883720930232558E-2</v>
      </c>
      <c r="O459" s="3">
        <f t="shared" si="52"/>
        <v>3.3297474365457387E-2</v>
      </c>
      <c r="P459" s="3">
        <f t="shared" si="53"/>
        <v>-3.511448093236879E-2</v>
      </c>
      <c r="AG459" s="1">
        <v>36640</v>
      </c>
      <c r="AH459" s="8">
        <v>-9.3544253187023852E-3</v>
      </c>
      <c r="AI459" s="8">
        <v>2.3121717975756245E-3</v>
      </c>
    </row>
    <row r="460" spans="1:35" x14ac:dyDescent="0.2">
      <c r="A460" s="1">
        <v>36671</v>
      </c>
      <c r="B460" s="3">
        <v>5.679999828338623</v>
      </c>
      <c r="C460" s="2">
        <v>3205.300048828125</v>
      </c>
      <c r="D460" s="3">
        <v>69</v>
      </c>
      <c r="K460" s="1">
        <v>36671</v>
      </c>
      <c r="L460" s="3">
        <f t="shared" si="49"/>
        <v>2.2920000076293945E-4</v>
      </c>
      <c r="M460" s="3">
        <f t="shared" si="50"/>
        <v>-1.996576985211973E-2</v>
      </c>
      <c r="N460" s="3">
        <f t="shared" si="51"/>
        <v>2.3169601482854494E-2</v>
      </c>
      <c r="O460" s="3">
        <f t="shared" si="52"/>
        <v>-2.0194969852882671E-2</v>
      </c>
      <c r="P460" s="3">
        <f t="shared" si="53"/>
        <v>2.2940401482091553E-2</v>
      </c>
      <c r="AG460" s="1">
        <v>36641</v>
      </c>
      <c r="AH460" s="8">
        <v>1.3875389901958168E-2</v>
      </c>
      <c r="AI460" s="8">
        <v>3.2223900878183671E-2</v>
      </c>
    </row>
    <row r="461" spans="1:35" x14ac:dyDescent="0.2">
      <c r="A461" s="1">
        <v>36672</v>
      </c>
      <c r="B461" s="3">
        <v>5.7179999351501465</v>
      </c>
      <c r="C461" s="2">
        <v>3205.10009765625</v>
      </c>
      <c r="D461" s="3">
        <v>69.9375</v>
      </c>
      <c r="K461" s="1">
        <v>36672</v>
      </c>
      <c r="L461" s="3">
        <f t="shared" si="49"/>
        <v>2.2719999313354492E-4</v>
      </c>
      <c r="M461" s="3">
        <f t="shared" si="50"/>
        <v>-6.2381421030490811E-5</v>
      </c>
      <c r="N461" s="3">
        <f t="shared" si="51"/>
        <v>1.358695652173913E-2</v>
      </c>
      <c r="O461" s="3">
        <f t="shared" si="52"/>
        <v>-2.8958141416403571E-4</v>
      </c>
      <c r="P461" s="3">
        <f t="shared" si="53"/>
        <v>1.3359756528605585E-2</v>
      </c>
      <c r="AG461" s="1">
        <v>36642</v>
      </c>
      <c r="AH461" s="8">
        <v>-4.6207145383490187E-3</v>
      </c>
      <c r="AI461" s="8">
        <v>-6.3962346141933539E-3</v>
      </c>
    </row>
    <row r="462" spans="1:35" x14ac:dyDescent="0.2">
      <c r="A462" s="1">
        <v>36676</v>
      </c>
      <c r="B462" s="3">
        <v>5.5879998207092285</v>
      </c>
      <c r="C462" s="2">
        <v>3459.39990234375</v>
      </c>
      <c r="D462" s="3">
        <v>69.875</v>
      </c>
      <c r="K462" s="1">
        <v>36676</v>
      </c>
      <c r="L462" s="3">
        <f t="shared" si="49"/>
        <v>2.2871999740600585E-4</v>
      </c>
      <c r="M462" s="3">
        <f t="shared" si="50"/>
        <v>7.9342234856708022E-2</v>
      </c>
      <c r="N462" s="3">
        <f t="shared" si="51"/>
        <v>-8.9365504915102768E-4</v>
      </c>
      <c r="O462" s="3">
        <f t="shared" si="52"/>
        <v>7.9113514859302014E-2</v>
      </c>
      <c r="P462" s="3">
        <f t="shared" si="53"/>
        <v>-1.1223750465570335E-3</v>
      </c>
      <c r="AG462" s="1">
        <v>36643</v>
      </c>
      <c r="AH462" s="8">
        <v>8.3776766100125584E-3</v>
      </c>
      <c r="AI462" s="8">
        <v>-2.2088045076165089E-2</v>
      </c>
    </row>
    <row r="463" spans="1:35" x14ac:dyDescent="0.2">
      <c r="A463" s="1">
        <v>36677</v>
      </c>
      <c r="B463" s="3">
        <v>5.4650001525878906</v>
      </c>
      <c r="C463" s="2">
        <v>3400.89990234375</v>
      </c>
      <c r="D463" s="3">
        <v>72.875</v>
      </c>
      <c r="K463" s="1">
        <v>36677</v>
      </c>
      <c r="L463" s="3">
        <f t="shared" si="49"/>
        <v>2.2351999282836914E-4</v>
      </c>
      <c r="M463" s="3">
        <f t="shared" si="50"/>
        <v>-1.6910447375675226E-2</v>
      </c>
      <c r="N463" s="3">
        <f t="shared" si="51"/>
        <v>4.2933810375670838E-2</v>
      </c>
      <c r="O463" s="3">
        <f t="shared" si="52"/>
        <v>-1.7133967368503596E-2</v>
      </c>
      <c r="P463" s="3">
        <f t="shared" si="53"/>
        <v>4.2710290382842471E-2</v>
      </c>
      <c r="AG463" s="1">
        <v>36644</v>
      </c>
      <c r="AH463" s="8">
        <v>4.8460089383339866E-3</v>
      </c>
      <c r="AI463" s="8">
        <v>-3.6123159242417394E-2</v>
      </c>
    </row>
    <row r="464" spans="1:35" x14ac:dyDescent="0.2">
      <c r="A464" s="1">
        <v>36678</v>
      </c>
      <c r="B464" s="3">
        <v>5.5450000762939453</v>
      </c>
      <c r="C464" s="2">
        <v>3582.5</v>
      </c>
      <c r="D464" s="3">
        <v>71.125</v>
      </c>
      <c r="K464" s="1">
        <v>36678</v>
      </c>
      <c r="L464" s="3">
        <f t="shared" si="49"/>
        <v>2.1860000610351562E-4</v>
      </c>
      <c r="M464" s="3">
        <f t="shared" si="50"/>
        <v>5.3397660287237282E-2</v>
      </c>
      <c r="N464" s="3">
        <f t="shared" si="51"/>
        <v>-2.4013722126929673E-2</v>
      </c>
      <c r="O464" s="3">
        <f t="shared" si="52"/>
        <v>5.3179060281133769E-2</v>
      </c>
      <c r="P464" s="3">
        <f t="shared" si="53"/>
        <v>-2.4232322133033189E-2</v>
      </c>
      <c r="AG464" s="1">
        <v>36647</v>
      </c>
      <c r="AH464" s="8">
        <v>5.3280884894872909E-3</v>
      </c>
      <c r="AI464" s="8">
        <v>3.2340072945490288E-2</v>
      </c>
    </row>
    <row r="465" spans="1:35" x14ac:dyDescent="0.2">
      <c r="A465" s="1">
        <v>36679</v>
      </c>
      <c r="B465" s="3">
        <v>5.7100000381469727</v>
      </c>
      <c r="C465" s="2">
        <v>3813.300048828125</v>
      </c>
      <c r="D465" s="3">
        <v>69.5</v>
      </c>
      <c r="K465" s="1">
        <v>36679</v>
      </c>
      <c r="L465" s="3">
        <f t="shared" si="49"/>
        <v>2.2180000305175782E-4</v>
      </c>
      <c r="M465" s="3">
        <f t="shared" si="50"/>
        <v>6.4424298346999295E-2</v>
      </c>
      <c r="N465" s="3">
        <f t="shared" si="51"/>
        <v>-2.2847100175746926E-2</v>
      </c>
      <c r="O465" s="3">
        <f t="shared" si="52"/>
        <v>6.4202498343947534E-2</v>
      </c>
      <c r="P465" s="3">
        <f t="shared" si="53"/>
        <v>-2.3068900178798684E-2</v>
      </c>
      <c r="AG465" s="1">
        <v>36648</v>
      </c>
      <c r="AH465" s="8">
        <v>-9.2094346852102556E-3</v>
      </c>
      <c r="AI465" s="8">
        <v>6.0203384555564621E-2</v>
      </c>
    </row>
    <row r="466" spans="1:35" x14ac:dyDescent="0.2">
      <c r="A466" s="1">
        <v>36682</v>
      </c>
      <c r="B466" s="3">
        <v>5.7100000381469727</v>
      </c>
      <c r="C466" s="2">
        <v>3821.699951171875</v>
      </c>
      <c r="D466" s="3">
        <v>66</v>
      </c>
      <c r="K466" s="1">
        <v>36682</v>
      </c>
      <c r="L466" s="3">
        <f t="shared" si="49"/>
        <v>2.2840000152587892E-4</v>
      </c>
      <c r="M466" s="3">
        <f t="shared" si="50"/>
        <v>2.2027908205994426E-3</v>
      </c>
      <c r="N466" s="3">
        <f t="shared" si="51"/>
        <v>-5.0359712230215826E-2</v>
      </c>
      <c r="O466" s="3">
        <f t="shared" si="52"/>
        <v>1.9743908190735637E-3</v>
      </c>
      <c r="P466" s="3">
        <f t="shared" si="53"/>
        <v>-5.0588112231741707E-2</v>
      </c>
      <c r="AG466" s="1">
        <v>36649</v>
      </c>
      <c r="AH466" s="8">
        <v>-4.3571867836328174E-3</v>
      </c>
      <c r="AI466" s="8">
        <v>-1.3734918479525078E-2</v>
      </c>
    </row>
    <row r="467" spans="1:35" x14ac:dyDescent="0.2">
      <c r="A467" s="1">
        <v>36683</v>
      </c>
      <c r="B467" s="3">
        <v>5.8229999542236328</v>
      </c>
      <c r="C467" s="2">
        <v>3756.300048828125</v>
      </c>
      <c r="D467" s="3">
        <v>70.1875</v>
      </c>
      <c r="K467" s="1">
        <v>36683</v>
      </c>
      <c r="L467" s="3">
        <f t="shared" si="49"/>
        <v>2.2840000152587892E-4</v>
      </c>
      <c r="M467" s="3">
        <f t="shared" si="50"/>
        <v>-1.7112777868313802E-2</v>
      </c>
      <c r="N467" s="3">
        <f t="shared" si="51"/>
        <v>6.3446969696969696E-2</v>
      </c>
      <c r="O467" s="3">
        <f t="shared" si="52"/>
        <v>-1.7341177869839682E-2</v>
      </c>
      <c r="P467" s="3">
        <f t="shared" si="53"/>
        <v>6.3218569695443816E-2</v>
      </c>
      <c r="AG467" s="1">
        <v>36650</v>
      </c>
      <c r="AH467" s="8">
        <v>7.348461287138879E-4</v>
      </c>
      <c r="AI467" s="8">
        <v>-4.08492988080769E-3</v>
      </c>
    </row>
    <row r="468" spans="1:35" x14ac:dyDescent="0.2">
      <c r="A468" s="1">
        <v>36684</v>
      </c>
      <c r="B468" s="3">
        <v>5.75</v>
      </c>
      <c r="C468" s="2">
        <v>3839.199951171875</v>
      </c>
      <c r="D468" s="3">
        <v>71.375</v>
      </c>
      <c r="K468" s="1">
        <v>36684</v>
      </c>
      <c r="L468" s="3">
        <f t="shared" si="49"/>
        <v>2.3291999816894531E-4</v>
      </c>
      <c r="M468" s="3">
        <f t="shared" si="50"/>
        <v>2.2069563471004604E-2</v>
      </c>
      <c r="N468" s="3">
        <f t="shared" si="51"/>
        <v>1.6918967052537846E-2</v>
      </c>
      <c r="O468" s="3">
        <f t="shared" si="52"/>
        <v>2.1836643472835659E-2</v>
      </c>
      <c r="P468" s="3">
        <f t="shared" si="53"/>
        <v>1.6686047054368901E-2</v>
      </c>
      <c r="AG468" s="1">
        <v>36651</v>
      </c>
      <c r="AH468" s="8">
        <v>5.4837671755484114E-3</v>
      </c>
      <c r="AI468" s="8">
        <v>-7.1644394444559745E-3</v>
      </c>
    </row>
    <row r="469" spans="1:35" x14ac:dyDescent="0.2">
      <c r="A469" s="1">
        <v>36685</v>
      </c>
      <c r="B469" s="3">
        <v>5.7389998435974121</v>
      </c>
      <c r="C469" s="2">
        <v>3825.5</v>
      </c>
      <c r="D469" s="3">
        <v>73.0625</v>
      </c>
      <c r="K469" s="1">
        <v>36685</v>
      </c>
      <c r="L469" s="3">
        <f t="shared" si="49"/>
        <v>2.3000000000000001E-4</v>
      </c>
      <c r="M469" s="3">
        <f t="shared" si="50"/>
        <v>-3.5684390878608016E-3</v>
      </c>
      <c r="N469" s="3">
        <f t="shared" si="51"/>
        <v>2.3642732049036778E-2</v>
      </c>
      <c r="O469" s="3">
        <f t="shared" si="52"/>
        <v>-3.7984390878608018E-3</v>
      </c>
      <c r="P469" s="3">
        <f t="shared" si="53"/>
        <v>2.3412732049036777E-2</v>
      </c>
      <c r="AG469" s="1">
        <v>36654</v>
      </c>
      <c r="AH469" s="8">
        <v>-8.1613186757880755E-3</v>
      </c>
      <c r="AI469" s="8">
        <v>1.9945830460299858E-2</v>
      </c>
    </row>
    <row r="470" spans="1:35" x14ac:dyDescent="0.2">
      <c r="A470" s="1">
        <v>36686</v>
      </c>
      <c r="B470" s="3">
        <v>5.754000186920166</v>
      </c>
      <c r="C470" s="2">
        <v>3874.800048828125</v>
      </c>
      <c r="D470" s="3">
        <v>71.5</v>
      </c>
      <c r="K470" s="1">
        <v>36686</v>
      </c>
      <c r="L470" s="3">
        <f t="shared" si="49"/>
        <v>2.295599937438965E-4</v>
      </c>
      <c r="M470" s="3">
        <f t="shared" si="50"/>
        <v>1.2887217050875702E-2</v>
      </c>
      <c r="N470" s="3">
        <f t="shared" si="51"/>
        <v>-2.1385799828913601E-2</v>
      </c>
      <c r="O470" s="3">
        <f t="shared" si="52"/>
        <v>1.2657657057131805E-2</v>
      </c>
      <c r="P470" s="3">
        <f t="shared" si="53"/>
        <v>-2.1615359822657498E-2</v>
      </c>
      <c r="AG470" s="1">
        <v>36655</v>
      </c>
      <c r="AH470" s="8">
        <v>-4.8519053977689255E-3</v>
      </c>
      <c r="AI470" s="8">
        <v>-2.9257911573944882E-2</v>
      </c>
    </row>
    <row r="471" spans="1:35" x14ac:dyDescent="0.2">
      <c r="A471" s="1">
        <v>36689</v>
      </c>
      <c r="B471" s="3">
        <v>5.6989998817443848</v>
      </c>
      <c r="C471" s="2">
        <v>3767.89990234375</v>
      </c>
      <c r="D471" s="3">
        <v>73.25</v>
      </c>
      <c r="K471" s="1">
        <v>36689</v>
      </c>
      <c r="L471" s="3">
        <f t="shared" si="49"/>
        <v>2.3016000747680664E-4</v>
      </c>
      <c r="M471" s="3">
        <f t="shared" si="50"/>
        <v>-2.7588558154556991E-2</v>
      </c>
      <c r="N471" s="3">
        <f t="shared" si="51"/>
        <v>2.4475524475524476E-2</v>
      </c>
      <c r="O471" s="3">
        <f t="shared" si="52"/>
        <v>-2.7818718162033799E-2</v>
      </c>
      <c r="P471" s="3">
        <f t="shared" si="53"/>
        <v>2.4245364468047668E-2</v>
      </c>
      <c r="AG471" s="1">
        <v>36656</v>
      </c>
      <c r="AH471" s="8">
        <v>-1.1799391743390427E-2</v>
      </c>
      <c r="AI471" s="8">
        <v>4.1945817238653128E-2</v>
      </c>
    </row>
    <row r="472" spans="1:35" x14ac:dyDescent="0.2">
      <c r="A472" s="1">
        <v>36690</v>
      </c>
      <c r="B472" s="3">
        <v>5.7290000915527344</v>
      </c>
      <c r="C472" s="2">
        <v>3851</v>
      </c>
      <c r="D472" s="3">
        <v>74</v>
      </c>
      <c r="K472" s="1">
        <v>36690</v>
      </c>
      <c r="L472" s="3">
        <f t="shared" si="49"/>
        <v>2.2795999526977538E-4</v>
      </c>
      <c r="M472" s="3">
        <f t="shared" si="50"/>
        <v>2.2054751933446845E-2</v>
      </c>
      <c r="N472" s="3">
        <f t="shared" si="51"/>
        <v>1.0238907849829351E-2</v>
      </c>
      <c r="O472" s="3">
        <f t="shared" si="52"/>
        <v>2.1826791938177069E-2</v>
      </c>
      <c r="P472" s="3">
        <f t="shared" si="53"/>
        <v>1.0010947854559575E-2</v>
      </c>
      <c r="AG472" s="1">
        <v>36657</v>
      </c>
      <c r="AH472" s="8">
        <v>7.1629121137142321E-3</v>
      </c>
      <c r="AI472" s="8">
        <v>2.2937422334446303E-2</v>
      </c>
    </row>
    <row r="473" spans="1:35" x14ac:dyDescent="0.2">
      <c r="A473" s="1">
        <v>36691</v>
      </c>
      <c r="B473" s="3">
        <v>5.6399998664855957</v>
      </c>
      <c r="C473" s="2">
        <v>3797.39990234375</v>
      </c>
      <c r="D473" s="3">
        <v>72</v>
      </c>
      <c r="K473" s="1">
        <v>36691</v>
      </c>
      <c r="L473" s="3">
        <f t="shared" si="49"/>
        <v>2.2916000366210936E-4</v>
      </c>
      <c r="M473" s="3">
        <f t="shared" si="50"/>
        <v>-1.3918488095624513E-2</v>
      </c>
      <c r="N473" s="3">
        <f t="shared" si="51"/>
        <v>-2.7027027027027029E-2</v>
      </c>
      <c r="O473" s="3">
        <f t="shared" si="52"/>
        <v>-1.4147648099286623E-2</v>
      </c>
      <c r="P473" s="3">
        <f t="shared" si="53"/>
        <v>-2.7256187030689136E-2</v>
      </c>
      <c r="AG473" s="1">
        <v>36658</v>
      </c>
      <c r="AH473" s="8">
        <v>1.7802612670524257E-3</v>
      </c>
      <c r="AI473" s="8">
        <v>-2.0449092435883595E-2</v>
      </c>
    </row>
    <row r="474" spans="1:35" x14ac:dyDescent="0.2">
      <c r="A474" s="1">
        <v>36692</v>
      </c>
      <c r="B474" s="3">
        <v>5.6789999008178711</v>
      </c>
      <c r="C474" s="2">
        <v>3845.699951171875</v>
      </c>
      <c r="D474" s="3">
        <v>71.25</v>
      </c>
      <c r="K474" s="1">
        <v>36692</v>
      </c>
      <c r="L474" s="3">
        <f t="shared" si="49"/>
        <v>2.2559999465942383E-4</v>
      </c>
      <c r="M474" s="3">
        <f t="shared" si="50"/>
        <v>1.2719242131521169E-2</v>
      </c>
      <c r="N474" s="3">
        <f t="shared" si="51"/>
        <v>-1.0416666666666666E-2</v>
      </c>
      <c r="O474" s="3">
        <f t="shared" si="52"/>
        <v>1.2493642136861745E-2</v>
      </c>
      <c r="P474" s="3">
        <f t="shared" si="53"/>
        <v>-1.064226666132609E-2</v>
      </c>
      <c r="AG474" s="1">
        <v>36661</v>
      </c>
      <c r="AH474" s="8">
        <v>4.7036949892093893E-3</v>
      </c>
      <c r="AI474" s="8">
        <v>1.3493161917324938E-2</v>
      </c>
    </row>
    <row r="475" spans="1:35" x14ac:dyDescent="0.2">
      <c r="A475" s="1">
        <v>36693</v>
      </c>
      <c r="B475" s="3">
        <v>5.6599998474121094</v>
      </c>
      <c r="C475" s="2">
        <v>3860.5</v>
      </c>
      <c r="D475" s="3">
        <v>71.625</v>
      </c>
      <c r="K475" s="1">
        <v>36693</v>
      </c>
      <c r="L475" s="3">
        <f t="shared" si="49"/>
        <v>2.2715999603271483E-4</v>
      </c>
      <c r="M475" s="3">
        <f t="shared" si="50"/>
        <v>3.8484668632598543E-3</v>
      </c>
      <c r="N475" s="3">
        <f t="shared" si="51"/>
        <v>5.263157894736842E-3</v>
      </c>
      <c r="O475" s="3">
        <f t="shared" si="52"/>
        <v>3.6213068672271394E-3</v>
      </c>
      <c r="P475" s="3">
        <f t="shared" si="53"/>
        <v>5.0359978987041271E-3</v>
      </c>
      <c r="AG475" s="1">
        <v>36662</v>
      </c>
      <c r="AH475" s="8">
        <v>6.4334901655854551E-3</v>
      </c>
      <c r="AI475" s="8">
        <v>5.7517251065510189E-3</v>
      </c>
    </row>
    <row r="476" spans="1:35" x14ac:dyDescent="0.2">
      <c r="A476" s="1">
        <v>36696</v>
      </c>
      <c r="B476" s="3">
        <v>5.6599998474121094</v>
      </c>
      <c r="C476" s="2">
        <v>3989.800048828125</v>
      </c>
      <c r="D476" s="3">
        <v>71.0625</v>
      </c>
      <c r="K476" s="1">
        <v>36696</v>
      </c>
      <c r="L476" s="3">
        <f t="shared" si="49"/>
        <v>2.2639999389648439E-4</v>
      </c>
      <c r="M476" s="3">
        <f t="shared" si="50"/>
        <v>3.3493083493880325E-2</v>
      </c>
      <c r="N476" s="3">
        <f t="shared" si="51"/>
        <v>-7.8534031413612562E-3</v>
      </c>
      <c r="O476" s="3">
        <f t="shared" si="52"/>
        <v>3.3266683499983844E-2</v>
      </c>
      <c r="P476" s="3">
        <f t="shared" si="53"/>
        <v>-8.0798031352577408E-3</v>
      </c>
      <c r="AG476" s="1">
        <v>36663</v>
      </c>
      <c r="AH476" s="8">
        <v>-4.1243351794634934E-3</v>
      </c>
      <c r="AI476" s="8">
        <v>-6.9107413032783865E-4</v>
      </c>
    </row>
    <row r="477" spans="1:35" x14ac:dyDescent="0.2">
      <c r="A477" s="1">
        <v>36697</v>
      </c>
      <c r="B477" s="3">
        <v>5.6329998970031738</v>
      </c>
      <c r="C477" s="2">
        <v>4013.300048828125</v>
      </c>
      <c r="D477" s="3">
        <v>72.6875</v>
      </c>
      <c r="K477" s="1">
        <v>36697</v>
      </c>
      <c r="L477" s="3">
        <f t="shared" si="49"/>
        <v>2.2639999389648439E-4</v>
      </c>
      <c r="M477" s="3">
        <f t="shared" si="50"/>
        <v>5.8900194777686586E-3</v>
      </c>
      <c r="N477" s="3">
        <f t="shared" si="51"/>
        <v>2.2867194371152155E-2</v>
      </c>
      <c r="O477" s="3">
        <f t="shared" si="52"/>
        <v>5.663619483872174E-3</v>
      </c>
      <c r="P477" s="3">
        <f t="shared" si="53"/>
        <v>2.264079437725567E-2</v>
      </c>
      <c r="AG477" s="1">
        <v>36664</v>
      </c>
      <c r="AH477" s="8">
        <v>-6.1532765737352555E-3</v>
      </c>
      <c r="AI477" s="8">
        <v>1.3145668963159005E-3</v>
      </c>
    </row>
    <row r="478" spans="1:35" x14ac:dyDescent="0.2">
      <c r="A478" s="1">
        <v>36698</v>
      </c>
      <c r="B478" s="3">
        <v>5.6399998664855957</v>
      </c>
      <c r="C478" s="2">
        <v>4064</v>
      </c>
      <c r="D478" s="3">
        <v>74.1875</v>
      </c>
      <c r="K478" s="1">
        <v>36698</v>
      </c>
      <c r="L478" s="3">
        <f t="shared" si="49"/>
        <v>2.2531999588012696E-4</v>
      </c>
      <c r="M478" s="3">
        <f t="shared" si="50"/>
        <v>1.2632982970381016E-2</v>
      </c>
      <c r="N478" s="3">
        <f t="shared" si="51"/>
        <v>2.063628546861565E-2</v>
      </c>
      <c r="O478" s="3">
        <f t="shared" si="52"/>
        <v>1.240766297450089E-2</v>
      </c>
      <c r="P478" s="3">
        <f t="shared" si="53"/>
        <v>2.0410965472735524E-2</v>
      </c>
      <c r="AG478" s="1">
        <v>36665</v>
      </c>
      <c r="AH478" s="8">
        <v>-8.8504484912295556E-3</v>
      </c>
      <c r="AI478" s="8">
        <v>2.3674663194305284E-3</v>
      </c>
    </row>
    <row r="479" spans="1:35" x14ac:dyDescent="0.2">
      <c r="A479" s="1">
        <v>36699</v>
      </c>
      <c r="B479" s="3">
        <v>5.6649999618530273</v>
      </c>
      <c r="C479" s="2">
        <v>3936.800048828125</v>
      </c>
      <c r="D479" s="3">
        <v>73.4375</v>
      </c>
      <c r="K479" s="1">
        <v>36699</v>
      </c>
      <c r="L479" s="3">
        <f t="shared" si="49"/>
        <v>2.2559999465942383E-4</v>
      </c>
      <c r="M479" s="3">
        <f t="shared" si="50"/>
        <v>-3.1299200583630657E-2</v>
      </c>
      <c r="N479" s="3">
        <f t="shared" si="51"/>
        <v>-1.0109519797809604E-2</v>
      </c>
      <c r="O479" s="3">
        <f t="shared" si="52"/>
        <v>-3.1524800578290081E-2</v>
      </c>
      <c r="P479" s="3">
        <f t="shared" si="53"/>
        <v>-1.0335119792469028E-2</v>
      </c>
      <c r="AG479" s="1">
        <v>36668</v>
      </c>
      <c r="AH479" s="8">
        <v>-1.6319891984870037E-3</v>
      </c>
      <c r="AI479" s="8">
        <v>-4.2413687799881673E-2</v>
      </c>
    </row>
    <row r="480" spans="1:35" x14ac:dyDescent="0.2">
      <c r="A480" s="1">
        <v>36700</v>
      </c>
      <c r="B480" s="3">
        <v>5.695000171661377</v>
      </c>
      <c r="C480" s="2">
        <v>3845.300048828125</v>
      </c>
      <c r="D480" s="3">
        <v>73.1875</v>
      </c>
      <c r="K480" s="1">
        <v>36700</v>
      </c>
      <c r="L480" s="3">
        <f t="shared" si="49"/>
        <v>2.2659999847412111E-4</v>
      </c>
      <c r="M480" s="3">
        <f t="shared" si="50"/>
        <v>-2.3242226901322303E-2</v>
      </c>
      <c r="N480" s="3">
        <f t="shared" si="51"/>
        <v>-3.4042553191489361E-3</v>
      </c>
      <c r="O480" s="3">
        <f t="shared" si="52"/>
        <v>-2.3468826899796423E-2</v>
      </c>
      <c r="P480" s="3">
        <f t="shared" si="53"/>
        <v>-3.6308553176230573E-3</v>
      </c>
      <c r="AG480" s="1">
        <v>36669</v>
      </c>
      <c r="AH480" s="8">
        <v>-1.2536141439179664E-2</v>
      </c>
      <c r="AI480" s="8">
        <v>-3.3538943885052415E-2</v>
      </c>
    </row>
    <row r="481" spans="1:35" x14ac:dyDescent="0.2">
      <c r="A481" s="1">
        <v>36703</v>
      </c>
      <c r="B481" s="3">
        <v>5.6399998664855957</v>
      </c>
      <c r="C481" s="2">
        <v>3912.10009765625</v>
      </c>
      <c r="D481" s="3">
        <v>69.625</v>
      </c>
      <c r="K481" s="1">
        <v>36703</v>
      </c>
      <c r="L481" s="3">
        <f t="shared" si="49"/>
        <v>2.2780000686645508E-4</v>
      </c>
      <c r="M481" s="3">
        <f t="shared" si="50"/>
        <v>1.7371869029695786E-2</v>
      </c>
      <c r="N481" s="3">
        <f t="shared" si="51"/>
        <v>-4.8676345004269858E-2</v>
      </c>
      <c r="O481" s="3">
        <f t="shared" si="52"/>
        <v>1.714406902282933E-2</v>
      </c>
      <c r="P481" s="3">
        <f t="shared" si="53"/>
        <v>-4.890414501113631E-2</v>
      </c>
      <c r="AG481" s="1">
        <v>36670</v>
      </c>
      <c r="AH481" s="8">
        <v>7.0807361010844574E-3</v>
      </c>
      <c r="AI481" s="8">
        <v>-4.1964457031317015E-2</v>
      </c>
    </row>
    <row r="482" spans="1:35" x14ac:dyDescent="0.2">
      <c r="A482" s="1">
        <v>36704</v>
      </c>
      <c r="B482" s="3">
        <v>5.6640000343322754</v>
      </c>
      <c r="C482" s="2">
        <v>3858.89990234375</v>
      </c>
      <c r="D482" s="3">
        <v>68.75</v>
      </c>
      <c r="K482" s="1">
        <v>36704</v>
      </c>
      <c r="L482" s="3">
        <f t="shared" si="49"/>
        <v>2.2559999465942383E-4</v>
      </c>
      <c r="M482" s="3">
        <f t="shared" si="50"/>
        <v>-1.3598883971392344E-2</v>
      </c>
      <c r="N482" s="3">
        <f t="shared" si="51"/>
        <v>-1.2567324955116697E-2</v>
      </c>
      <c r="O482" s="3">
        <f t="shared" si="52"/>
        <v>-1.3824483966051768E-2</v>
      </c>
      <c r="P482" s="3">
        <f t="shared" si="53"/>
        <v>-1.2792924949776121E-2</v>
      </c>
      <c r="AG482" s="1">
        <v>36671</v>
      </c>
      <c r="AH482" s="8">
        <v>-4.2165163195855577E-3</v>
      </c>
      <c r="AI482" s="8">
        <v>2.7386117802440053E-2</v>
      </c>
    </row>
    <row r="483" spans="1:35" x14ac:dyDescent="0.2">
      <c r="A483" s="1">
        <v>36705</v>
      </c>
      <c r="B483" s="3">
        <v>5.6449999809265137</v>
      </c>
      <c r="C483" s="2">
        <v>3940.300048828125</v>
      </c>
      <c r="D483" s="3">
        <v>68.80859375</v>
      </c>
      <c r="K483" s="1">
        <v>36705</v>
      </c>
      <c r="L483" s="3">
        <f t="shared" si="49"/>
        <v>2.2656000137329102E-4</v>
      </c>
      <c r="M483" s="3">
        <f t="shared" si="50"/>
        <v>2.1094132665875998E-2</v>
      </c>
      <c r="N483" s="3">
        <f t="shared" si="51"/>
        <v>8.5227272727272723E-4</v>
      </c>
      <c r="O483" s="3">
        <f t="shared" si="52"/>
        <v>2.0867572664502707E-2</v>
      </c>
      <c r="P483" s="3">
        <f t="shared" si="53"/>
        <v>6.2571272589943621E-4</v>
      </c>
      <c r="AG483" s="1">
        <v>36672</v>
      </c>
      <c r="AH483" s="8">
        <v>-1.317416166580106E-5</v>
      </c>
      <c r="AI483" s="8">
        <v>1.3600130683404932E-2</v>
      </c>
    </row>
    <row r="484" spans="1:35" x14ac:dyDescent="0.2">
      <c r="A484" s="1">
        <v>36706</v>
      </c>
      <c r="B484" s="3">
        <v>5.6770000457763672</v>
      </c>
      <c r="C484" s="2">
        <v>3877.199951171875</v>
      </c>
      <c r="D484" s="3">
        <v>68.5</v>
      </c>
      <c r="K484" s="1">
        <v>36706</v>
      </c>
      <c r="L484" s="3">
        <f t="shared" si="49"/>
        <v>2.2579999923706055E-4</v>
      </c>
      <c r="M484" s="3">
        <f t="shared" si="50"/>
        <v>-1.601403367112016E-2</v>
      </c>
      <c r="N484" s="3">
        <f t="shared" si="51"/>
        <v>-4.4848140789100202E-3</v>
      </c>
      <c r="O484" s="3">
        <f t="shared" si="52"/>
        <v>-1.623983367035722E-2</v>
      </c>
      <c r="P484" s="3">
        <f t="shared" si="53"/>
        <v>-4.7106140781470809E-3</v>
      </c>
      <c r="AG484" s="1">
        <v>36676</v>
      </c>
      <c r="AH484" s="8">
        <v>1.6756069542201057E-2</v>
      </c>
      <c r="AI484" s="8">
        <v>-1.7649724591352084E-2</v>
      </c>
    </row>
    <row r="485" spans="1:35" x14ac:dyDescent="0.2">
      <c r="A485" s="1">
        <v>36707</v>
      </c>
      <c r="B485" s="3">
        <v>5.6989998817443848</v>
      </c>
      <c r="C485" s="2">
        <v>3966.10009765625</v>
      </c>
      <c r="D485" s="3">
        <v>64.5</v>
      </c>
      <c r="K485" s="1">
        <v>36707</v>
      </c>
      <c r="L485" s="3">
        <f t="shared" si="49"/>
        <v>2.270800018310547E-4</v>
      </c>
      <c r="M485" s="3">
        <f t="shared" si="50"/>
        <v>2.2928955845443341E-2</v>
      </c>
      <c r="N485" s="3">
        <f t="shared" si="51"/>
        <v>-5.8394160583941604E-2</v>
      </c>
      <c r="O485" s="3">
        <f t="shared" si="52"/>
        <v>2.2701875843612287E-2</v>
      </c>
      <c r="P485" s="3">
        <f t="shared" si="53"/>
        <v>-5.8621240585772658E-2</v>
      </c>
      <c r="AG485" s="1">
        <v>36677</v>
      </c>
      <c r="AH485" s="8">
        <v>-3.5712711234852398E-3</v>
      </c>
      <c r="AI485" s="8">
        <v>4.6505081499156074E-2</v>
      </c>
    </row>
    <row r="486" spans="1:35" x14ac:dyDescent="0.2">
      <c r="A486" s="1">
        <v>36710</v>
      </c>
      <c r="B486" s="3">
        <v>5.2589998245239258</v>
      </c>
      <c r="C486" s="2">
        <v>3991.89990234375</v>
      </c>
      <c r="D486" s="3">
        <v>68</v>
      </c>
      <c r="K486" s="1">
        <v>36710</v>
      </c>
      <c r="L486" s="3">
        <f t="shared" si="49"/>
        <v>2.2795999526977538E-4</v>
      </c>
      <c r="M486" s="3">
        <f t="shared" si="50"/>
        <v>6.5050815794453314E-3</v>
      </c>
      <c r="N486" s="3">
        <f t="shared" si="51"/>
        <v>5.4263565891472867E-2</v>
      </c>
      <c r="O486" s="3">
        <f t="shared" si="52"/>
        <v>6.2771215841755561E-3</v>
      </c>
      <c r="P486" s="3">
        <f t="shared" si="53"/>
        <v>5.4035605896203091E-2</v>
      </c>
      <c r="AG486" s="1">
        <v>36678</v>
      </c>
      <c r="AH486" s="8">
        <v>1.1276905809114977E-2</v>
      </c>
      <c r="AI486" s="8">
        <v>-3.529062793604465E-2</v>
      </c>
    </row>
    <row r="487" spans="1:35" x14ac:dyDescent="0.2">
      <c r="A487" s="1">
        <v>36712</v>
      </c>
      <c r="B487" s="3">
        <v>5.8159999847412109</v>
      </c>
      <c r="C487" s="2">
        <v>3863.10009765625</v>
      </c>
      <c r="D487" s="3">
        <v>66.4375</v>
      </c>
      <c r="K487" s="1">
        <v>36712</v>
      </c>
      <c r="L487" s="3">
        <f t="shared" si="49"/>
        <v>2.1035999298095703E-4</v>
      </c>
      <c r="M487" s="3">
        <f t="shared" si="50"/>
        <v>-3.2265289170171386E-2</v>
      </c>
      <c r="N487" s="3">
        <f t="shared" si="51"/>
        <v>-2.297794117647059E-2</v>
      </c>
      <c r="O487" s="3">
        <f t="shared" si="52"/>
        <v>-3.2475649163152341E-2</v>
      </c>
      <c r="P487" s="3">
        <f t="shared" si="53"/>
        <v>-2.3188301169451548E-2</v>
      </c>
      <c r="AG487" s="1">
        <v>36679</v>
      </c>
      <c r="AH487" s="8">
        <v>1.3605591338073609E-2</v>
      </c>
      <c r="AI487" s="8">
        <v>-3.6452691513820537E-2</v>
      </c>
    </row>
    <row r="488" spans="1:35" x14ac:dyDescent="0.2">
      <c r="A488" s="1">
        <v>36713</v>
      </c>
      <c r="B488" s="3">
        <v>5.8540000915527344</v>
      </c>
      <c r="C488" s="2">
        <v>3960.5</v>
      </c>
      <c r="D488" s="3">
        <v>67.0625</v>
      </c>
      <c r="K488" s="1">
        <v>36713</v>
      </c>
      <c r="L488" s="3">
        <f t="shared" si="49"/>
        <v>2.3263999938964844E-4</v>
      </c>
      <c r="M488" s="3">
        <f t="shared" si="50"/>
        <v>2.5212885993516631E-2</v>
      </c>
      <c r="N488" s="3">
        <f t="shared" si="51"/>
        <v>9.4073377234242701E-3</v>
      </c>
      <c r="O488" s="3">
        <f t="shared" si="52"/>
        <v>2.4980245994126984E-2</v>
      </c>
      <c r="P488" s="3">
        <f t="shared" si="53"/>
        <v>9.1746977240346212E-3</v>
      </c>
      <c r="AG488" s="1">
        <v>36682</v>
      </c>
      <c r="AH488" s="8">
        <v>4.6520136776517594E-4</v>
      </c>
      <c r="AI488" s="8">
        <v>-5.0824913597981004E-2</v>
      </c>
    </row>
    <row r="489" spans="1:35" x14ac:dyDescent="0.2">
      <c r="A489" s="1">
        <v>36714</v>
      </c>
      <c r="B489" s="3">
        <v>5.8600001335144043</v>
      </c>
      <c r="C489" s="2">
        <v>4023.199951171875</v>
      </c>
      <c r="D489" s="3">
        <v>67.625</v>
      </c>
      <c r="K489" s="1">
        <v>36714</v>
      </c>
      <c r="L489" s="3">
        <f t="shared" si="49"/>
        <v>2.3416000366210937E-4</v>
      </c>
      <c r="M489" s="3">
        <f t="shared" si="50"/>
        <v>1.5831322098693347E-2</v>
      </c>
      <c r="N489" s="3">
        <f t="shared" si="51"/>
        <v>8.3876980428704562E-3</v>
      </c>
      <c r="O489" s="3">
        <f t="shared" si="52"/>
        <v>1.5597162095031238E-2</v>
      </c>
      <c r="P489" s="3">
        <f t="shared" si="53"/>
        <v>8.1535380392083467E-3</v>
      </c>
      <c r="AG489" s="1">
        <v>36683</v>
      </c>
      <c r="AH489" s="8">
        <v>-3.6140007467594343E-3</v>
      </c>
      <c r="AI489" s="8">
        <v>6.7060970443729134E-2</v>
      </c>
    </row>
    <row r="490" spans="1:35" x14ac:dyDescent="0.2">
      <c r="A490" s="1">
        <v>36717</v>
      </c>
      <c r="B490" s="3">
        <v>5.9039998054504395</v>
      </c>
      <c r="C490" s="2">
        <v>3980.199951171875</v>
      </c>
      <c r="D490" s="3">
        <v>68.875</v>
      </c>
      <c r="K490" s="1">
        <v>36717</v>
      </c>
      <c r="L490" s="3">
        <f t="shared" si="49"/>
        <v>2.3440000534057619E-4</v>
      </c>
      <c r="M490" s="3">
        <f t="shared" si="50"/>
        <v>-1.0688009674357594E-2</v>
      </c>
      <c r="N490" s="3">
        <f t="shared" si="51"/>
        <v>1.8484288354898338E-2</v>
      </c>
      <c r="O490" s="3">
        <f t="shared" si="52"/>
        <v>-1.092240967969817E-2</v>
      </c>
      <c r="P490" s="3">
        <f t="shared" si="53"/>
        <v>1.824988834955776E-2</v>
      </c>
      <c r="AG490" s="1">
        <v>36684</v>
      </c>
      <c r="AH490" s="8">
        <v>4.6608107391231174E-3</v>
      </c>
      <c r="AI490" s="8">
        <v>1.2258156313414727E-2</v>
      </c>
    </row>
    <row r="491" spans="1:35" x14ac:dyDescent="0.2">
      <c r="A491" s="1">
        <v>36718</v>
      </c>
      <c r="B491" s="3">
        <v>5.9369997978210449</v>
      </c>
      <c r="C491" s="2">
        <v>3956.39990234375</v>
      </c>
      <c r="D491" s="3">
        <v>70.75</v>
      </c>
      <c r="K491" s="1">
        <v>36718</v>
      </c>
      <c r="L491" s="3">
        <f t="shared" si="49"/>
        <v>2.361599922180176E-4</v>
      </c>
      <c r="M491" s="3">
        <f t="shared" si="50"/>
        <v>-5.9796113562379308E-3</v>
      </c>
      <c r="N491" s="3">
        <f t="shared" si="51"/>
        <v>2.7223230490018149E-2</v>
      </c>
      <c r="O491" s="3">
        <f t="shared" si="52"/>
        <v>-6.2157713484559483E-3</v>
      </c>
      <c r="P491" s="3">
        <f t="shared" si="53"/>
        <v>2.6987070497800129E-2</v>
      </c>
      <c r="AG491" s="1">
        <v>36685</v>
      </c>
      <c r="AH491" s="8">
        <v>-7.5360888965744668E-4</v>
      </c>
      <c r="AI491" s="8">
        <v>2.4396340938694226E-2</v>
      </c>
    </row>
    <row r="492" spans="1:35" x14ac:dyDescent="0.2">
      <c r="A492" s="1">
        <v>36719</v>
      </c>
      <c r="B492" s="3">
        <v>5.9850001335144043</v>
      </c>
      <c r="C492" s="2">
        <v>4099.5</v>
      </c>
      <c r="D492" s="3">
        <v>71.3125</v>
      </c>
      <c r="K492" s="1">
        <v>36719</v>
      </c>
      <c r="L492" s="3">
        <f t="shared" si="49"/>
        <v>2.3747999191284182E-4</v>
      </c>
      <c r="M492" s="3">
        <f t="shared" si="50"/>
        <v>3.6169270343849286E-2</v>
      </c>
      <c r="N492" s="3">
        <f t="shared" si="51"/>
        <v>7.9505300353356883E-3</v>
      </c>
      <c r="O492" s="3">
        <f t="shared" si="52"/>
        <v>3.5931790351936443E-2</v>
      </c>
      <c r="P492" s="3">
        <f t="shared" si="53"/>
        <v>7.7130500434228469E-3</v>
      </c>
      <c r="AG492" s="1">
        <v>36686</v>
      </c>
      <c r="AH492" s="8">
        <v>2.7216161165600924E-3</v>
      </c>
      <c r="AI492" s="8">
        <v>-2.4107415945473692E-2</v>
      </c>
    </row>
    <row r="493" spans="1:35" x14ac:dyDescent="0.2">
      <c r="A493" s="1">
        <v>36720</v>
      </c>
      <c r="B493" s="3">
        <v>5.9879999160766602</v>
      </c>
      <c r="C493" s="2">
        <v>4174.7998046875</v>
      </c>
      <c r="D493" s="3">
        <v>71.5</v>
      </c>
      <c r="K493" s="1">
        <v>36720</v>
      </c>
      <c r="L493" s="3">
        <f t="shared" si="49"/>
        <v>2.3940000534057617E-4</v>
      </c>
      <c r="M493" s="3">
        <f t="shared" si="50"/>
        <v>1.8368046026954507E-2</v>
      </c>
      <c r="N493" s="3">
        <f t="shared" si="51"/>
        <v>2.6292725679228747E-3</v>
      </c>
      <c r="O493" s="3">
        <f t="shared" si="52"/>
        <v>1.8128646021613931E-2</v>
      </c>
      <c r="P493" s="3">
        <f t="shared" si="53"/>
        <v>2.3898725625822984E-3</v>
      </c>
      <c r="AG493" s="1">
        <v>36689</v>
      </c>
      <c r="AH493" s="8">
        <v>-5.8263521293757921E-3</v>
      </c>
      <c r="AI493" s="8">
        <v>3.0301876604900267E-2</v>
      </c>
    </row>
    <row r="494" spans="1:35" x14ac:dyDescent="0.2">
      <c r="A494" s="1">
        <v>36721</v>
      </c>
      <c r="B494" s="3">
        <v>5.9920001029968262</v>
      </c>
      <c r="C494" s="2">
        <v>4246.10009765625</v>
      </c>
      <c r="D494" s="3">
        <v>71.875</v>
      </c>
      <c r="K494" s="1">
        <v>36721</v>
      </c>
      <c r="L494" s="3">
        <f t="shared" si="49"/>
        <v>2.3951999664306641E-4</v>
      </c>
      <c r="M494" s="3">
        <f t="shared" si="50"/>
        <v>1.7078733425419212E-2</v>
      </c>
      <c r="N494" s="3">
        <f t="shared" si="51"/>
        <v>5.244755244755245E-3</v>
      </c>
      <c r="O494" s="3">
        <f t="shared" si="52"/>
        <v>1.6839213428776145E-2</v>
      </c>
      <c r="P494" s="3">
        <f t="shared" si="53"/>
        <v>5.0052352481121786E-3</v>
      </c>
      <c r="AG494" s="1">
        <v>36690</v>
      </c>
      <c r="AH494" s="8">
        <v>4.6576827310226025E-3</v>
      </c>
      <c r="AI494" s="8">
        <v>5.5812251188067487E-3</v>
      </c>
    </row>
    <row r="495" spans="1:35" x14ac:dyDescent="0.2">
      <c r="A495" s="1">
        <v>36724</v>
      </c>
      <c r="B495" s="3">
        <v>5.9600000381469727</v>
      </c>
      <c r="C495" s="2">
        <v>4274.60009765625</v>
      </c>
      <c r="D495" s="3">
        <v>72.40625</v>
      </c>
      <c r="K495" s="1">
        <v>36724</v>
      </c>
      <c r="L495" s="3">
        <f t="shared" si="49"/>
        <v>2.3968000411987304E-4</v>
      </c>
      <c r="M495" s="3">
        <f t="shared" si="50"/>
        <v>6.7120414838386282E-3</v>
      </c>
      <c r="N495" s="3">
        <f t="shared" si="51"/>
        <v>7.391304347826087E-3</v>
      </c>
      <c r="O495" s="3">
        <f t="shared" si="52"/>
        <v>6.4723614797187554E-3</v>
      </c>
      <c r="P495" s="3">
        <f t="shared" si="53"/>
        <v>7.1516243437062142E-3</v>
      </c>
      <c r="AG495" s="1">
        <v>36691</v>
      </c>
      <c r="AH495" s="8">
        <v>-2.9394074275040953E-3</v>
      </c>
      <c r="AI495" s="8">
        <v>-2.4087619599522932E-2</v>
      </c>
    </row>
    <row r="496" spans="1:35" x14ac:dyDescent="0.2">
      <c r="A496" s="1">
        <v>36725</v>
      </c>
      <c r="B496" s="3">
        <v>5.9840002059936523</v>
      </c>
      <c r="C496" s="2">
        <v>4177.10009765625</v>
      </c>
      <c r="D496" s="3">
        <v>72.5</v>
      </c>
      <c r="K496" s="1">
        <v>36725</v>
      </c>
      <c r="L496" s="3">
        <f t="shared" si="49"/>
        <v>2.3840000152587889E-4</v>
      </c>
      <c r="M496" s="3">
        <f t="shared" si="50"/>
        <v>-2.2809151212404396E-2</v>
      </c>
      <c r="N496" s="3">
        <f t="shared" si="51"/>
        <v>1.294777729823047E-3</v>
      </c>
      <c r="O496" s="3">
        <f t="shared" si="52"/>
        <v>-2.3047551213930276E-2</v>
      </c>
      <c r="P496" s="3">
        <f t="shared" si="53"/>
        <v>1.0563777282971681E-3</v>
      </c>
      <c r="AG496" s="1">
        <v>36692</v>
      </c>
      <c r="AH496" s="8">
        <v>2.6861419528295982E-3</v>
      </c>
      <c r="AI496" s="8">
        <v>-1.3102808619496264E-2</v>
      </c>
    </row>
    <row r="497" spans="1:35" x14ac:dyDescent="0.2">
      <c r="A497" s="1">
        <v>36726</v>
      </c>
      <c r="B497" s="3">
        <v>5.999000072479248</v>
      </c>
      <c r="C497" s="2">
        <v>4055.60009765625</v>
      </c>
      <c r="D497" s="3">
        <v>72.5625</v>
      </c>
      <c r="K497" s="1">
        <v>36726</v>
      </c>
      <c r="L497" s="3">
        <f t="shared" si="49"/>
        <v>2.3936000823974611E-4</v>
      </c>
      <c r="M497" s="3">
        <f t="shared" si="50"/>
        <v>-2.9087165056966922E-2</v>
      </c>
      <c r="N497" s="3">
        <f t="shared" si="51"/>
        <v>8.6206896551724137E-4</v>
      </c>
      <c r="O497" s="3">
        <f t="shared" si="52"/>
        <v>-2.9326525065206669E-2</v>
      </c>
      <c r="P497" s="3">
        <f t="shared" si="53"/>
        <v>6.2270895727749526E-4</v>
      </c>
      <c r="AG497" s="1">
        <v>36693</v>
      </c>
      <c r="AH497" s="8">
        <v>8.1274718954033281E-4</v>
      </c>
      <c r="AI497" s="8">
        <v>4.450410705196509E-3</v>
      </c>
    </row>
    <row r="498" spans="1:35" x14ac:dyDescent="0.2">
      <c r="A498" s="1">
        <v>36727</v>
      </c>
      <c r="B498" s="3">
        <v>6.0100002288818359</v>
      </c>
      <c r="C498" s="2">
        <v>4184.5</v>
      </c>
      <c r="D498" s="3">
        <v>71.25</v>
      </c>
      <c r="K498" s="1">
        <v>36727</v>
      </c>
      <c r="L498" s="3">
        <f t="shared" si="49"/>
        <v>2.3996000289916992E-4</v>
      </c>
      <c r="M498" s="3">
        <f t="shared" si="50"/>
        <v>3.1783188489970166E-2</v>
      </c>
      <c r="N498" s="3">
        <f t="shared" si="51"/>
        <v>-1.8087855297157621E-2</v>
      </c>
      <c r="O498" s="3">
        <f t="shared" si="52"/>
        <v>3.1543228487070994E-2</v>
      </c>
      <c r="P498" s="3">
        <f t="shared" si="53"/>
        <v>-1.8327815300056793E-2</v>
      </c>
      <c r="AG498" s="1">
        <v>36696</v>
      </c>
      <c r="AH498" s="8">
        <v>7.0733126842186132E-3</v>
      </c>
      <c r="AI498" s="8">
        <v>-1.4926715825579868E-2</v>
      </c>
    </row>
    <row r="499" spans="1:35" x14ac:dyDescent="0.2">
      <c r="A499" s="1">
        <v>36728</v>
      </c>
      <c r="B499" s="3">
        <v>5.9499998092651367</v>
      </c>
      <c r="C499" s="2">
        <v>4094.39990234375</v>
      </c>
      <c r="D499" s="3">
        <v>73</v>
      </c>
      <c r="K499" s="1">
        <v>36728</v>
      </c>
      <c r="L499" s="3">
        <f t="shared" si="49"/>
        <v>2.4040000915527342E-4</v>
      </c>
      <c r="M499" s="3">
        <f t="shared" si="50"/>
        <v>-2.1531867046540806E-2</v>
      </c>
      <c r="N499" s="3">
        <f t="shared" si="51"/>
        <v>2.456140350877193E-2</v>
      </c>
      <c r="O499" s="3">
        <f t="shared" si="52"/>
        <v>-2.1772267055696078E-2</v>
      </c>
      <c r="P499" s="3">
        <f t="shared" si="53"/>
        <v>2.4321003499616658E-2</v>
      </c>
      <c r="AG499" s="1">
        <v>36697</v>
      </c>
      <c r="AH499" s="8">
        <v>1.2438971016212345E-3</v>
      </c>
      <c r="AI499" s="8">
        <v>2.1623297269530922E-2</v>
      </c>
    </row>
    <row r="500" spans="1:35" x14ac:dyDescent="0.2">
      <c r="A500" s="1">
        <v>36731</v>
      </c>
      <c r="B500" s="3">
        <v>5.9590001106262207</v>
      </c>
      <c r="C500" s="2">
        <v>3981.5</v>
      </c>
      <c r="D500" s="3">
        <v>73</v>
      </c>
      <c r="K500" s="1">
        <v>36731</v>
      </c>
      <c r="L500" s="3">
        <f t="shared" si="49"/>
        <v>2.3799999237060545E-4</v>
      </c>
      <c r="M500" s="3">
        <f t="shared" si="50"/>
        <v>-2.7574224559531402E-2</v>
      </c>
      <c r="N500" s="3">
        <f t="shared" si="51"/>
        <v>0</v>
      </c>
      <c r="O500" s="3">
        <f t="shared" si="52"/>
        <v>-2.7812224551902007E-2</v>
      </c>
      <c r="P500" s="3">
        <f t="shared" si="53"/>
        <v>-2.3799999237060545E-4</v>
      </c>
      <c r="AG500" s="1">
        <v>36698</v>
      </c>
      <c r="AH500" s="8">
        <v>2.6679251165465435E-3</v>
      </c>
      <c r="AI500" s="8">
        <v>1.7968360352069106E-2</v>
      </c>
    </row>
    <row r="501" spans="1:35" x14ac:dyDescent="0.2">
      <c r="A501" s="1">
        <v>36732</v>
      </c>
      <c r="B501" s="3">
        <v>6.0149998664855957</v>
      </c>
      <c r="C501" s="2">
        <v>4029.5</v>
      </c>
      <c r="D501" s="3">
        <v>71.6875</v>
      </c>
      <c r="K501" s="1">
        <v>36732</v>
      </c>
      <c r="L501" s="3">
        <f t="shared" si="49"/>
        <v>2.383600044250488E-4</v>
      </c>
      <c r="M501" s="3">
        <f t="shared" si="50"/>
        <v>1.2055757880195906E-2</v>
      </c>
      <c r="N501" s="3">
        <f t="shared" si="51"/>
        <v>-1.797945205479452E-2</v>
      </c>
      <c r="O501" s="3">
        <f t="shared" si="52"/>
        <v>1.1817397875770857E-2</v>
      </c>
      <c r="P501" s="3">
        <f t="shared" si="53"/>
        <v>-1.8217812059219567E-2</v>
      </c>
      <c r="AG501" s="1">
        <v>36699</v>
      </c>
      <c r="AH501" s="8">
        <v>-6.6099925536730096E-3</v>
      </c>
      <c r="AI501" s="8">
        <v>-3.4995272441365943E-3</v>
      </c>
    </row>
    <row r="502" spans="1:35" x14ac:dyDescent="0.2">
      <c r="A502" s="1">
        <v>36733</v>
      </c>
      <c r="B502" s="3">
        <v>5.999000072479248</v>
      </c>
      <c r="C502" s="2">
        <v>3987.699951171875</v>
      </c>
      <c r="D502" s="3">
        <v>72.3359375</v>
      </c>
      <c r="K502" s="1">
        <v>36733</v>
      </c>
      <c r="L502" s="3">
        <f t="shared" si="49"/>
        <v>2.4059999465942384E-4</v>
      </c>
      <c r="M502" s="3">
        <f t="shared" si="50"/>
        <v>-1.0373507588565579E-2</v>
      </c>
      <c r="N502" s="3">
        <f t="shared" si="51"/>
        <v>9.0453356582388834E-3</v>
      </c>
      <c r="O502" s="3">
        <f t="shared" si="52"/>
        <v>-1.0614107583225002E-2</v>
      </c>
      <c r="P502" s="3">
        <f t="shared" si="53"/>
        <v>8.8047356635794598E-3</v>
      </c>
      <c r="AG502" s="1">
        <v>36700</v>
      </c>
      <c r="AH502" s="8">
        <v>-4.9084623212027733E-3</v>
      </c>
      <c r="AI502" s="8">
        <v>1.5042070020538372E-3</v>
      </c>
    </row>
    <row r="503" spans="1:35" x14ac:dyDescent="0.2">
      <c r="A503" s="1">
        <v>36734</v>
      </c>
      <c r="B503" s="3">
        <v>6.0440001487731934</v>
      </c>
      <c r="C503" s="2">
        <v>3842.199951171875</v>
      </c>
      <c r="D503" s="3">
        <v>77</v>
      </c>
      <c r="K503" s="1">
        <v>36734</v>
      </c>
      <c r="L503" s="3">
        <f t="shared" si="49"/>
        <v>2.3996000289916992E-4</v>
      </c>
      <c r="M503" s="3">
        <f t="shared" si="50"/>
        <v>-3.6487198581037064E-2</v>
      </c>
      <c r="N503" s="3">
        <f t="shared" si="51"/>
        <v>6.4477805378550593E-2</v>
      </c>
      <c r="O503" s="3">
        <f t="shared" si="52"/>
        <v>-3.6727158583936236E-2</v>
      </c>
      <c r="P503" s="3">
        <f t="shared" si="53"/>
        <v>6.4237845375651428E-2</v>
      </c>
      <c r="AG503" s="1">
        <v>36703</v>
      </c>
      <c r="AH503" s="8">
        <v>3.6687175003992409E-3</v>
      </c>
      <c r="AI503" s="8">
        <v>-5.2345062504669096E-2</v>
      </c>
    </row>
    <row r="504" spans="1:35" x14ac:dyDescent="0.2">
      <c r="A504" s="1">
        <v>36735</v>
      </c>
      <c r="B504" s="3">
        <v>6.0139999389648438</v>
      </c>
      <c r="C504" s="2">
        <v>3663</v>
      </c>
      <c r="D504" s="3">
        <v>75.1875</v>
      </c>
      <c r="K504" s="1">
        <v>36735</v>
      </c>
      <c r="L504" s="3">
        <f t="shared" si="49"/>
        <v>2.4176000595092773E-4</v>
      </c>
      <c r="M504" s="3">
        <f t="shared" si="50"/>
        <v>-4.6639933748689688E-2</v>
      </c>
      <c r="N504" s="3">
        <f t="shared" si="51"/>
        <v>-2.353896103896104E-2</v>
      </c>
      <c r="O504" s="3">
        <f t="shared" si="52"/>
        <v>-4.6881693754640616E-2</v>
      </c>
      <c r="P504" s="3">
        <f t="shared" si="53"/>
        <v>-2.3780721044911968E-2</v>
      </c>
      <c r="AG504" s="1">
        <v>36704</v>
      </c>
      <c r="AH504" s="8">
        <v>-2.8719111067705013E-3</v>
      </c>
      <c r="AI504" s="8">
        <v>-9.6954138483461953E-3</v>
      </c>
    </row>
    <row r="505" spans="1:35" x14ac:dyDescent="0.2">
      <c r="A505" s="1">
        <v>36738</v>
      </c>
      <c r="B505" s="3">
        <v>5.8909997940063477</v>
      </c>
      <c r="C505" s="2">
        <v>3766.89990234375</v>
      </c>
      <c r="D505" s="3">
        <v>73.75</v>
      </c>
      <c r="K505" s="1">
        <v>36738</v>
      </c>
      <c r="L505" s="3">
        <f t="shared" si="49"/>
        <v>2.4055999755859375E-4</v>
      </c>
      <c r="M505" s="3">
        <f t="shared" si="50"/>
        <v>2.8364701704545456E-2</v>
      </c>
      <c r="N505" s="3">
        <f t="shared" si="51"/>
        <v>-1.9118869492934332E-2</v>
      </c>
      <c r="O505" s="3">
        <f t="shared" si="52"/>
        <v>2.8124141706986863E-2</v>
      </c>
      <c r="P505" s="3">
        <f t="shared" si="53"/>
        <v>-1.9359429490492925E-2</v>
      </c>
      <c r="AG505" s="1">
        <v>36705</v>
      </c>
      <c r="AH505" s="8">
        <v>4.45481217563599E-3</v>
      </c>
      <c r="AI505" s="8">
        <v>-3.6025394483632628E-3</v>
      </c>
    </row>
    <row r="506" spans="1:35" x14ac:dyDescent="0.2">
      <c r="AG506" s="1">
        <v>36706</v>
      </c>
      <c r="AH506" s="8">
        <v>-3.3819599653204424E-3</v>
      </c>
      <c r="AI506" s="8">
        <v>-1.1028541135895777E-3</v>
      </c>
    </row>
    <row r="507" spans="1:35" x14ac:dyDescent="0.2">
      <c r="AG507" s="1">
        <v>36707</v>
      </c>
      <c r="AH507" s="8">
        <v>4.842303463850864E-3</v>
      </c>
      <c r="AI507" s="8">
        <v>-6.3236464047792471E-2</v>
      </c>
    </row>
    <row r="508" spans="1:35" x14ac:dyDescent="0.2">
      <c r="AG508" s="1">
        <v>36710</v>
      </c>
      <c r="AH508" s="8">
        <v>1.3737903843990555E-3</v>
      </c>
      <c r="AI508" s="8">
        <v>5.2889775507073813E-2</v>
      </c>
    </row>
    <row r="509" spans="1:35" x14ac:dyDescent="0.2">
      <c r="AG509" s="1">
        <v>36712</v>
      </c>
      <c r="AH509" s="8">
        <v>-6.8140181595717905E-3</v>
      </c>
      <c r="AI509" s="8">
        <v>-1.6163923016898799E-2</v>
      </c>
    </row>
    <row r="510" spans="1:35" x14ac:dyDescent="0.2">
      <c r="AG510" s="1">
        <v>36713</v>
      </c>
      <c r="AH510" s="8">
        <v>5.324640424232187E-3</v>
      </c>
      <c r="AI510" s="8">
        <v>4.0826972991920831E-3</v>
      </c>
    </row>
    <row r="511" spans="1:35" x14ac:dyDescent="0.2">
      <c r="AG511" s="1">
        <v>36714</v>
      </c>
      <c r="AH511" s="8">
        <v>3.3433736081390788E-3</v>
      </c>
      <c r="AI511" s="8">
        <v>5.044324434731377E-3</v>
      </c>
    </row>
    <row r="512" spans="1:35" x14ac:dyDescent="0.2">
      <c r="AG512" s="1">
        <v>36717</v>
      </c>
      <c r="AH512" s="8">
        <v>-2.2571715265480999E-3</v>
      </c>
      <c r="AI512" s="8">
        <v>2.0741459881446437E-2</v>
      </c>
    </row>
    <row r="513" spans="33:35" x14ac:dyDescent="0.2">
      <c r="AG513" s="1">
        <v>36718</v>
      </c>
      <c r="AH513" s="8">
        <v>-1.2628177653605246E-3</v>
      </c>
      <c r="AI513" s="8">
        <v>2.8486048255378673E-2</v>
      </c>
    </row>
    <row r="514" spans="33:35" x14ac:dyDescent="0.2">
      <c r="AG514" s="1">
        <v>36719</v>
      </c>
      <c r="AH514" s="8">
        <v>7.6384892644723599E-3</v>
      </c>
      <c r="AI514" s="8">
        <v>3.1204077086332844E-4</v>
      </c>
    </row>
    <row r="515" spans="33:35" x14ac:dyDescent="0.2">
      <c r="AG515" s="1">
        <v>36720</v>
      </c>
      <c r="AH515" s="8">
        <v>3.879097395452032E-3</v>
      </c>
      <c r="AI515" s="8">
        <v>-1.2498248275291573E-3</v>
      </c>
    </row>
    <row r="516" spans="33:35" x14ac:dyDescent="0.2">
      <c r="AG516" s="1">
        <v>36721</v>
      </c>
      <c r="AH516" s="8">
        <v>3.6068109939915993E-3</v>
      </c>
      <c r="AI516" s="8">
        <v>1.6379442507636456E-3</v>
      </c>
    </row>
    <row r="517" spans="33:35" x14ac:dyDescent="0.2">
      <c r="AG517" s="1">
        <v>36724</v>
      </c>
      <c r="AH517" s="8">
        <v>1.4174976804781775E-3</v>
      </c>
      <c r="AI517" s="8">
        <v>5.9738066673479095E-3</v>
      </c>
    </row>
    <row r="518" spans="33:35" x14ac:dyDescent="0.2">
      <c r="AG518" s="1">
        <v>36725</v>
      </c>
      <c r="AH518" s="8">
        <v>-4.8170022511196632E-3</v>
      </c>
      <c r="AI518" s="8">
        <v>6.1117799809427102E-3</v>
      </c>
    </row>
    <row r="519" spans="33:35" x14ac:dyDescent="0.2">
      <c r="AG519" s="1">
        <v>36726</v>
      </c>
      <c r="AH519" s="8">
        <v>-6.1428388217226026E-3</v>
      </c>
      <c r="AI519" s="8">
        <v>7.0049077872398439E-3</v>
      </c>
    </row>
    <row r="520" spans="33:35" x14ac:dyDescent="0.2">
      <c r="AG520" s="1">
        <v>36727</v>
      </c>
      <c r="AH520" s="8">
        <v>6.7122046356852608E-3</v>
      </c>
      <c r="AI520" s="8">
        <v>-2.4800059932842882E-2</v>
      </c>
    </row>
    <row r="521" spans="33:35" x14ac:dyDescent="0.2">
      <c r="AG521" s="1">
        <v>36728</v>
      </c>
      <c r="AH521" s="8">
        <v>-4.5472561020854819E-3</v>
      </c>
      <c r="AI521" s="8">
        <v>2.9108659610857412E-2</v>
      </c>
    </row>
    <row r="522" spans="33:35" x14ac:dyDescent="0.2">
      <c r="AG522" s="1">
        <v>36731</v>
      </c>
      <c r="AH522" s="8">
        <v>-5.8233250566512556E-3</v>
      </c>
      <c r="AI522" s="8">
        <v>5.8233250566512556E-3</v>
      </c>
    </row>
    <row r="523" spans="33:35" x14ac:dyDescent="0.2">
      <c r="AG523" s="1">
        <v>36732</v>
      </c>
      <c r="AH523" s="8">
        <v>2.546022528724148E-3</v>
      </c>
      <c r="AI523" s="8">
        <v>-2.0525474583518666E-2</v>
      </c>
    </row>
    <row r="524" spans="33:35" x14ac:dyDescent="0.2">
      <c r="AG524" s="1">
        <v>36733</v>
      </c>
      <c r="AH524" s="8">
        <v>-2.1907526913562806E-3</v>
      </c>
      <c r="AI524" s="8">
        <v>1.1236088349595164E-2</v>
      </c>
    </row>
    <row r="525" spans="33:35" x14ac:dyDescent="0.2">
      <c r="AG525" s="1">
        <v>36734</v>
      </c>
      <c r="AH525" s="8">
        <v>-7.705631659205364E-3</v>
      </c>
      <c r="AI525" s="8">
        <v>7.2183437037755954E-2</v>
      </c>
    </row>
    <row r="526" spans="33:35" x14ac:dyDescent="0.2">
      <c r="AG526" s="1">
        <v>36735</v>
      </c>
      <c r="AH526" s="8">
        <v>-9.8497600269022677E-3</v>
      </c>
      <c r="AI526" s="8">
        <v>-1.3689201012058772E-2</v>
      </c>
    </row>
    <row r="527" spans="33:35" ht="13.5" thickBot="1" x14ac:dyDescent="0.25">
      <c r="AG527" s="1">
        <v>36738</v>
      </c>
      <c r="AH527" s="9">
        <v>5.9902637625913763E-3</v>
      </c>
      <c r="AI527" s="9">
        <v>-2.510913325552571E-2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27"/>
  <sheetViews>
    <sheetView topLeftCell="CO1" workbookViewId="0">
      <selection activeCell="AF6" sqref="AF6"/>
    </sheetView>
  </sheetViews>
  <sheetFormatPr defaultRowHeight="12.75" x14ac:dyDescent="0.2"/>
  <cols>
    <col min="1" max="1" width="8.7109375" style="17" customWidth="1"/>
    <col min="2" max="2" width="8.7109375" style="3" customWidth="1"/>
    <col min="3" max="3" width="8.7109375" style="2" customWidth="1"/>
    <col min="4" max="5" width="8.7109375" style="3" customWidth="1"/>
    <col min="6" max="6" width="8.7109375" style="17" customWidth="1"/>
    <col min="7" max="9" width="8.7109375" style="3" customWidth="1"/>
    <col min="11" max="11" width="8.7109375" style="17" customWidth="1"/>
    <col min="12" max="12" width="8.7109375" style="3" customWidth="1"/>
    <col min="13" max="17" width="8.7109375" customWidth="1"/>
    <col min="18" max="18" width="8.7109375" style="17" customWidth="1"/>
    <col min="19" max="23" width="8.7109375" style="3" customWidth="1"/>
    <col min="24" max="24" width="8.7109375" customWidth="1"/>
    <col min="25" max="25" width="30.140625" customWidth="1"/>
    <col min="26" max="27" width="8.7109375" style="7" customWidth="1"/>
    <col min="29" max="29" width="9.140625" style="5"/>
    <col min="30" max="30" width="11.85546875" style="3" customWidth="1"/>
    <col min="31" max="31" width="21.5703125" customWidth="1"/>
    <col min="32" max="32" width="28.42578125" style="21" customWidth="1"/>
    <col min="43" max="67" width="9.140625" style="12"/>
  </cols>
  <sheetData>
    <row r="1" spans="1:126" x14ac:dyDescent="0.2">
      <c r="A1" s="18" t="s">
        <v>63</v>
      </c>
      <c r="B1" s="3" t="s">
        <v>3</v>
      </c>
      <c r="C1" s="2" t="s">
        <v>1</v>
      </c>
      <c r="D1" s="3" t="s">
        <v>2</v>
      </c>
      <c r="F1" s="18" t="s">
        <v>64</v>
      </c>
      <c r="G1" s="3" t="s">
        <v>60</v>
      </c>
      <c r="H1" s="3" t="s">
        <v>61</v>
      </c>
      <c r="I1" s="3" t="s">
        <v>62</v>
      </c>
      <c r="K1" s="18" t="s">
        <v>63</v>
      </c>
      <c r="L1" s="3" t="s">
        <v>17</v>
      </c>
      <c r="M1" t="s">
        <v>15</v>
      </c>
      <c r="N1" t="s">
        <v>16</v>
      </c>
      <c r="O1" t="s">
        <v>4</v>
      </c>
      <c r="P1" t="s">
        <v>5</v>
      </c>
      <c r="R1" s="18" t="s">
        <v>64</v>
      </c>
      <c r="S1" s="3" t="s">
        <v>17</v>
      </c>
      <c r="T1" s="3" t="s">
        <v>15</v>
      </c>
      <c r="U1" s="3" t="s">
        <v>16</v>
      </c>
      <c r="V1" s="3" t="s">
        <v>4</v>
      </c>
      <c r="W1" s="3" t="s">
        <v>5</v>
      </c>
      <c r="Y1" s="6" t="s">
        <v>14</v>
      </c>
      <c r="AB1" s="19" t="s">
        <v>18</v>
      </c>
      <c r="AC1" s="19" t="s">
        <v>63</v>
      </c>
      <c r="AD1" s="6"/>
      <c r="AE1" s="6" t="s">
        <v>84</v>
      </c>
      <c r="AF1" s="22" t="s">
        <v>85</v>
      </c>
      <c r="AG1" s="6" t="s">
        <v>21</v>
      </c>
      <c r="AH1" t="s">
        <v>22</v>
      </c>
      <c r="AR1" s="14"/>
      <c r="AS1" s="14"/>
      <c r="AT1" s="14"/>
      <c r="AU1" s="14"/>
      <c r="AV1" s="14"/>
      <c r="AW1" s="14"/>
      <c r="AX1" s="6" t="s">
        <v>64</v>
      </c>
      <c r="AY1"/>
      <c r="AZ1"/>
      <c r="BA1"/>
      <c r="BB1"/>
      <c r="BC1"/>
      <c r="BD1"/>
      <c r="BE1"/>
      <c r="BF1"/>
      <c r="BG1" s="14"/>
      <c r="BH1" s="14"/>
      <c r="BI1" s="14"/>
      <c r="BJ1" s="14"/>
      <c r="BK1" s="14"/>
      <c r="BL1" s="14"/>
      <c r="BM1" s="14"/>
      <c r="BN1" s="14"/>
      <c r="BO1" s="14" t="s">
        <v>19</v>
      </c>
      <c r="BP1" t="s">
        <v>22</v>
      </c>
      <c r="CF1" s="6" t="s">
        <v>64</v>
      </c>
      <c r="CW1" s="6" t="s">
        <v>20</v>
      </c>
      <c r="CX1" t="s">
        <v>22</v>
      </c>
      <c r="DN1" s="6" t="s">
        <v>64</v>
      </c>
    </row>
    <row r="2" spans="1:126" ht="13.5" thickBot="1" x14ac:dyDescent="0.25">
      <c r="A2" s="17">
        <v>36010</v>
      </c>
      <c r="B2" s="3">
        <v>4.9700002670288086</v>
      </c>
      <c r="C2" s="2">
        <v>1112.43994140625</v>
      </c>
      <c r="D2" s="3">
        <v>26.0625</v>
      </c>
      <c r="F2" s="17">
        <v>36012</v>
      </c>
      <c r="G2" s="3">
        <f>VLOOKUP(F2,$A$2:$D$505,2,FALSE)</f>
        <v>4.9499998092651367</v>
      </c>
      <c r="H2" s="3">
        <f>VLOOKUP($F2,$A$2:$D$505,3,FALSE)</f>
        <v>1081.4300537109375</v>
      </c>
      <c r="I2" s="3">
        <f>VLOOKUP($F2,$A$2:$D$505,4,FALSE)</f>
        <v>24.625</v>
      </c>
      <c r="K2" s="17">
        <v>36010</v>
      </c>
      <c r="L2" s="4"/>
      <c r="R2" s="17">
        <v>36012</v>
      </c>
      <c r="Y2" s="6" t="s">
        <v>65</v>
      </c>
      <c r="AC2" s="5" t="s">
        <v>21</v>
      </c>
      <c r="AD2" s="3">
        <f>LINEST($P3:$P505,$O3:$O505,FALSE,TRUE)</f>
        <v>0.53552444835473301</v>
      </c>
      <c r="AE2" s="22">
        <f>$AD$10+AD2*$AE$12</f>
        <v>0.11729323007799952</v>
      </c>
      <c r="AF2" s="22">
        <f>(1+$AD$10/250+AD2*$AD$12)^250-1</f>
        <v>0.12441817407981848</v>
      </c>
      <c r="AX2"/>
      <c r="AY2"/>
      <c r="AZ2"/>
      <c r="BA2"/>
      <c r="BB2"/>
      <c r="BC2"/>
      <c r="BD2"/>
      <c r="BE2"/>
      <c r="BF2"/>
    </row>
    <row r="3" spans="1:126" x14ac:dyDescent="0.2">
      <c r="A3" s="17">
        <v>36011</v>
      </c>
      <c r="B3" s="3">
        <v>4.9539999961853027</v>
      </c>
      <c r="C3" s="2">
        <v>1072.1199951171875</v>
      </c>
      <c r="D3" s="3">
        <v>25</v>
      </c>
      <c r="F3" s="17">
        <v>36019</v>
      </c>
      <c r="G3" s="3">
        <f t="shared" ref="G3:G66" si="0">VLOOKUP(F3,$A$2:$D$505,2,FALSE)</f>
        <v>4.875</v>
      </c>
      <c r="H3" s="3">
        <f t="shared" ref="H3:H66" si="1">VLOOKUP($F3,$A$2:$D$505,3,FALSE)</f>
        <v>1084.219970703125</v>
      </c>
      <c r="I3" s="3">
        <f t="shared" ref="I3:I66" si="2">VLOOKUP($F3,$A$2:$D$505,4,FALSE)</f>
        <v>23.875</v>
      </c>
      <c r="K3" s="17">
        <v>36011</v>
      </c>
      <c r="L3" s="3">
        <f>B2/100/250</f>
        <v>1.9880001068115237E-4</v>
      </c>
      <c r="M3" s="3">
        <f>(C3-C2)/C2</f>
        <v>-3.6244605023884276E-2</v>
      </c>
      <c r="N3" s="3">
        <f>(D3-D2)/D2</f>
        <v>-4.0767386091127102E-2</v>
      </c>
      <c r="O3" s="3">
        <f>M3-L3</f>
        <v>-3.6443405034565425E-2</v>
      </c>
      <c r="P3" s="3">
        <f>N3-L3</f>
        <v>-4.0966186101808251E-2</v>
      </c>
      <c r="R3" s="17">
        <v>36019</v>
      </c>
      <c r="S3" s="3">
        <f>G2/100/52</f>
        <v>9.5192304024329559E-4</v>
      </c>
      <c r="T3" s="3">
        <f>(H3-H2)/H2</f>
        <v>2.5798404460962345E-3</v>
      </c>
      <c r="U3" s="3">
        <f>(I3-I2)/I2</f>
        <v>-3.0456852791878174E-2</v>
      </c>
      <c r="V3" s="3">
        <f>T3-S3</f>
        <v>1.6279174058529389E-3</v>
      </c>
      <c r="W3" s="3">
        <f>U3-S3</f>
        <v>-3.1408775832121469E-2</v>
      </c>
      <c r="Y3" t="s">
        <v>12</v>
      </c>
      <c r="AC3" s="5" t="s">
        <v>19</v>
      </c>
      <c r="AD3" s="3">
        <f>LINEST($P3:$P359,$O3:$O359,FALSE,TRUE)</f>
        <v>0.5907823712370176</v>
      </c>
      <c r="AE3" s="22">
        <f>$AD$10+AD3*$AE$12</f>
        <v>0.12280259384122369</v>
      </c>
      <c r="AF3" s="22">
        <f>(1+$AD$10/250+AD3*$AD$12)^250-1</f>
        <v>0.13062710928800603</v>
      </c>
      <c r="AH3" s="11" t="s">
        <v>23</v>
      </c>
      <c r="AI3" s="11"/>
      <c r="AX3" s="11" t="s">
        <v>23</v>
      </c>
      <c r="AY3" s="11"/>
      <c r="AZ3"/>
      <c r="BA3"/>
      <c r="BB3"/>
      <c r="BC3"/>
      <c r="BD3"/>
      <c r="BE3"/>
      <c r="BF3"/>
      <c r="BP3" s="11" t="s">
        <v>23</v>
      </c>
      <c r="BQ3" s="11"/>
      <c r="CF3" s="11" t="s">
        <v>23</v>
      </c>
      <c r="CG3" s="11"/>
      <c r="CX3" s="11" t="s">
        <v>23</v>
      </c>
      <c r="CY3" s="11"/>
      <c r="DN3" s="11" t="s">
        <v>23</v>
      </c>
      <c r="DO3" s="11"/>
    </row>
    <row r="4" spans="1:126" x14ac:dyDescent="0.2">
      <c r="A4" s="17">
        <v>36012</v>
      </c>
      <c r="B4" s="3">
        <v>4.9499998092651367</v>
      </c>
      <c r="C4" s="2">
        <v>1081.4300537109375</v>
      </c>
      <c r="D4" s="3">
        <v>24.625</v>
      </c>
      <c r="F4" s="17">
        <v>36026</v>
      </c>
      <c r="G4" s="3">
        <f t="shared" si="0"/>
        <v>4.9200000762939453</v>
      </c>
      <c r="H4" s="3">
        <f t="shared" si="1"/>
        <v>1098.06005859375</v>
      </c>
      <c r="I4" s="3">
        <f t="shared" si="2"/>
        <v>24.531499862670898</v>
      </c>
      <c r="K4" s="17">
        <v>36012</v>
      </c>
      <c r="L4" s="3">
        <f t="shared" ref="L4:L67" si="3">B3/100/250</f>
        <v>1.9815999984741211E-4</v>
      </c>
      <c r="M4" s="3">
        <f t="shared" ref="M4:M67" si="4">(C4-C3)/C3</f>
        <v>8.683784125052503E-3</v>
      </c>
      <c r="N4" s="3">
        <f t="shared" ref="N4:N67" si="5">(D4-D3)/D3</f>
        <v>-1.4999999999999999E-2</v>
      </c>
      <c r="O4" s="3">
        <f t="shared" ref="O4:O67" si="6">M4-L4</f>
        <v>8.4856241252050917E-3</v>
      </c>
      <c r="P4" s="3">
        <f t="shared" ref="P4:P67" si="7">N4-L4</f>
        <v>-1.5198159999847411E-2</v>
      </c>
      <c r="R4" s="17">
        <v>36026</v>
      </c>
      <c r="S4" s="3">
        <f t="shared" ref="S4:S67" si="8">G3/100/52</f>
        <v>9.3750000000000007E-4</v>
      </c>
      <c r="T4" s="3">
        <f t="shared" ref="T4:T67" si="9">(H4-H3)/H3</f>
        <v>1.2765018413790696E-2</v>
      </c>
      <c r="U4" s="3">
        <f t="shared" ref="U4:U67" si="10">(I4-I3)/I3</f>
        <v>2.7497376446948624E-2</v>
      </c>
      <c r="V4" s="3">
        <f t="shared" ref="V4:V67" si="11">T4-S4</f>
        <v>1.1827518413790695E-2</v>
      </c>
      <c r="W4" s="3">
        <f t="shared" ref="W4:W67" si="12">U4-S4</f>
        <v>2.6559876446948624E-2</v>
      </c>
      <c r="Y4" s="5" t="s">
        <v>6</v>
      </c>
      <c r="Z4" s="7">
        <f>STDEV(M3:M505)*250^0.5</f>
        <v>0.2167540267604019</v>
      </c>
      <c r="AC4" s="5" t="s">
        <v>20</v>
      </c>
      <c r="AD4" s="3">
        <f>LINEST($P360:$P505,$O360:$O505,FALSE,TRUE)</f>
        <v>0.42924567385930607</v>
      </c>
      <c r="AE4" s="22">
        <f>$AD$10+AD4*$AE$12</f>
        <v>0.1066969499707591</v>
      </c>
      <c r="AF4" s="22">
        <f>(1+$AD$10/250+AD4*$AD$12)^250-1</f>
        <v>0.11257170617363621</v>
      </c>
      <c r="AH4" s="8" t="s">
        <v>24</v>
      </c>
      <c r="AI4" s="8">
        <v>0.23954241602388629</v>
      </c>
      <c r="AX4" s="8" t="s">
        <v>24</v>
      </c>
      <c r="AY4" s="8">
        <v>0.33452157649285208</v>
      </c>
      <c r="AZ4"/>
      <c r="BA4"/>
      <c r="BB4"/>
      <c r="BC4"/>
      <c r="BD4"/>
      <c r="BE4"/>
      <c r="BF4"/>
      <c r="BP4" s="8" t="s">
        <v>24</v>
      </c>
      <c r="BQ4" s="8">
        <v>0.33327494609067432</v>
      </c>
      <c r="CF4" s="8" t="s">
        <v>24</v>
      </c>
      <c r="CG4" s="8">
        <v>0.37967527011896063</v>
      </c>
      <c r="CX4" s="8" t="s">
        <v>24</v>
      </c>
      <c r="CY4" s="8">
        <v>0.12238010053088563</v>
      </c>
      <c r="DN4" s="8" t="s">
        <v>24</v>
      </c>
      <c r="DO4" s="8">
        <v>0.24382118410382594</v>
      </c>
    </row>
    <row r="5" spans="1:126" x14ac:dyDescent="0.2">
      <c r="A5" s="17">
        <v>36013</v>
      </c>
      <c r="B5" s="3">
        <v>4.8850002288818359</v>
      </c>
      <c r="C5" s="2">
        <v>1089.6400146484375</v>
      </c>
      <c r="D5" s="3">
        <v>24.25</v>
      </c>
      <c r="F5" s="17">
        <v>36033</v>
      </c>
      <c r="G5" s="3">
        <f t="shared" si="0"/>
        <v>4.9289999008178711</v>
      </c>
      <c r="H5" s="3">
        <f t="shared" si="1"/>
        <v>1084.18994140625</v>
      </c>
      <c r="I5" s="3">
        <f t="shared" si="2"/>
        <v>23.656499862670898</v>
      </c>
      <c r="K5" s="17">
        <v>36013</v>
      </c>
      <c r="L5" s="3">
        <f t="shared" si="3"/>
        <v>1.9799999237060548E-4</v>
      </c>
      <c r="M5" s="3">
        <f t="shared" si="4"/>
        <v>7.5917632484204054E-3</v>
      </c>
      <c r="N5" s="3">
        <f t="shared" si="5"/>
        <v>-1.5228426395939087E-2</v>
      </c>
      <c r="O5" s="3">
        <f t="shared" si="6"/>
        <v>7.3937632560497997E-3</v>
      </c>
      <c r="P5" s="3">
        <f t="shared" si="7"/>
        <v>-1.5426426388309692E-2</v>
      </c>
      <c r="R5" s="17">
        <v>36033</v>
      </c>
      <c r="S5" s="3">
        <f t="shared" si="8"/>
        <v>9.461538608257588E-4</v>
      </c>
      <c r="T5" s="3">
        <f t="shared" si="9"/>
        <v>-1.2631474097384993E-2</v>
      </c>
      <c r="U5" s="3">
        <f t="shared" si="10"/>
        <v>-3.5668426508705664E-2</v>
      </c>
      <c r="V5" s="3">
        <f t="shared" si="11"/>
        <v>-1.3577627958210752E-2</v>
      </c>
      <c r="W5" s="3">
        <f t="shared" si="12"/>
        <v>-3.661458036953142E-2</v>
      </c>
      <c r="Y5" s="5" t="s">
        <v>7</v>
      </c>
      <c r="Z5" s="7">
        <f>STDEV(N3:N505)*250^0.5</f>
        <v>0.46069180920497821</v>
      </c>
      <c r="AC5" s="19" t="s">
        <v>64</v>
      </c>
      <c r="AE5" s="21"/>
      <c r="AH5" s="8" t="s">
        <v>25</v>
      </c>
      <c r="AI5" s="8">
        <v>5.7380569074560621E-2</v>
      </c>
      <c r="AX5" s="8" t="s">
        <v>25</v>
      </c>
      <c r="AY5" s="8">
        <v>0.11190468513926308</v>
      </c>
      <c r="AZ5"/>
      <c r="BA5"/>
      <c r="BB5"/>
      <c r="BC5"/>
      <c r="BD5"/>
      <c r="BE5"/>
      <c r="BF5"/>
      <c r="BP5" s="8" t="s">
        <v>25</v>
      </c>
      <c r="BQ5" s="8">
        <v>0.11107218969174186</v>
      </c>
      <c r="CF5" s="8" t="s">
        <v>25</v>
      </c>
      <c r="CG5" s="8">
        <v>0.1441533107399057</v>
      </c>
      <c r="CX5" s="8" t="s">
        <v>25</v>
      </c>
      <c r="CY5" s="8">
        <v>1.4976889005949673E-2</v>
      </c>
      <c r="DN5" s="8" t="s">
        <v>25</v>
      </c>
      <c r="DO5" s="8">
        <v>5.9448769817791791E-2</v>
      </c>
    </row>
    <row r="6" spans="1:126" x14ac:dyDescent="0.2">
      <c r="A6" s="17">
        <v>36014</v>
      </c>
      <c r="B6" s="3">
        <v>4.880000114440918</v>
      </c>
      <c r="C6" s="2">
        <v>1089.449951171875</v>
      </c>
      <c r="D6" s="3">
        <v>24.875</v>
      </c>
      <c r="F6" s="17">
        <v>36040</v>
      </c>
      <c r="G6" s="3">
        <f t="shared" si="0"/>
        <v>4.7639999389648438</v>
      </c>
      <c r="H6" s="3">
        <f t="shared" si="1"/>
        <v>990.47998046875</v>
      </c>
      <c r="I6" s="3">
        <f t="shared" si="2"/>
        <v>22.25</v>
      </c>
      <c r="K6" s="17">
        <v>36014</v>
      </c>
      <c r="L6" s="3">
        <f t="shared" si="3"/>
        <v>1.9540000915527344E-4</v>
      </c>
      <c r="M6" s="3">
        <f t="shared" si="4"/>
        <v>-1.7442776881117225E-4</v>
      </c>
      <c r="N6" s="3">
        <f t="shared" si="5"/>
        <v>2.5773195876288658E-2</v>
      </c>
      <c r="O6" s="3">
        <f t="shared" si="6"/>
        <v>-3.6982777796644569E-4</v>
      </c>
      <c r="P6" s="3">
        <f t="shared" si="7"/>
        <v>2.5577795867133386E-2</v>
      </c>
      <c r="R6" s="17">
        <v>36040</v>
      </c>
      <c r="S6" s="3">
        <f t="shared" si="8"/>
        <v>9.4788459631112902E-4</v>
      </c>
      <c r="T6" s="3">
        <f t="shared" si="9"/>
        <v>-8.6433158396538312E-2</v>
      </c>
      <c r="U6" s="3">
        <f t="shared" si="10"/>
        <v>-5.9455112583679567E-2</v>
      </c>
      <c r="V6" s="3">
        <f t="shared" si="11"/>
        <v>-8.7381042992849448E-2</v>
      </c>
      <c r="W6" s="3">
        <f t="shared" si="12"/>
        <v>-6.0402997179990696E-2</v>
      </c>
      <c r="Y6" t="s">
        <v>59</v>
      </c>
      <c r="AC6" s="5" t="s">
        <v>21</v>
      </c>
      <c r="AD6" s="3">
        <f>LINEST(W3:W105,V3:V105,FALSE,FALSE)</f>
        <v>0.76560581047488629</v>
      </c>
      <c r="AE6" s="22">
        <f>$AD$10+AD6*$AE$13</f>
        <v>0.15539188508286683</v>
      </c>
      <c r="AF6" s="22">
        <f>(1+$AD$10/52+AD6*$AD$13)^52-1</f>
        <v>0.16784499680646436</v>
      </c>
      <c r="AG6" s="21"/>
      <c r="AH6" s="8" t="s">
        <v>26</v>
      </c>
      <c r="AI6" s="8">
        <v>5.5388537202050663E-2</v>
      </c>
      <c r="AX6" s="8" t="s">
        <v>26</v>
      </c>
      <c r="AY6" s="8">
        <v>0.10210076357063563</v>
      </c>
      <c r="AZ6"/>
      <c r="BA6"/>
      <c r="BB6"/>
      <c r="BC6"/>
      <c r="BD6"/>
      <c r="BE6"/>
      <c r="BF6"/>
      <c r="BP6" s="8" t="s">
        <v>26</v>
      </c>
      <c r="BQ6" s="8">
        <v>0.10826320092769692</v>
      </c>
      <c r="CF6" s="8" t="s">
        <v>26</v>
      </c>
      <c r="CG6" s="8">
        <v>0.13026442185101683</v>
      </c>
      <c r="CX6" s="8" t="s">
        <v>26</v>
      </c>
      <c r="CY6" s="8">
        <v>8.0803372818117405E-3</v>
      </c>
      <c r="DN6" s="8" t="s">
        <v>26</v>
      </c>
      <c r="DO6" s="8">
        <v>2.496601119710214E-2</v>
      </c>
    </row>
    <row r="7" spans="1:126" x14ac:dyDescent="0.2">
      <c r="A7" s="17">
        <v>36017</v>
      </c>
      <c r="B7" s="3">
        <v>4.8499999046325684</v>
      </c>
      <c r="C7" s="2">
        <v>1083.1400146484375</v>
      </c>
      <c r="D7" s="3">
        <v>24.625</v>
      </c>
      <c r="F7" s="17">
        <v>36047</v>
      </c>
      <c r="G7" s="3">
        <f t="shared" si="0"/>
        <v>4.7399997711181641</v>
      </c>
      <c r="H7" s="3">
        <f t="shared" si="1"/>
        <v>1006.2000122070313</v>
      </c>
      <c r="I7" s="3">
        <f t="shared" si="2"/>
        <v>22.375</v>
      </c>
      <c r="K7" s="17">
        <v>36017</v>
      </c>
      <c r="L7" s="3">
        <f t="shared" si="3"/>
        <v>1.9520000457763672E-4</v>
      </c>
      <c r="M7" s="3">
        <f t="shared" si="4"/>
        <v>-5.7918553455807396E-3</v>
      </c>
      <c r="N7" s="3">
        <f t="shared" si="5"/>
        <v>-1.0050251256281407E-2</v>
      </c>
      <c r="O7" s="3">
        <f t="shared" si="6"/>
        <v>-5.9870553501583761E-3</v>
      </c>
      <c r="P7" s="3">
        <f t="shared" si="7"/>
        <v>-1.0245451260859044E-2</v>
      </c>
      <c r="R7" s="17">
        <v>36047</v>
      </c>
      <c r="S7" s="3">
        <f t="shared" si="8"/>
        <v>9.1615383441631616E-4</v>
      </c>
      <c r="T7" s="3">
        <f t="shared" si="9"/>
        <v>1.587112515978532E-2</v>
      </c>
      <c r="U7" s="3">
        <f t="shared" si="10"/>
        <v>5.6179775280898875E-3</v>
      </c>
      <c r="V7" s="3">
        <f t="shared" si="11"/>
        <v>1.4954971325369004E-2</v>
      </c>
      <c r="W7" s="3">
        <f t="shared" si="12"/>
        <v>4.7018236936735716E-3</v>
      </c>
      <c r="Y7" s="5" t="s">
        <v>6</v>
      </c>
      <c r="Z7" s="7">
        <f>STDEV(M3:M359)*250^0.5</f>
        <v>0.20859018145025621</v>
      </c>
      <c r="AC7" s="5" t="s">
        <v>19</v>
      </c>
      <c r="AD7" s="3">
        <f>LINEST(W3:W75,V3:V75,FALSE,FALSE)</f>
        <v>0.71022290506164465</v>
      </c>
      <c r="AE7" s="22">
        <f>$AD$10+AD7*$AE$13</f>
        <v>0.14877348387914477</v>
      </c>
      <c r="AF7" s="22">
        <f>(1+$AD$10/52+AD7*$AD$13)^52-1</f>
        <v>0.16016364256614346</v>
      </c>
      <c r="AG7" s="21"/>
      <c r="AH7" s="8" t="s">
        <v>27</v>
      </c>
      <c r="AI7" s="8">
        <v>2.8288000894311084E-2</v>
      </c>
      <c r="AX7" s="8" t="s">
        <v>27</v>
      </c>
      <c r="AY7" s="8">
        <v>5.033715958892717E-2</v>
      </c>
      <c r="AZ7"/>
      <c r="BA7"/>
      <c r="BB7"/>
      <c r="BC7"/>
      <c r="BD7"/>
      <c r="BE7"/>
      <c r="BF7"/>
      <c r="BP7" s="8" t="s">
        <v>27</v>
      </c>
      <c r="BQ7" s="8">
        <v>2.1627473504091041E-2</v>
      </c>
      <c r="CF7" s="8" t="s">
        <v>27</v>
      </c>
      <c r="CG7" s="8">
        <v>4.3973305611545443E-2</v>
      </c>
      <c r="CX7" s="8" t="s">
        <v>27</v>
      </c>
      <c r="CY7" s="8">
        <v>4.0226359245572427E-2</v>
      </c>
      <c r="DN7" s="8" t="s">
        <v>27</v>
      </c>
      <c r="DO7" s="8">
        <v>6.3951426516740018E-2</v>
      </c>
    </row>
    <row r="8" spans="1:126" ht="13.5" thickBot="1" x14ac:dyDescent="0.25">
      <c r="A8" s="17">
        <v>36018</v>
      </c>
      <c r="B8" s="3">
        <v>4.8889999389648438</v>
      </c>
      <c r="C8" s="2">
        <v>1068.97998046875</v>
      </c>
      <c r="D8" s="3">
        <v>23.875</v>
      </c>
      <c r="F8" s="17">
        <v>36054</v>
      </c>
      <c r="G8" s="3">
        <f t="shared" si="0"/>
        <v>4.6090002059936523</v>
      </c>
      <c r="H8" s="3">
        <f t="shared" si="1"/>
        <v>1045.47998046875</v>
      </c>
      <c r="I8" s="3">
        <f t="shared" si="2"/>
        <v>25.843999862670898</v>
      </c>
      <c r="K8" s="17">
        <v>36018</v>
      </c>
      <c r="L8" s="3">
        <f t="shared" si="3"/>
        <v>1.9399999618530272E-4</v>
      </c>
      <c r="M8" s="3">
        <f t="shared" si="4"/>
        <v>-1.3073133656024631E-2</v>
      </c>
      <c r="N8" s="3">
        <f t="shared" si="5"/>
        <v>-3.0456852791878174E-2</v>
      </c>
      <c r="O8" s="3">
        <f t="shared" si="6"/>
        <v>-1.3267133652209934E-2</v>
      </c>
      <c r="P8" s="3">
        <f t="shared" si="7"/>
        <v>-3.0650852788063475E-2</v>
      </c>
      <c r="R8" s="17">
        <v>36054</v>
      </c>
      <c r="S8" s="3">
        <f t="shared" si="8"/>
        <v>9.115384175227239E-4</v>
      </c>
      <c r="T8" s="3">
        <f t="shared" si="9"/>
        <v>3.903793260304262E-2</v>
      </c>
      <c r="U8" s="3">
        <f t="shared" si="10"/>
        <v>0.15503910000763793</v>
      </c>
      <c r="V8" s="3">
        <f t="shared" si="11"/>
        <v>3.8126394185519899E-2</v>
      </c>
      <c r="W8" s="3">
        <f t="shared" si="12"/>
        <v>0.1541275615901152</v>
      </c>
      <c r="Y8" s="5" t="s">
        <v>7</v>
      </c>
      <c r="Z8" s="7">
        <f>STDEV(N3:N359)*250^0.5</f>
        <v>0.36269222255496864</v>
      </c>
      <c r="AC8" s="5" t="s">
        <v>20</v>
      </c>
      <c r="AD8" s="3">
        <f>LINEST(W76:W105,V76:V105,FALSE,FALSE)</f>
        <v>0.91243740161231979</v>
      </c>
      <c r="AE8" s="22">
        <f>$AD$10+AD8*$AE$13</f>
        <v>0.17293864201584758</v>
      </c>
      <c r="AF8" s="22">
        <f>(1+$AD$10/52+AD8*$AD$13)^52-1</f>
        <v>0.1884520990223213</v>
      </c>
      <c r="AG8" s="21"/>
      <c r="AH8" s="9" t="s">
        <v>28</v>
      </c>
      <c r="AI8" s="9">
        <v>503</v>
      </c>
      <c r="AX8" s="9" t="s">
        <v>28</v>
      </c>
      <c r="AY8" s="9">
        <v>103</v>
      </c>
      <c r="AZ8"/>
      <c r="BA8"/>
      <c r="BB8"/>
      <c r="BC8"/>
      <c r="BD8"/>
      <c r="BE8"/>
      <c r="BF8"/>
      <c r="BP8" s="9" t="s">
        <v>28</v>
      </c>
      <c r="BQ8" s="9">
        <v>357</v>
      </c>
      <c r="CF8" s="9" t="s">
        <v>28</v>
      </c>
      <c r="CG8" s="9">
        <v>73</v>
      </c>
      <c r="CX8" s="9" t="s">
        <v>28</v>
      </c>
      <c r="CY8" s="9">
        <v>146</v>
      </c>
      <c r="DN8" s="9" t="s">
        <v>28</v>
      </c>
      <c r="DO8" s="9">
        <v>30</v>
      </c>
    </row>
    <row r="9" spans="1:126" x14ac:dyDescent="0.2">
      <c r="A9" s="17">
        <v>36019</v>
      </c>
      <c r="B9" s="3">
        <v>4.875</v>
      </c>
      <c r="C9" s="2">
        <v>1084.219970703125</v>
      </c>
      <c r="D9" s="3">
        <v>23.875</v>
      </c>
      <c r="F9" s="17">
        <v>36061</v>
      </c>
      <c r="G9" s="3">
        <f t="shared" si="0"/>
        <v>4.5739998817443848</v>
      </c>
      <c r="H9" s="3">
        <f t="shared" si="1"/>
        <v>1066.0899658203125</v>
      </c>
      <c r="I9" s="3">
        <f t="shared" si="2"/>
        <v>26.875</v>
      </c>
      <c r="K9" s="17">
        <v>36019</v>
      </c>
      <c r="L9" s="3">
        <f t="shared" si="3"/>
        <v>1.9555999755859374E-4</v>
      </c>
      <c r="M9" s="3">
        <f t="shared" si="4"/>
        <v>1.4256572164889592E-2</v>
      </c>
      <c r="N9" s="3">
        <f t="shared" si="5"/>
        <v>0</v>
      </c>
      <c r="O9" s="3">
        <f t="shared" si="6"/>
        <v>1.4061012167330997E-2</v>
      </c>
      <c r="P9" s="3">
        <f t="shared" si="7"/>
        <v>-1.9555999755859374E-4</v>
      </c>
      <c r="R9" s="17">
        <v>36061</v>
      </c>
      <c r="S9" s="3">
        <f t="shared" si="8"/>
        <v>8.8634619346031785E-4</v>
      </c>
      <c r="T9" s="3">
        <f t="shared" si="9"/>
        <v>1.9713419421309084E-2</v>
      </c>
      <c r="U9" s="3">
        <f t="shared" si="10"/>
        <v>3.9893210911917672E-2</v>
      </c>
      <c r="V9" s="3">
        <f t="shared" si="11"/>
        <v>1.8827073227848767E-2</v>
      </c>
      <c r="W9" s="3">
        <f t="shared" si="12"/>
        <v>3.9006864718457351E-2</v>
      </c>
      <c r="Y9" t="s">
        <v>9</v>
      </c>
      <c r="AX9"/>
      <c r="AY9"/>
      <c r="AZ9"/>
      <c r="BA9"/>
      <c r="BB9"/>
      <c r="BC9"/>
      <c r="BD9"/>
      <c r="BE9"/>
      <c r="BF9"/>
    </row>
    <row r="10" spans="1:126" ht="13.5" thickBot="1" x14ac:dyDescent="0.25">
      <c r="A10" s="17">
        <v>36020</v>
      </c>
      <c r="B10" s="3">
        <v>4.9250001907348633</v>
      </c>
      <c r="C10" s="2">
        <v>1074.9100341796875</v>
      </c>
      <c r="D10" s="3">
        <v>23.781499862670898</v>
      </c>
      <c r="F10" s="17">
        <v>36068</v>
      </c>
      <c r="G10" s="3">
        <f t="shared" si="0"/>
        <v>4.254000186920166</v>
      </c>
      <c r="H10" s="3">
        <f t="shared" si="1"/>
        <v>1017.0499877929688</v>
      </c>
      <c r="I10" s="3">
        <f t="shared" si="2"/>
        <v>26.75</v>
      </c>
      <c r="K10" s="17">
        <v>36020</v>
      </c>
      <c r="L10" s="3">
        <f t="shared" si="3"/>
        <v>1.95E-4</v>
      </c>
      <c r="M10" s="3">
        <f t="shared" si="4"/>
        <v>-8.5867598596251048E-3</v>
      </c>
      <c r="N10" s="3">
        <f t="shared" si="5"/>
        <v>-3.9162361184964002E-3</v>
      </c>
      <c r="O10" s="3">
        <f t="shared" si="6"/>
        <v>-8.7817598596251056E-3</v>
      </c>
      <c r="P10" s="3">
        <f t="shared" si="7"/>
        <v>-4.1112361184964001E-3</v>
      </c>
      <c r="R10" s="17">
        <v>36068</v>
      </c>
      <c r="S10" s="3">
        <f t="shared" si="8"/>
        <v>8.7961536187392008E-4</v>
      </c>
      <c r="T10" s="3">
        <f t="shared" si="9"/>
        <v>-4.5999849543288306E-2</v>
      </c>
      <c r="U10" s="3">
        <f t="shared" si="10"/>
        <v>-4.6511627906976744E-3</v>
      </c>
      <c r="V10" s="3">
        <f t="shared" si="11"/>
        <v>-4.6879464905162226E-2</v>
      </c>
      <c r="W10" s="3">
        <f t="shared" si="12"/>
        <v>-5.5307781525715943E-3</v>
      </c>
      <c r="Y10" s="5" t="s">
        <v>6</v>
      </c>
      <c r="Z10" s="7">
        <f>STDEV(M360:M505)*250^0.5</f>
        <v>0.23595518752867237</v>
      </c>
      <c r="AC10" s="5" t="s">
        <v>78</v>
      </c>
      <c r="AD10" s="21">
        <v>6.3899999999999998E-2</v>
      </c>
      <c r="AH10" t="s">
        <v>29</v>
      </c>
      <c r="AX10" t="s">
        <v>29</v>
      </c>
      <c r="AY10"/>
      <c r="AZ10"/>
      <c r="BA10"/>
      <c r="BB10"/>
      <c r="BC10"/>
      <c r="BD10"/>
      <c r="BE10"/>
      <c r="BF10"/>
      <c r="BP10" t="s">
        <v>29</v>
      </c>
      <c r="CF10" t="s">
        <v>29</v>
      </c>
      <c r="CX10" t="s">
        <v>29</v>
      </c>
      <c r="DN10" t="s">
        <v>29</v>
      </c>
    </row>
    <row r="11" spans="1:126" x14ac:dyDescent="0.2">
      <c r="A11" s="17">
        <v>36021</v>
      </c>
      <c r="B11" s="3">
        <v>4.9089999198913574</v>
      </c>
      <c r="C11" s="2">
        <v>1062.75</v>
      </c>
      <c r="D11" s="3">
        <v>23.375</v>
      </c>
      <c r="F11" s="17">
        <v>36075</v>
      </c>
      <c r="G11" s="3">
        <f t="shared" si="0"/>
        <v>4.0390000343322754</v>
      </c>
      <c r="H11" s="3">
        <f t="shared" si="1"/>
        <v>970.67999267578125</v>
      </c>
      <c r="I11" s="3">
        <f t="shared" si="2"/>
        <v>26</v>
      </c>
      <c r="K11" s="17">
        <v>36021</v>
      </c>
      <c r="L11" s="3">
        <f t="shared" si="3"/>
        <v>1.9700000762939453E-4</v>
      </c>
      <c r="M11" s="3">
        <f t="shared" si="4"/>
        <v>-1.1312606444284775E-2</v>
      </c>
      <c r="N11" s="3">
        <f t="shared" si="5"/>
        <v>-1.7093112924680121E-2</v>
      </c>
      <c r="O11" s="3">
        <f t="shared" si="6"/>
        <v>-1.150960645191417E-2</v>
      </c>
      <c r="P11" s="3">
        <f t="shared" si="7"/>
        <v>-1.7290112932309514E-2</v>
      </c>
      <c r="R11" s="17">
        <v>36075</v>
      </c>
      <c r="S11" s="3">
        <f t="shared" si="8"/>
        <v>8.1807695902310891E-4</v>
      </c>
      <c r="T11" s="3">
        <f t="shared" si="9"/>
        <v>-4.5592641142262719E-2</v>
      </c>
      <c r="U11" s="3">
        <f t="shared" si="10"/>
        <v>-2.8037383177570093E-2</v>
      </c>
      <c r="V11" s="3">
        <f t="shared" si="11"/>
        <v>-4.6410718101285831E-2</v>
      </c>
      <c r="W11" s="3">
        <f t="shared" si="12"/>
        <v>-2.8855460136593201E-2</v>
      </c>
      <c r="Y11" s="5" t="s">
        <v>7</v>
      </c>
      <c r="Z11" s="7">
        <f>STDEV(N360:N505)*250^0.5</f>
        <v>0.64084372334102613</v>
      </c>
      <c r="AD11" s="21" t="s">
        <v>82</v>
      </c>
      <c r="AE11" t="s">
        <v>83</v>
      </c>
      <c r="AH11" s="10"/>
      <c r="AI11" s="10" t="s">
        <v>34</v>
      </c>
      <c r="AJ11" s="10" t="s">
        <v>35</v>
      </c>
      <c r="AK11" s="10" t="s">
        <v>36</v>
      </c>
      <c r="AL11" s="10" t="s">
        <v>37</v>
      </c>
      <c r="AM11" s="10" t="s">
        <v>38</v>
      </c>
      <c r="AX11" s="10"/>
      <c r="AY11" s="10" t="s">
        <v>34</v>
      </c>
      <c r="AZ11" s="10" t="s">
        <v>35</v>
      </c>
      <c r="BA11" s="10" t="s">
        <v>36</v>
      </c>
      <c r="BB11" s="10" t="s">
        <v>37</v>
      </c>
      <c r="BC11" s="10" t="s">
        <v>38</v>
      </c>
      <c r="BD11"/>
      <c r="BE11"/>
      <c r="BF11"/>
      <c r="BP11" s="10"/>
      <c r="BQ11" s="10" t="s">
        <v>34</v>
      </c>
      <c r="BR11" s="10" t="s">
        <v>35</v>
      </c>
      <c r="BS11" s="10" t="s">
        <v>36</v>
      </c>
      <c r="BT11" s="10" t="s">
        <v>37</v>
      </c>
      <c r="BU11" s="10" t="s">
        <v>38</v>
      </c>
      <c r="CF11" s="10"/>
      <c r="CG11" s="10" t="s">
        <v>34</v>
      </c>
      <c r="CH11" s="10" t="s">
        <v>35</v>
      </c>
      <c r="CI11" s="10" t="s">
        <v>36</v>
      </c>
      <c r="CJ11" s="10" t="s">
        <v>37</v>
      </c>
      <c r="CK11" s="10" t="s">
        <v>38</v>
      </c>
      <c r="CX11" s="10"/>
      <c r="CY11" s="10" t="s">
        <v>34</v>
      </c>
      <c r="CZ11" s="10" t="s">
        <v>35</v>
      </c>
      <c r="DA11" s="10" t="s">
        <v>36</v>
      </c>
      <c r="DB11" s="10" t="s">
        <v>37</v>
      </c>
      <c r="DC11" s="10" t="s">
        <v>38</v>
      </c>
      <c r="DN11" s="10"/>
      <c r="DO11" s="10" t="s">
        <v>34</v>
      </c>
      <c r="DP11" s="10" t="s">
        <v>35</v>
      </c>
      <c r="DQ11" s="10" t="s">
        <v>36</v>
      </c>
      <c r="DR11" s="10" t="s">
        <v>37</v>
      </c>
      <c r="DS11" s="10" t="s">
        <v>38</v>
      </c>
    </row>
    <row r="12" spans="1:126" x14ac:dyDescent="0.2">
      <c r="A12" s="17">
        <v>36024</v>
      </c>
      <c r="B12" s="3">
        <v>4.9200000762939453</v>
      </c>
      <c r="C12" s="2">
        <v>1083.6700439453125</v>
      </c>
      <c r="D12" s="3">
        <v>23.781499862670898</v>
      </c>
      <c r="F12" s="17">
        <v>36082</v>
      </c>
      <c r="G12" s="3">
        <f t="shared" si="0"/>
        <v>3.9319999217987061</v>
      </c>
      <c r="H12" s="3">
        <f t="shared" si="1"/>
        <v>1005.530029296875</v>
      </c>
      <c r="I12" s="3">
        <f t="shared" si="2"/>
        <v>25.656499862670898</v>
      </c>
      <c r="K12" s="17">
        <v>36024</v>
      </c>
      <c r="L12" s="3">
        <f t="shared" si="3"/>
        <v>1.963599967956543E-4</v>
      </c>
      <c r="M12" s="3">
        <f t="shared" si="4"/>
        <v>1.9684821402317101E-2</v>
      </c>
      <c r="N12" s="3">
        <f t="shared" si="5"/>
        <v>1.7390368456509025E-2</v>
      </c>
      <c r="O12" s="3">
        <f t="shared" si="6"/>
        <v>1.9488461405521448E-2</v>
      </c>
      <c r="P12" s="3">
        <f t="shared" si="7"/>
        <v>1.7194008459713372E-2</v>
      </c>
      <c r="R12" s="17">
        <v>36082</v>
      </c>
      <c r="S12" s="3">
        <f t="shared" si="8"/>
        <v>7.7673077583312994E-4</v>
      </c>
      <c r="T12" s="3">
        <f t="shared" si="9"/>
        <v>3.5902704170326996E-2</v>
      </c>
      <c r="U12" s="3">
        <f t="shared" si="10"/>
        <v>-1.3211543743426982E-2</v>
      </c>
      <c r="V12" s="3">
        <f t="shared" si="11"/>
        <v>3.5125973394493866E-2</v>
      </c>
      <c r="W12" s="3">
        <f t="shared" si="12"/>
        <v>-1.3988274519260113E-2</v>
      </c>
      <c r="Y12" t="s">
        <v>13</v>
      </c>
      <c r="AC12" s="5" t="s">
        <v>79</v>
      </c>
      <c r="AD12" s="21">
        <f>O507</f>
        <v>3.9881077506012717E-4</v>
      </c>
      <c r="AE12" s="21">
        <f>AD12*250</f>
        <v>9.9702693765031797E-2</v>
      </c>
      <c r="AH12" s="8" t="s">
        <v>30</v>
      </c>
      <c r="AI12" s="8">
        <v>1</v>
      </c>
      <c r="AJ12" s="8">
        <v>2.4453255993995671E-2</v>
      </c>
      <c r="AK12" s="8">
        <v>2.4453255993995671E-2</v>
      </c>
      <c r="AL12" s="8">
        <v>30.558510391780679</v>
      </c>
      <c r="AM12" s="8">
        <v>5.2199006678786983E-8</v>
      </c>
      <c r="AX12" s="8" t="s">
        <v>30</v>
      </c>
      <c r="AY12" s="8">
        <v>1</v>
      </c>
      <c r="AZ12" s="8">
        <v>3.2566139114415027E-2</v>
      </c>
      <c r="BA12" s="8">
        <v>3.2566139114415027E-2</v>
      </c>
      <c r="BB12" s="8">
        <v>12.852536989224765</v>
      </c>
      <c r="BC12" s="8">
        <v>5.2099071220044232E-4</v>
      </c>
      <c r="BD12"/>
      <c r="BE12"/>
      <c r="BF12"/>
      <c r="BP12" s="8" t="s">
        <v>30</v>
      </c>
      <c r="BQ12" s="8">
        <v>1</v>
      </c>
      <c r="BR12" s="8">
        <v>2.0806566340782956E-2</v>
      </c>
      <c r="BS12" s="8">
        <v>2.0806566340782956E-2</v>
      </c>
      <c r="BT12" s="8">
        <v>44.482464235816877</v>
      </c>
      <c r="BU12" s="8">
        <v>9.8546500430825319E-11</v>
      </c>
      <c r="CF12" s="8" t="s">
        <v>30</v>
      </c>
      <c r="CG12" s="8">
        <v>1</v>
      </c>
      <c r="CH12" s="8">
        <v>2.3449812303163536E-2</v>
      </c>
      <c r="CI12" s="8">
        <v>2.3449812303163536E-2</v>
      </c>
      <c r="CJ12" s="8">
        <v>12.127216829273719</v>
      </c>
      <c r="CK12" s="8">
        <v>8.5465273497414135E-4</v>
      </c>
      <c r="CX12" s="8" t="s">
        <v>30</v>
      </c>
      <c r="CY12" s="8">
        <v>1</v>
      </c>
      <c r="CZ12" s="8">
        <v>3.5675054796656946E-3</v>
      </c>
      <c r="DA12" s="8">
        <v>3.5675054796656946E-3</v>
      </c>
      <c r="DB12" s="8">
        <v>2.2046679733952148</v>
      </c>
      <c r="DC12" s="8">
        <v>0.13977930097328495</v>
      </c>
      <c r="DN12" s="8" t="s">
        <v>30</v>
      </c>
      <c r="DO12" s="8">
        <v>1</v>
      </c>
      <c r="DP12" s="8">
        <v>7.4965058984832744E-3</v>
      </c>
      <c r="DQ12" s="8">
        <v>7.4965058984832744E-3</v>
      </c>
      <c r="DR12" s="8">
        <v>1.8329829034214089</v>
      </c>
      <c r="DS12" s="8">
        <v>0.18660341726810026</v>
      </c>
    </row>
    <row r="13" spans="1:126" x14ac:dyDescent="0.2">
      <c r="A13" s="17">
        <v>36025</v>
      </c>
      <c r="B13" s="3">
        <v>4.944000244140625</v>
      </c>
      <c r="C13" s="2">
        <v>1101.199951171875</v>
      </c>
      <c r="D13" s="3">
        <v>23.718999862670898</v>
      </c>
      <c r="F13" s="17">
        <v>36089</v>
      </c>
      <c r="G13" s="3">
        <f t="shared" si="0"/>
        <v>3.8899998664855957</v>
      </c>
      <c r="H13" s="3">
        <f t="shared" si="1"/>
        <v>1069.9200439453125</v>
      </c>
      <c r="I13" s="3">
        <f t="shared" si="2"/>
        <v>26.375</v>
      </c>
      <c r="K13" s="17">
        <v>36025</v>
      </c>
      <c r="L13" s="3">
        <f t="shared" si="3"/>
        <v>1.9680000305175783E-4</v>
      </c>
      <c r="M13" s="3">
        <f t="shared" si="4"/>
        <v>1.6176425033159955E-2</v>
      </c>
      <c r="N13" s="3">
        <f t="shared" si="5"/>
        <v>-2.6280932809500533E-3</v>
      </c>
      <c r="O13" s="3">
        <f t="shared" si="6"/>
        <v>1.5979625030108198E-2</v>
      </c>
      <c r="P13" s="3">
        <f t="shared" si="7"/>
        <v>-2.824893284001811E-3</v>
      </c>
      <c r="R13" s="17">
        <v>36089</v>
      </c>
      <c r="S13" s="3">
        <f t="shared" si="8"/>
        <v>7.5615383111513577E-4</v>
      </c>
      <c r="T13" s="3">
        <f t="shared" si="9"/>
        <v>6.4035894277033906E-2</v>
      </c>
      <c r="U13" s="3">
        <f t="shared" si="10"/>
        <v>2.8004604726870337E-2</v>
      </c>
      <c r="V13" s="3">
        <f t="shared" si="11"/>
        <v>6.3279740445918775E-2</v>
      </c>
      <c r="W13" s="3">
        <f t="shared" si="12"/>
        <v>2.72484508957552E-2</v>
      </c>
      <c r="Y13" s="5" t="s">
        <v>6</v>
      </c>
      <c r="Z13" s="7">
        <f>STDEV(O3:O505)*250^0.5</f>
        <v>0.21676692019634566</v>
      </c>
      <c r="AC13" s="5" t="s">
        <v>80</v>
      </c>
      <c r="AD13" s="21">
        <f>V107</f>
        <v>2.2981269269956566E-3</v>
      </c>
      <c r="AE13" s="21">
        <f>AD13*52</f>
        <v>0.11950260020377415</v>
      </c>
      <c r="AH13" s="8" t="s">
        <v>31</v>
      </c>
      <c r="AI13" s="8">
        <v>502</v>
      </c>
      <c r="AJ13" s="8">
        <v>0.40170591928746552</v>
      </c>
      <c r="AK13" s="8">
        <v>8.0021099459654486E-4</v>
      </c>
      <c r="AL13" s="8"/>
      <c r="AM13" s="8"/>
      <c r="AX13" s="8" t="s">
        <v>31</v>
      </c>
      <c r="AY13" s="8">
        <v>102</v>
      </c>
      <c r="AZ13" s="8">
        <v>0.25845062281907449</v>
      </c>
      <c r="BA13" s="8">
        <v>2.5338296354811226E-3</v>
      </c>
      <c r="BB13" s="8"/>
      <c r="BC13" s="8"/>
      <c r="BD13"/>
      <c r="BE13"/>
      <c r="BF13"/>
      <c r="BP13" s="8" t="s">
        <v>31</v>
      </c>
      <c r="BQ13" s="8">
        <v>356</v>
      </c>
      <c r="BR13" s="8">
        <v>0.16651814922057695</v>
      </c>
      <c r="BS13" s="8">
        <v>4.6774761017015997E-4</v>
      </c>
      <c r="BT13" s="8"/>
      <c r="BU13" s="8"/>
      <c r="CF13" s="8" t="s">
        <v>31</v>
      </c>
      <c r="CG13" s="8">
        <v>72</v>
      </c>
      <c r="CH13" s="8">
        <v>0.13922291566125891</v>
      </c>
      <c r="CI13" s="8">
        <v>1.9336516064063737E-3</v>
      </c>
      <c r="CJ13" s="8"/>
      <c r="CK13" s="8"/>
      <c r="CX13" s="8" t="s">
        <v>31</v>
      </c>
      <c r="CY13" s="8">
        <v>145</v>
      </c>
      <c r="CZ13" s="8">
        <v>0.23463319683230832</v>
      </c>
      <c r="DA13" s="8">
        <v>1.6181599781538505E-3</v>
      </c>
      <c r="DB13" s="8"/>
      <c r="DC13" s="8"/>
      <c r="DN13" s="8" t="s">
        <v>31</v>
      </c>
      <c r="DO13" s="8">
        <v>29</v>
      </c>
      <c r="DP13" s="8">
        <v>0.11860376365225392</v>
      </c>
      <c r="DQ13" s="8">
        <v>4.0897849535259968E-3</v>
      </c>
      <c r="DR13" s="8"/>
      <c r="DS13" s="8"/>
    </row>
    <row r="14" spans="1:126" ht="13.5" thickBot="1" x14ac:dyDescent="0.25">
      <c r="A14" s="17">
        <v>36026</v>
      </c>
      <c r="B14" s="3">
        <v>4.9200000762939453</v>
      </c>
      <c r="C14" s="2">
        <v>1098.06005859375</v>
      </c>
      <c r="D14" s="3">
        <v>24.531499862670898</v>
      </c>
      <c r="F14" s="17">
        <v>36096</v>
      </c>
      <c r="G14" s="3">
        <f t="shared" si="0"/>
        <v>4.1539998054504395</v>
      </c>
      <c r="H14" s="3">
        <f t="shared" si="1"/>
        <v>1068.1300048828125</v>
      </c>
      <c r="I14" s="3">
        <f t="shared" si="2"/>
        <v>25.8125</v>
      </c>
      <c r="K14" s="17">
        <v>36026</v>
      </c>
      <c r="L14" s="3">
        <f t="shared" si="3"/>
        <v>1.97760009765625E-4</v>
      </c>
      <c r="M14" s="3">
        <f t="shared" si="4"/>
        <v>-2.8513373750004155E-3</v>
      </c>
      <c r="N14" s="3">
        <f t="shared" si="5"/>
        <v>3.4255238614791565E-2</v>
      </c>
      <c r="O14" s="3">
        <f t="shared" si="6"/>
        <v>-3.0490973847660404E-3</v>
      </c>
      <c r="P14" s="3">
        <f t="shared" si="7"/>
        <v>3.4057478605025941E-2</v>
      </c>
      <c r="R14" s="17">
        <v>36096</v>
      </c>
      <c r="S14" s="3">
        <f t="shared" si="8"/>
        <v>7.4807689740107616E-4</v>
      </c>
      <c r="T14" s="3">
        <f t="shared" si="9"/>
        <v>-1.6730587230605199E-3</v>
      </c>
      <c r="U14" s="3">
        <f t="shared" si="10"/>
        <v>-2.132701421800948E-2</v>
      </c>
      <c r="V14" s="3">
        <f t="shared" si="11"/>
        <v>-2.4211356204615962E-3</v>
      </c>
      <c r="W14" s="3">
        <f t="shared" si="12"/>
        <v>-2.2075091115410558E-2</v>
      </c>
      <c r="Y14" s="5" t="s">
        <v>7</v>
      </c>
      <c r="Z14" s="7">
        <f>STDEV(P3:P505)*250^0.5</f>
        <v>0.46068499539360669</v>
      </c>
      <c r="AH14" s="9" t="s">
        <v>32</v>
      </c>
      <c r="AI14" s="9">
        <v>503</v>
      </c>
      <c r="AJ14" s="9">
        <v>0.42615917528146119</v>
      </c>
      <c r="AK14" s="9"/>
      <c r="AL14" s="9"/>
      <c r="AM14" s="9"/>
      <c r="AX14" s="9" t="s">
        <v>32</v>
      </c>
      <c r="AY14" s="9">
        <v>103</v>
      </c>
      <c r="AZ14" s="9">
        <v>0.29101676193348952</v>
      </c>
      <c r="BA14" s="9"/>
      <c r="BB14" s="9"/>
      <c r="BC14" s="9"/>
      <c r="BD14"/>
      <c r="BE14"/>
      <c r="BF14"/>
      <c r="BP14" s="9" t="s">
        <v>32</v>
      </c>
      <c r="BQ14" s="9">
        <v>357</v>
      </c>
      <c r="BR14" s="9">
        <v>0.18732471556135991</v>
      </c>
      <c r="BS14" s="9"/>
      <c r="BT14" s="9"/>
      <c r="BU14" s="9"/>
      <c r="CF14" s="9" t="s">
        <v>32</v>
      </c>
      <c r="CG14" s="9">
        <v>73</v>
      </c>
      <c r="CH14" s="9">
        <v>0.16267272796442245</v>
      </c>
      <c r="CI14" s="9"/>
      <c r="CJ14" s="9"/>
      <c r="CK14" s="9"/>
      <c r="CX14" s="9" t="s">
        <v>32</v>
      </c>
      <c r="CY14" s="9">
        <v>146</v>
      </c>
      <c r="CZ14" s="9">
        <v>0.23820070231197402</v>
      </c>
      <c r="DA14" s="9"/>
      <c r="DB14" s="9"/>
      <c r="DC14" s="9"/>
      <c r="DN14" s="9" t="s">
        <v>32</v>
      </c>
      <c r="DO14" s="9">
        <v>30</v>
      </c>
      <c r="DP14" s="9">
        <v>0.12610026955073719</v>
      </c>
      <c r="DQ14" s="9"/>
      <c r="DR14" s="9"/>
      <c r="DS14" s="9"/>
    </row>
    <row r="15" spans="1:126" ht="13.5" thickBot="1" x14ac:dyDescent="0.25">
      <c r="A15" s="17">
        <v>36027</v>
      </c>
      <c r="B15" s="3">
        <v>4.9079999923706055</v>
      </c>
      <c r="C15" s="2">
        <v>1091.5999755859375</v>
      </c>
      <c r="D15" s="3">
        <v>24.531499862670898</v>
      </c>
      <c r="F15" s="17">
        <v>36103</v>
      </c>
      <c r="G15" s="3">
        <f t="shared" si="0"/>
        <v>4.4530000686645508</v>
      </c>
      <c r="H15" s="3">
        <f t="shared" si="1"/>
        <v>1118.6700439453125</v>
      </c>
      <c r="I15" s="3">
        <f t="shared" si="2"/>
        <v>28.0625</v>
      </c>
      <c r="K15" s="17">
        <v>36027</v>
      </c>
      <c r="L15" s="3">
        <f t="shared" si="3"/>
        <v>1.9680000305175783E-4</v>
      </c>
      <c r="M15" s="3">
        <f t="shared" si="4"/>
        <v>-5.8831782080168904E-3</v>
      </c>
      <c r="N15" s="3">
        <f t="shared" si="5"/>
        <v>0</v>
      </c>
      <c r="O15" s="3">
        <f t="shared" si="6"/>
        <v>-6.0799782110686484E-3</v>
      </c>
      <c r="P15" s="3">
        <f t="shared" si="7"/>
        <v>-1.9680000305175783E-4</v>
      </c>
      <c r="R15" s="17">
        <v>36103</v>
      </c>
      <c r="S15" s="3">
        <f t="shared" si="8"/>
        <v>7.9884611643277681E-4</v>
      </c>
      <c r="T15" s="3">
        <f t="shared" si="9"/>
        <v>4.7316374253567467E-2</v>
      </c>
      <c r="U15" s="3">
        <f t="shared" si="10"/>
        <v>8.7167070217917669E-2</v>
      </c>
      <c r="V15" s="3">
        <f t="shared" si="11"/>
        <v>4.6517528137134688E-2</v>
      </c>
      <c r="W15" s="3">
        <f t="shared" si="12"/>
        <v>8.6368224101484897E-2</v>
      </c>
      <c r="Y15" t="s">
        <v>58</v>
      </c>
      <c r="AX15"/>
      <c r="AY15"/>
      <c r="AZ15"/>
      <c r="BA15"/>
      <c r="BB15"/>
      <c r="BC15"/>
      <c r="BD15"/>
      <c r="BE15"/>
      <c r="BF15"/>
    </row>
    <row r="16" spans="1:126" x14ac:dyDescent="0.2">
      <c r="A16" s="17">
        <v>36028</v>
      </c>
      <c r="B16" s="3">
        <v>4.880000114440918</v>
      </c>
      <c r="C16" s="2">
        <v>1081.1800537109375</v>
      </c>
      <c r="D16" s="3">
        <v>23.6875</v>
      </c>
      <c r="F16" s="17">
        <v>36110</v>
      </c>
      <c r="G16" s="3">
        <f t="shared" si="0"/>
        <v>4.4499998092651367</v>
      </c>
      <c r="H16" s="3">
        <f t="shared" si="1"/>
        <v>1120.969970703125</v>
      </c>
      <c r="I16" s="3">
        <f t="shared" si="2"/>
        <v>27.5</v>
      </c>
      <c r="K16" s="17">
        <v>36028</v>
      </c>
      <c r="L16" s="3">
        <f t="shared" si="3"/>
        <v>1.9631999969482421E-4</v>
      </c>
      <c r="M16" s="3">
        <f t="shared" si="4"/>
        <v>-9.5455497508662949E-3</v>
      </c>
      <c r="N16" s="3">
        <f t="shared" si="5"/>
        <v>-3.4404739514325273E-2</v>
      </c>
      <c r="O16" s="3">
        <f t="shared" si="6"/>
        <v>-9.7418697505611187E-3</v>
      </c>
      <c r="P16" s="3">
        <f t="shared" si="7"/>
        <v>-3.4601059514020101E-2</v>
      </c>
      <c r="R16" s="17">
        <v>36110</v>
      </c>
      <c r="S16" s="3">
        <f t="shared" si="8"/>
        <v>8.563461670508751E-4</v>
      </c>
      <c r="T16" s="3">
        <f t="shared" si="9"/>
        <v>2.0559473906185464E-3</v>
      </c>
      <c r="U16" s="3">
        <f t="shared" si="10"/>
        <v>-2.0044543429844099E-2</v>
      </c>
      <c r="V16" s="3">
        <f t="shared" si="11"/>
        <v>1.1996012235676713E-3</v>
      </c>
      <c r="W16" s="3">
        <f t="shared" si="12"/>
        <v>-2.0900889596894973E-2</v>
      </c>
      <c r="Y16" s="5" t="s">
        <v>6</v>
      </c>
      <c r="Z16" s="7">
        <f>STDEV(O3:O359)*250^0.5</f>
        <v>0.20859706231372552</v>
      </c>
      <c r="AH16" s="10"/>
      <c r="AI16" s="10" t="s">
        <v>39</v>
      </c>
      <c r="AJ16" s="10" t="s">
        <v>27</v>
      </c>
      <c r="AK16" s="10" t="s">
        <v>40</v>
      </c>
      <c r="AL16" s="10" t="s">
        <v>41</v>
      </c>
      <c r="AM16" s="10" t="s">
        <v>42</v>
      </c>
      <c r="AN16" s="10" t="s">
        <v>43</v>
      </c>
      <c r="AO16" s="10" t="s">
        <v>44</v>
      </c>
      <c r="AP16" s="10" t="s">
        <v>45</v>
      </c>
      <c r="AQ16" s="13"/>
      <c r="AR16" s="13"/>
      <c r="AS16" s="13"/>
      <c r="AT16" s="13"/>
      <c r="AU16" s="13"/>
      <c r="AV16" s="13"/>
      <c r="AW16" s="13"/>
      <c r="AX16" s="10"/>
      <c r="AY16" s="10" t="s">
        <v>39</v>
      </c>
      <c r="AZ16" s="10" t="s">
        <v>27</v>
      </c>
      <c r="BA16" s="10" t="s">
        <v>40</v>
      </c>
      <c r="BB16" s="10" t="s">
        <v>41</v>
      </c>
      <c r="BC16" s="10" t="s">
        <v>42</v>
      </c>
      <c r="BD16" s="10" t="s">
        <v>43</v>
      </c>
      <c r="BE16" s="10" t="s">
        <v>44</v>
      </c>
      <c r="BF16" s="10" t="s">
        <v>45</v>
      </c>
      <c r="BG16" s="13"/>
      <c r="BH16" s="13"/>
      <c r="BI16" s="13"/>
      <c r="BJ16" s="13"/>
      <c r="BK16" s="13"/>
      <c r="BL16" s="13"/>
      <c r="BM16" s="13"/>
      <c r="BN16" s="13"/>
      <c r="BO16" s="13"/>
      <c r="BP16" s="10"/>
      <c r="BQ16" s="10" t="s">
        <v>39</v>
      </c>
      <c r="BR16" s="10" t="s">
        <v>27</v>
      </c>
      <c r="BS16" s="10" t="s">
        <v>40</v>
      </c>
      <c r="BT16" s="10" t="s">
        <v>41</v>
      </c>
      <c r="BU16" s="10" t="s">
        <v>42</v>
      </c>
      <c r="BV16" s="10" t="s">
        <v>43</v>
      </c>
      <c r="BW16" s="10" t="s">
        <v>44</v>
      </c>
      <c r="BX16" s="10" t="s">
        <v>45</v>
      </c>
      <c r="BY16" s="13"/>
      <c r="BZ16" s="13"/>
      <c r="CA16" s="13"/>
      <c r="CB16" s="13"/>
      <c r="CC16" s="13"/>
      <c r="CD16" s="13"/>
      <c r="CE16" s="13"/>
      <c r="CF16" s="10"/>
      <c r="CG16" s="10" t="s">
        <v>39</v>
      </c>
      <c r="CH16" s="10" t="s">
        <v>27</v>
      </c>
      <c r="CI16" s="10" t="s">
        <v>40</v>
      </c>
      <c r="CJ16" s="10" t="s">
        <v>41</v>
      </c>
      <c r="CK16" s="10" t="s">
        <v>42</v>
      </c>
      <c r="CL16" s="10" t="s">
        <v>43</v>
      </c>
      <c r="CM16" s="10" t="s">
        <v>44</v>
      </c>
      <c r="CN16" s="10" t="s">
        <v>45</v>
      </c>
      <c r="CO16" s="13"/>
      <c r="CP16" s="13"/>
      <c r="CQ16" s="13"/>
      <c r="CR16" s="13"/>
      <c r="CS16" s="13"/>
      <c r="CT16" s="13"/>
      <c r="CU16" s="13"/>
      <c r="CV16" s="13"/>
      <c r="CW16" s="13"/>
      <c r="CX16" s="10"/>
      <c r="CY16" s="10" t="s">
        <v>39</v>
      </c>
      <c r="CZ16" s="10" t="s">
        <v>27</v>
      </c>
      <c r="DA16" s="10" t="s">
        <v>40</v>
      </c>
      <c r="DB16" s="10" t="s">
        <v>41</v>
      </c>
      <c r="DC16" s="10" t="s">
        <v>42</v>
      </c>
      <c r="DD16" s="10" t="s">
        <v>43</v>
      </c>
      <c r="DE16" s="10" t="s">
        <v>44</v>
      </c>
      <c r="DF16" s="10" t="s">
        <v>45</v>
      </c>
      <c r="DN16" s="10"/>
      <c r="DO16" s="10" t="s">
        <v>39</v>
      </c>
      <c r="DP16" s="10" t="s">
        <v>27</v>
      </c>
      <c r="DQ16" s="10" t="s">
        <v>40</v>
      </c>
      <c r="DR16" s="10" t="s">
        <v>41</v>
      </c>
      <c r="DS16" s="10" t="s">
        <v>42</v>
      </c>
      <c r="DT16" s="10" t="s">
        <v>43</v>
      </c>
      <c r="DU16" s="10" t="s">
        <v>44</v>
      </c>
      <c r="DV16" s="10" t="s">
        <v>45</v>
      </c>
    </row>
    <row r="17" spans="1:126" x14ac:dyDescent="0.2">
      <c r="A17" s="17">
        <v>36031</v>
      </c>
      <c r="B17" s="3">
        <v>4.939000129699707</v>
      </c>
      <c r="C17" s="2">
        <v>1088.1400146484375</v>
      </c>
      <c r="D17" s="3">
        <v>23.531499862670898</v>
      </c>
      <c r="F17" s="17">
        <v>36117</v>
      </c>
      <c r="G17" s="3">
        <f t="shared" si="0"/>
        <v>4.3289999961853027</v>
      </c>
      <c r="H17" s="3">
        <f t="shared" si="1"/>
        <v>1144.47998046875</v>
      </c>
      <c r="I17" s="3">
        <f t="shared" si="2"/>
        <v>27.5</v>
      </c>
      <c r="K17" s="17">
        <v>36031</v>
      </c>
      <c r="L17" s="3">
        <f t="shared" si="3"/>
        <v>1.9520000457763672E-4</v>
      </c>
      <c r="M17" s="3">
        <f t="shared" si="4"/>
        <v>6.4373745275926111E-3</v>
      </c>
      <c r="N17" s="3">
        <f t="shared" si="5"/>
        <v>-6.5857577764264512E-3</v>
      </c>
      <c r="O17" s="3">
        <f t="shared" si="6"/>
        <v>6.2421745230149747E-3</v>
      </c>
      <c r="P17" s="3">
        <f t="shared" si="7"/>
        <v>-6.7809577810040876E-3</v>
      </c>
      <c r="R17" s="17">
        <v>36117</v>
      </c>
      <c r="S17" s="3">
        <f t="shared" si="8"/>
        <v>8.557691940894493E-4</v>
      </c>
      <c r="T17" s="3">
        <f t="shared" si="9"/>
        <v>2.0972916652600797E-2</v>
      </c>
      <c r="U17" s="3">
        <f t="shared" si="10"/>
        <v>0</v>
      </c>
      <c r="V17" s="3">
        <f t="shared" si="11"/>
        <v>2.0117147458511349E-2</v>
      </c>
      <c r="W17" s="3">
        <f t="shared" si="12"/>
        <v>-8.557691940894493E-4</v>
      </c>
      <c r="Y17" s="5" t="s">
        <v>7</v>
      </c>
      <c r="Z17" s="7">
        <f>STDEV(P3:P359)*250^0.5</f>
        <v>0.36269581650460747</v>
      </c>
      <c r="AH17" s="8" t="s">
        <v>33</v>
      </c>
      <c r="AI17" s="8">
        <v>0</v>
      </c>
      <c r="AJ17" s="8" t="e">
        <v>#N/A</v>
      </c>
      <c r="AK17" s="8" t="e">
        <v>#N/A</v>
      </c>
      <c r="AL17" s="8" t="e">
        <v>#N/A</v>
      </c>
      <c r="AM17" s="8" t="e">
        <v>#N/A</v>
      </c>
      <c r="AN17" s="8" t="e">
        <v>#N/A</v>
      </c>
      <c r="AO17" s="8" t="e">
        <v>#N/A</v>
      </c>
      <c r="AP17" s="8" t="e">
        <v>#N/A</v>
      </c>
      <c r="AQ17" s="8"/>
      <c r="AR17" s="8"/>
      <c r="AS17" s="8"/>
      <c r="AT17" s="8"/>
      <c r="AU17" s="8"/>
      <c r="AV17" s="8"/>
      <c r="AW17" s="8"/>
      <c r="AX17" s="8" t="s">
        <v>33</v>
      </c>
      <c r="AY17" s="8">
        <v>0</v>
      </c>
      <c r="AZ17" s="8" t="e">
        <v>#N/A</v>
      </c>
      <c r="BA17" s="8" t="e">
        <v>#N/A</v>
      </c>
      <c r="BB17" s="8" t="e">
        <v>#N/A</v>
      </c>
      <c r="BC17" s="8" t="e">
        <v>#N/A</v>
      </c>
      <c r="BD17" s="8" t="e">
        <v>#N/A</v>
      </c>
      <c r="BE17" s="8" t="e">
        <v>#N/A</v>
      </c>
      <c r="BF17" s="8" t="e">
        <v>#N/A</v>
      </c>
      <c r="BG17" s="8"/>
      <c r="BH17" s="8"/>
      <c r="BI17" s="8"/>
      <c r="BJ17" s="8"/>
      <c r="BK17" s="8"/>
      <c r="BL17" s="8"/>
      <c r="BM17" s="8"/>
      <c r="BN17" s="8"/>
      <c r="BO17" s="8"/>
      <c r="BP17" s="8" t="s">
        <v>33</v>
      </c>
      <c r="BQ17" s="8">
        <v>0</v>
      </c>
      <c r="BR17" s="8" t="e">
        <v>#N/A</v>
      </c>
      <c r="BS17" s="8" t="e">
        <v>#N/A</v>
      </c>
      <c r="BT17" s="8" t="e">
        <v>#N/A</v>
      </c>
      <c r="BU17" s="8" t="e">
        <v>#N/A</v>
      </c>
      <c r="BV17" s="8" t="e">
        <v>#N/A</v>
      </c>
      <c r="BW17" s="8" t="e">
        <v>#N/A</v>
      </c>
      <c r="BX17" s="8" t="e">
        <v>#N/A</v>
      </c>
      <c r="BY17" s="8"/>
      <c r="BZ17" s="8"/>
      <c r="CA17" s="8"/>
      <c r="CB17" s="8"/>
      <c r="CC17" s="8"/>
      <c r="CD17" s="8"/>
      <c r="CE17" s="8"/>
      <c r="CF17" s="8" t="s">
        <v>33</v>
      </c>
      <c r="CG17" s="8">
        <v>0</v>
      </c>
      <c r="CH17" s="8" t="e">
        <v>#N/A</v>
      </c>
      <c r="CI17" s="8" t="e">
        <v>#N/A</v>
      </c>
      <c r="CJ17" s="8" t="e">
        <v>#N/A</v>
      </c>
      <c r="CK17" s="8" t="e">
        <v>#N/A</v>
      </c>
      <c r="CL17" s="8" t="e">
        <v>#N/A</v>
      </c>
      <c r="CM17" s="8" t="e">
        <v>#N/A</v>
      </c>
      <c r="CN17" s="8" t="e">
        <v>#N/A</v>
      </c>
      <c r="CO17" s="8"/>
      <c r="CP17" s="8"/>
      <c r="CQ17" s="8"/>
      <c r="CR17" s="8"/>
      <c r="CS17" s="8"/>
      <c r="CT17" s="8"/>
      <c r="CU17" s="8"/>
      <c r="CV17" s="8"/>
      <c r="CW17" s="8"/>
      <c r="CX17" s="8" t="s">
        <v>33</v>
      </c>
      <c r="CY17" s="8">
        <v>0</v>
      </c>
      <c r="CZ17" s="8" t="e">
        <v>#N/A</v>
      </c>
      <c r="DA17" s="8" t="e">
        <v>#N/A</v>
      </c>
      <c r="DB17" s="8" t="e">
        <v>#N/A</v>
      </c>
      <c r="DC17" s="8" t="e">
        <v>#N/A</v>
      </c>
      <c r="DD17" s="8" t="e">
        <v>#N/A</v>
      </c>
      <c r="DE17" s="8" t="e">
        <v>#N/A</v>
      </c>
      <c r="DF17" s="8" t="e">
        <v>#N/A</v>
      </c>
      <c r="DN17" s="8" t="s">
        <v>33</v>
      </c>
      <c r="DO17" s="8">
        <v>0</v>
      </c>
      <c r="DP17" s="8" t="e">
        <v>#N/A</v>
      </c>
      <c r="DQ17" s="8" t="e">
        <v>#N/A</v>
      </c>
      <c r="DR17" s="8" t="e">
        <v>#N/A</v>
      </c>
      <c r="DS17" s="8" t="e">
        <v>#N/A</v>
      </c>
      <c r="DT17" s="8" t="e">
        <v>#N/A</v>
      </c>
      <c r="DU17" s="8" t="e">
        <v>#N/A</v>
      </c>
      <c r="DV17" s="8" t="e">
        <v>#N/A</v>
      </c>
    </row>
    <row r="18" spans="1:126" ht="13.5" thickBot="1" x14ac:dyDescent="0.25">
      <c r="A18" s="17">
        <v>36032</v>
      </c>
      <c r="B18" s="3">
        <v>4.9380002021789551</v>
      </c>
      <c r="C18" s="2">
        <v>1092.8599853515625</v>
      </c>
      <c r="D18" s="3">
        <v>23.625</v>
      </c>
      <c r="F18" s="17">
        <v>36124</v>
      </c>
      <c r="G18" s="3">
        <f t="shared" si="0"/>
        <v>4.4650001525878906</v>
      </c>
      <c r="H18" s="3">
        <f t="shared" si="1"/>
        <v>1186.8699951171875</v>
      </c>
      <c r="I18" s="3">
        <f t="shared" si="2"/>
        <v>27.468999862670898</v>
      </c>
      <c r="K18" s="17">
        <v>36032</v>
      </c>
      <c r="L18" s="3">
        <f t="shared" si="3"/>
        <v>1.9756000518798828E-4</v>
      </c>
      <c r="M18" s="3">
        <f t="shared" si="4"/>
        <v>4.3376501549296995E-3</v>
      </c>
      <c r="N18" s="3">
        <f t="shared" si="5"/>
        <v>3.9734032201417446E-3</v>
      </c>
      <c r="O18" s="3">
        <f t="shared" si="6"/>
        <v>4.1400901497417111E-3</v>
      </c>
      <c r="P18" s="3">
        <f t="shared" si="7"/>
        <v>3.7758432149537563E-3</v>
      </c>
      <c r="R18" s="17">
        <v>36124</v>
      </c>
      <c r="S18" s="3">
        <f t="shared" si="8"/>
        <v>8.3249999926640443E-4</v>
      </c>
      <c r="T18" s="3">
        <f t="shared" si="9"/>
        <v>3.7038668541039592E-2</v>
      </c>
      <c r="U18" s="3">
        <f t="shared" si="10"/>
        <v>-1.1272777210582386E-3</v>
      </c>
      <c r="V18" s="3">
        <f t="shared" si="11"/>
        <v>3.6206168541773186E-2</v>
      </c>
      <c r="W18" s="3">
        <f t="shared" si="12"/>
        <v>-1.959777720324643E-3</v>
      </c>
      <c r="Y18" t="s">
        <v>11</v>
      </c>
      <c r="AH18" s="9" t="s">
        <v>46</v>
      </c>
      <c r="AI18" s="9">
        <v>0.53552444835473301</v>
      </c>
      <c r="AJ18" s="9">
        <v>9.205414557198742E-2</v>
      </c>
      <c r="AK18" s="9">
        <v>5.8174940957541841</v>
      </c>
      <c r="AL18" s="9">
        <v>1.0650095153405353E-8</v>
      </c>
      <c r="AM18" s="9">
        <v>0.35466570999987557</v>
      </c>
      <c r="AN18" s="9">
        <v>0.71638318670959045</v>
      </c>
      <c r="AO18" s="9">
        <v>0.35466570999987557</v>
      </c>
      <c r="AP18" s="9">
        <v>0.71638318670959045</v>
      </c>
      <c r="AQ18" s="8"/>
      <c r="AR18" s="8"/>
      <c r="AS18" s="8"/>
      <c r="AT18" s="8"/>
      <c r="AU18" s="8"/>
      <c r="AV18" s="8"/>
      <c r="AW18" s="8"/>
      <c r="AX18" s="9" t="s">
        <v>46</v>
      </c>
      <c r="AY18" s="9">
        <v>0.76560581047488629</v>
      </c>
      <c r="AZ18" s="9">
        <v>0.18172458741286954</v>
      </c>
      <c r="BA18" s="9">
        <v>4.213000680724984</v>
      </c>
      <c r="BB18" s="9">
        <v>5.4501330312564537E-5</v>
      </c>
      <c r="BC18" s="9">
        <v>0.4051561348532815</v>
      </c>
      <c r="BD18" s="9">
        <v>1.1260554860964911</v>
      </c>
      <c r="BE18" s="9">
        <v>0.4051561348532815</v>
      </c>
      <c r="BF18" s="9">
        <v>1.1260554860964911</v>
      </c>
      <c r="BG18" s="8"/>
      <c r="BH18" s="8"/>
      <c r="BI18" s="8"/>
      <c r="BJ18" s="8"/>
      <c r="BK18" s="8"/>
      <c r="BL18" s="8"/>
      <c r="BM18" s="8"/>
      <c r="BN18" s="8"/>
      <c r="BO18" s="8"/>
      <c r="BP18" s="9" t="s">
        <v>46</v>
      </c>
      <c r="BQ18" s="9">
        <v>0.5907823712370176</v>
      </c>
      <c r="BR18" s="9">
        <v>8.6767925396205065E-2</v>
      </c>
      <c r="BS18" s="9">
        <v>6.8087645122244265</v>
      </c>
      <c r="BT18" s="9">
        <v>4.1984483773332896E-11</v>
      </c>
      <c r="BU18" s="9">
        <v>0.42014019467393826</v>
      </c>
      <c r="BV18" s="9">
        <v>0.76142454780009694</v>
      </c>
      <c r="BW18" s="9">
        <v>0.42014019467393826</v>
      </c>
      <c r="BX18" s="9">
        <v>0.76142454780009694</v>
      </c>
      <c r="BY18" s="8"/>
      <c r="BZ18" s="8"/>
      <c r="CA18" s="8"/>
      <c r="CB18" s="8"/>
      <c r="CC18" s="8"/>
      <c r="CD18" s="8"/>
      <c r="CE18" s="8"/>
      <c r="CF18" s="9" t="s">
        <v>46</v>
      </c>
      <c r="CG18" s="9">
        <v>0.71022290506164465</v>
      </c>
      <c r="CH18" s="9">
        <v>0.18629898583372806</v>
      </c>
      <c r="CI18" s="9">
        <v>3.812274671723221</v>
      </c>
      <c r="CJ18" s="9">
        <v>2.8781682615165906E-4</v>
      </c>
      <c r="CK18" s="9">
        <v>0.3388428966111488</v>
      </c>
      <c r="CL18" s="9">
        <v>1.0816029135121406</v>
      </c>
      <c r="CM18" s="9">
        <v>0.3388428966111488</v>
      </c>
      <c r="CN18" s="9">
        <v>1.0816029135121406</v>
      </c>
      <c r="CO18" s="8"/>
      <c r="CP18" s="8"/>
      <c r="CQ18" s="8"/>
      <c r="CR18" s="8"/>
      <c r="CS18" s="8"/>
      <c r="CT18" s="8"/>
      <c r="CU18" s="8"/>
      <c r="CV18" s="8"/>
      <c r="CW18" s="8"/>
      <c r="CX18" s="9" t="s">
        <v>46</v>
      </c>
      <c r="CY18" s="9">
        <v>0.42924567385930607</v>
      </c>
      <c r="CZ18" s="9">
        <v>0.22381549184357449</v>
      </c>
      <c r="DA18" s="9">
        <v>1.917855061432957</v>
      </c>
      <c r="DB18" s="9">
        <v>5.7095267417401688E-2</v>
      </c>
      <c r="DC18" s="9">
        <v>-1.3116540107233843E-2</v>
      </c>
      <c r="DD18" s="9">
        <v>0.87160788782584597</v>
      </c>
      <c r="DE18" s="9">
        <v>-1.3116540107233843E-2</v>
      </c>
      <c r="DF18" s="9">
        <v>0.87160788782584597</v>
      </c>
      <c r="DN18" s="9" t="s">
        <v>46</v>
      </c>
      <c r="DO18" s="9">
        <v>0.91243740161231979</v>
      </c>
      <c r="DP18" s="9">
        <v>0.44115732823588666</v>
      </c>
      <c r="DQ18" s="9">
        <v>2.0682811849935763</v>
      </c>
      <c r="DR18" s="9">
        <v>4.7634672465611982E-2</v>
      </c>
      <c r="DS18" s="9">
        <v>1.0168864749515949E-2</v>
      </c>
      <c r="DT18" s="9">
        <v>1.8147059384751236</v>
      </c>
      <c r="DU18" s="9">
        <v>1.0168864749515949E-2</v>
      </c>
      <c r="DV18" s="9">
        <v>1.8147059384751236</v>
      </c>
    </row>
    <row r="19" spans="1:126" x14ac:dyDescent="0.2">
      <c r="A19" s="17">
        <v>36033</v>
      </c>
      <c r="B19" s="3">
        <v>4.9289999008178711</v>
      </c>
      <c r="C19" s="2">
        <v>1084.18994140625</v>
      </c>
      <c r="D19" s="3">
        <v>23.656499862670898</v>
      </c>
      <c r="F19" s="17">
        <v>36131</v>
      </c>
      <c r="G19" s="3">
        <f t="shared" si="0"/>
        <v>4.3649997711181641</v>
      </c>
      <c r="H19" s="3">
        <f t="shared" si="1"/>
        <v>1171.25</v>
      </c>
      <c r="I19" s="3">
        <f t="shared" si="2"/>
        <v>25.906499862670898</v>
      </c>
      <c r="K19" s="17">
        <v>36033</v>
      </c>
      <c r="L19" s="3">
        <f t="shared" si="3"/>
        <v>1.9752000808715819E-4</v>
      </c>
      <c r="M19" s="3">
        <f t="shared" si="4"/>
        <v>-7.9333529102755384E-3</v>
      </c>
      <c r="N19" s="3">
        <f t="shared" si="5"/>
        <v>1.3333275204613095E-3</v>
      </c>
      <c r="O19" s="3">
        <f t="shared" si="6"/>
        <v>-8.1308729183626957E-3</v>
      </c>
      <c r="P19" s="3">
        <f t="shared" si="7"/>
        <v>1.1358075123741513E-3</v>
      </c>
      <c r="R19" s="17">
        <v>36131</v>
      </c>
      <c r="S19" s="3">
        <f t="shared" si="8"/>
        <v>8.5865387549767123E-4</v>
      </c>
      <c r="T19" s="3">
        <f t="shared" si="9"/>
        <v>-1.3160662230445243E-2</v>
      </c>
      <c r="U19" s="3">
        <f t="shared" si="10"/>
        <v>-5.6882303972172109E-2</v>
      </c>
      <c r="V19" s="3">
        <f t="shared" si="11"/>
        <v>-1.4019316105942915E-2</v>
      </c>
      <c r="W19" s="3">
        <f t="shared" si="12"/>
        <v>-5.7740957847669777E-2</v>
      </c>
      <c r="Y19" s="5" t="s">
        <v>6</v>
      </c>
      <c r="Z19" s="7">
        <f>STDEV(O360:O505)*250^0.5</f>
        <v>0.23595004909576672</v>
      </c>
      <c r="AX19"/>
      <c r="AY19"/>
      <c r="AZ19"/>
      <c r="BA19"/>
      <c r="BB19"/>
      <c r="BC19"/>
      <c r="BD19"/>
      <c r="BE19"/>
      <c r="BF19"/>
    </row>
    <row r="20" spans="1:126" x14ac:dyDescent="0.2">
      <c r="A20" s="17">
        <v>36034</v>
      </c>
      <c r="B20" s="3">
        <v>4.8389997482299805</v>
      </c>
      <c r="C20" s="2">
        <v>1042.510009765625</v>
      </c>
      <c r="D20" s="3">
        <v>23</v>
      </c>
      <c r="F20" s="17">
        <v>36138</v>
      </c>
      <c r="G20" s="3">
        <f t="shared" si="0"/>
        <v>4.309999942779541</v>
      </c>
      <c r="H20" s="3">
        <f t="shared" si="1"/>
        <v>1183.489990234375</v>
      </c>
      <c r="I20" s="3">
        <f t="shared" si="2"/>
        <v>27.218999862670898</v>
      </c>
      <c r="K20" s="17">
        <v>36034</v>
      </c>
      <c r="L20" s="3">
        <f t="shared" si="3"/>
        <v>1.9715999603271483E-4</v>
      </c>
      <c r="M20" s="3">
        <f t="shared" si="4"/>
        <v>-3.8443385285943522E-2</v>
      </c>
      <c r="N20" s="3">
        <f t="shared" si="5"/>
        <v>-2.7751352333691234E-2</v>
      </c>
      <c r="O20" s="3">
        <f t="shared" si="6"/>
        <v>-3.8640545281976239E-2</v>
      </c>
      <c r="P20" s="3">
        <f t="shared" si="7"/>
        <v>-2.7948512329723948E-2</v>
      </c>
      <c r="R20" s="17">
        <v>36138</v>
      </c>
      <c r="S20" s="3">
        <f t="shared" si="8"/>
        <v>8.3942303290733913E-4</v>
      </c>
      <c r="T20" s="3">
        <f t="shared" si="9"/>
        <v>1.0450365194770545E-2</v>
      </c>
      <c r="U20" s="3">
        <f t="shared" si="10"/>
        <v>5.0662961301507305E-2</v>
      </c>
      <c r="V20" s="3">
        <f t="shared" si="11"/>
        <v>9.6109421618632059E-3</v>
      </c>
      <c r="W20" s="3">
        <f t="shared" si="12"/>
        <v>4.9823538268599962E-2</v>
      </c>
      <c r="Y20" s="5" t="s">
        <v>7</v>
      </c>
      <c r="Z20" s="7">
        <f>STDEV(P360:P505)*250^0.5</f>
        <v>0.64085167242906305</v>
      </c>
      <c r="AX20"/>
      <c r="AY20"/>
      <c r="AZ20"/>
      <c r="BA20"/>
      <c r="BB20"/>
      <c r="BC20"/>
      <c r="BD20"/>
      <c r="BE20"/>
      <c r="BF20"/>
    </row>
    <row r="21" spans="1:126" x14ac:dyDescent="0.2">
      <c r="A21" s="17">
        <v>36035</v>
      </c>
      <c r="B21" s="3">
        <v>4.754000186920166</v>
      </c>
      <c r="C21" s="2">
        <v>1027.25</v>
      </c>
      <c r="D21" s="3">
        <v>22.031499862670898</v>
      </c>
      <c r="F21" s="17">
        <v>36145</v>
      </c>
      <c r="G21" s="3">
        <f t="shared" si="0"/>
        <v>4.3340001106262207</v>
      </c>
      <c r="H21" s="3">
        <f t="shared" si="1"/>
        <v>1161.969970703125</v>
      </c>
      <c r="I21" s="3">
        <f t="shared" si="2"/>
        <v>27.5625</v>
      </c>
      <c r="K21" s="17">
        <v>36035</v>
      </c>
      <c r="L21" s="3">
        <f t="shared" si="3"/>
        <v>1.9355998992919921E-4</v>
      </c>
      <c r="M21" s="3">
        <f t="shared" si="4"/>
        <v>-1.4637758508482547E-2</v>
      </c>
      <c r="N21" s="3">
        <f t="shared" si="5"/>
        <v>-4.2108701623004417E-2</v>
      </c>
      <c r="O21" s="3">
        <f t="shared" si="6"/>
        <v>-1.4831318498411745E-2</v>
      </c>
      <c r="P21" s="3">
        <f t="shared" si="7"/>
        <v>-4.2302261612933614E-2</v>
      </c>
      <c r="R21" s="17">
        <v>36145</v>
      </c>
      <c r="S21" s="3">
        <f t="shared" si="8"/>
        <v>8.2884614284221944E-4</v>
      </c>
      <c r="T21" s="3">
        <f t="shared" si="9"/>
        <v>-1.8183524752066756E-2</v>
      </c>
      <c r="U21" s="3">
        <f t="shared" si="10"/>
        <v>1.2619866235430268E-2</v>
      </c>
      <c r="V21" s="3">
        <f t="shared" si="11"/>
        <v>-1.9012370894908974E-2</v>
      </c>
      <c r="W21" s="3">
        <f t="shared" si="12"/>
        <v>1.1791020092588048E-2</v>
      </c>
      <c r="AX21"/>
      <c r="AY21"/>
      <c r="AZ21"/>
      <c r="BA21"/>
      <c r="BB21"/>
      <c r="BC21"/>
      <c r="BD21"/>
      <c r="BE21"/>
      <c r="BF21"/>
    </row>
    <row r="22" spans="1:126" x14ac:dyDescent="0.2">
      <c r="A22" s="17">
        <v>36038</v>
      </c>
      <c r="B22" s="3">
        <v>4.7200002670288086</v>
      </c>
      <c r="C22" s="2">
        <v>957.530029296875</v>
      </c>
      <c r="D22" s="3">
        <v>21.156499862670898</v>
      </c>
      <c r="F22" s="17">
        <v>36152</v>
      </c>
      <c r="G22" s="3">
        <f t="shared" si="0"/>
        <v>4.4699997901916504</v>
      </c>
      <c r="H22" s="3">
        <f t="shared" si="1"/>
        <v>1228.5400390625</v>
      </c>
      <c r="I22" s="3">
        <f t="shared" si="2"/>
        <v>29.343999862670898</v>
      </c>
      <c r="K22" s="17">
        <v>36038</v>
      </c>
      <c r="L22" s="3">
        <f t="shared" si="3"/>
        <v>1.9016000747680664E-4</v>
      </c>
      <c r="M22" s="3">
        <f t="shared" si="4"/>
        <v>-6.7870499589316138E-2</v>
      </c>
      <c r="N22" s="3">
        <f t="shared" si="5"/>
        <v>-3.9715861627857549E-2</v>
      </c>
      <c r="O22" s="3">
        <f t="shared" si="6"/>
        <v>-6.8060659596792944E-2</v>
      </c>
      <c r="P22" s="3">
        <f t="shared" si="7"/>
        <v>-3.9906021635334354E-2</v>
      </c>
      <c r="R22" s="17">
        <v>36152</v>
      </c>
      <c r="S22" s="3">
        <f t="shared" si="8"/>
        <v>8.334615597358117E-4</v>
      </c>
      <c r="T22" s="3">
        <f t="shared" si="9"/>
        <v>5.7290696005760353E-2</v>
      </c>
      <c r="U22" s="3">
        <f t="shared" si="10"/>
        <v>6.4634915652458894E-2</v>
      </c>
      <c r="V22" s="3">
        <f t="shared" si="11"/>
        <v>5.6457234446024539E-2</v>
      </c>
      <c r="W22" s="3">
        <f t="shared" si="12"/>
        <v>6.3801454092723087E-2</v>
      </c>
      <c r="Y22" s="6" t="s">
        <v>66</v>
      </c>
      <c r="AH22" t="s">
        <v>47</v>
      </c>
      <c r="AX22" t="s">
        <v>47</v>
      </c>
      <c r="AY22"/>
      <c r="AZ22"/>
      <c r="BA22"/>
      <c r="BB22"/>
      <c r="BC22"/>
      <c r="BD22"/>
      <c r="BE22"/>
      <c r="BF22"/>
      <c r="BP22" t="s">
        <v>47</v>
      </c>
      <c r="CF22" t="s">
        <v>47</v>
      </c>
      <c r="CX22" t="s">
        <v>47</v>
      </c>
      <c r="DN22" t="s">
        <v>47</v>
      </c>
    </row>
    <row r="23" spans="1:126" ht="13.5" thickBot="1" x14ac:dyDescent="0.25">
      <c r="A23" s="17">
        <v>36039</v>
      </c>
      <c r="B23" s="3">
        <v>4.7940001487731934</v>
      </c>
      <c r="C23" s="2">
        <v>994.239990234375</v>
      </c>
      <c r="D23" s="3">
        <v>21.5625</v>
      </c>
      <c r="F23" s="17">
        <v>36159</v>
      </c>
      <c r="G23" s="3">
        <f t="shared" si="0"/>
        <v>4.429999828338623</v>
      </c>
      <c r="H23" s="3">
        <f t="shared" si="1"/>
        <v>1231.9300537109375</v>
      </c>
      <c r="I23" s="3">
        <f t="shared" si="2"/>
        <v>28.3125</v>
      </c>
      <c r="K23" s="17">
        <v>36039</v>
      </c>
      <c r="L23" s="3">
        <f t="shared" si="3"/>
        <v>1.8880001068115234E-4</v>
      </c>
      <c r="M23" s="3">
        <f t="shared" si="4"/>
        <v>3.8338182421763352E-2</v>
      </c>
      <c r="N23" s="3">
        <f t="shared" si="5"/>
        <v>1.9190326375557953E-2</v>
      </c>
      <c r="O23" s="3">
        <f t="shared" si="6"/>
        <v>3.8149382411082199E-2</v>
      </c>
      <c r="P23" s="3">
        <f t="shared" si="7"/>
        <v>1.90015263648768E-2</v>
      </c>
      <c r="R23" s="17">
        <v>36159</v>
      </c>
      <c r="S23" s="3">
        <f t="shared" si="8"/>
        <v>8.5961534426762514E-4</v>
      </c>
      <c r="T23" s="3">
        <f t="shared" si="9"/>
        <v>2.7593847499056061E-3</v>
      </c>
      <c r="U23" s="3">
        <f t="shared" si="10"/>
        <v>-3.5151985669925334E-2</v>
      </c>
      <c r="V23" s="3">
        <f t="shared" si="11"/>
        <v>1.899769405637981E-3</v>
      </c>
      <c r="W23" s="3">
        <f t="shared" si="12"/>
        <v>-3.6011601014192957E-2</v>
      </c>
      <c r="Y23" t="s">
        <v>12</v>
      </c>
      <c r="AX23"/>
      <c r="AY23"/>
      <c r="AZ23"/>
      <c r="BA23"/>
      <c r="BB23"/>
      <c r="BC23"/>
      <c r="BD23"/>
      <c r="BE23"/>
      <c r="BF23"/>
    </row>
    <row r="24" spans="1:126" x14ac:dyDescent="0.2">
      <c r="A24" s="17">
        <v>36040</v>
      </c>
      <c r="B24" s="3">
        <v>4.7639999389648438</v>
      </c>
      <c r="C24" s="2">
        <v>990.47998046875</v>
      </c>
      <c r="D24" s="3">
        <v>22.25</v>
      </c>
      <c r="F24" s="17">
        <v>36166</v>
      </c>
      <c r="G24" s="3">
        <f t="shared" si="0"/>
        <v>4.3509998321533203</v>
      </c>
      <c r="H24" s="3">
        <f t="shared" si="1"/>
        <v>1272.31005859375</v>
      </c>
      <c r="I24" s="3">
        <f t="shared" si="2"/>
        <v>29.718999862670898</v>
      </c>
      <c r="K24" s="17">
        <v>36040</v>
      </c>
      <c r="L24" s="3">
        <f t="shared" si="3"/>
        <v>1.9176000595092773E-4</v>
      </c>
      <c r="M24" s="3">
        <f t="shared" si="4"/>
        <v>-3.7817929298324063E-3</v>
      </c>
      <c r="N24" s="3">
        <f t="shared" si="5"/>
        <v>3.1884057971014491E-2</v>
      </c>
      <c r="O24" s="3">
        <f t="shared" si="6"/>
        <v>-3.9735529357833345E-3</v>
      </c>
      <c r="P24" s="3">
        <f t="shared" si="7"/>
        <v>3.1692297965063565E-2</v>
      </c>
      <c r="R24" s="17">
        <v>36166</v>
      </c>
      <c r="S24" s="3">
        <f t="shared" si="8"/>
        <v>8.5192304391127369E-4</v>
      </c>
      <c r="T24" s="3">
        <f t="shared" si="9"/>
        <v>3.2777838937507846E-2</v>
      </c>
      <c r="U24" s="3">
        <f t="shared" si="10"/>
        <v>4.9677699343784493E-2</v>
      </c>
      <c r="V24" s="3">
        <f t="shared" si="11"/>
        <v>3.1925915893596571E-2</v>
      </c>
      <c r="W24" s="3">
        <f t="shared" si="12"/>
        <v>4.8825776299873218E-2</v>
      </c>
      <c r="Y24" s="5" t="s">
        <v>6</v>
      </c>
      <c r="Z24" s="7">
        <f>STDEV(T3:T105)*50^0.5</f>
        <v>0.19318361488948152</v>
      </c>
      <c r="AH24" s="10" t="s">
        <v>48</v>
      </c>
      <c r="AI24" s="10" t="s">
        <v>49</v>
      </c>
      <c r="AJ24" s="10" t="s">
        <v>50</v>
      </c>
      <c r="AL24" s="6" t="s">
        <v>51</v>
      </c>
      <c r="AM24">
        <f>CORREL(AJ25:AJ526,AJ26:AJ527)</f>
        <v>-2.9462844995831149E-3</v>
      </c>
      <c r="AX24" s="10" t="s">
        <v>48</v>
      </c>
      <c r="AY24" s="10" t="s">
        <v>49</v>
      </c>
      <c r="AZ24" s="10" t="s">
        <v>50</v>
      </c>
      <c r="BA24"/>
      <c r="BB24" s="6" t="s">
        <v>51</v>
      </c>
      <c r="BC24">
        <f>CORREL(AZ25:AZ126,AZ26:AZ127)</f>
        <v>-0.11834383137561263</v>
      </c>
      <c r="BD24"/>
      <c r="BE24"/>
      <c r="BF24"/>
      <c r="BP24" s="10" t="s">
        <v>48</v>
      </c>
      <c r="BQ24" s="10" t="s">
        <v>49</v>
      </c>
      <c r="BR24" s="10" t="s">
        <v>50</v>
      </c>
      <c r="BT24" s="6" t="s">
        <v>51</v>
      </c>
      <c r="BU24">
        <f>CORREL(BR25:BR380,BR26:BR381)</f>
        <v>2.1303116664246783E-2</v>
      </c>
      <c r="CF24" s="10" t="s">
        <v>48</v>
      </c>
      <c r="CG24" s="10" t="s">
        <v>49</v>
      </c>
      <c r="CH24" s="10" t="s">
        <v>50</v>
      </c>
      <c r="CJ24" s="6" t="s">
        <v>51</v>
      </c>
      <c r="CK24">
        <f>CORREL(CH25:CH96,CH26:CH97)</f>
        <v>-0.19296418994610459</v>
      </c>
      <c r="CX24" s="10" t="s">
        <v>48</v>
      </c>
      <c r="CY24" s="10" t="s">
        <v>49</v>
      </c>
      <c r="CZ24" s="10" t="s">
        <v>50</v>
      </c>
      <c r="DB24" s="6" t="s">
        <v>51</v>
      </c>
      <c r="DC24">
        <f>CORREL(CZ25:CZ169,CZ26:CZ170)</f>
        <v>-2.6437947824920281E-2</v>
      </c>
      <c r="DN24" s="10" t="s">
        <v>48</v>
      </c>
      <c r="DO24" s="10" t="s">
        <v>49</v>
      </c>
      <c r="DP24" s="10" t="s">
        <v>50</v>
      </c>
      <c r="DR24" s="6" t="s">
        <v>51</v>
      </c>
      <c r="DS24">
        <f>CORREL(DP25:DP53,DP26:DP54)</f>
        <v>-6.9762881575085811E-2</v>
      </c>
    </row>
    <row r="25" spans="1:126" x14ac:dyDescent="0.2">
      <c r="A25" s="17">
        <v>36041</v>
      </c>
      <c r="B25" s="3">
        <v>4.7249999046325684</v>
      </c>
      <c r="C25" s="2">
        <v>982.260009765625</v>
      </c>
      <c r="D25" s="3">
        <v>21.843999862670898</v>
      </c>
      <c r="F25" s="17">
        <v>36173</v>
      </c>
      <c r="G25" s="3">
        <f t="shared" si="0"/>
        <v>4.3449997901916504</v>
      </c>
      <c r="H25" s="3">
        <f t="shared" si="1"/>
        <v>1234.4000244140625</v>
      </c>
      <c r="I25" s="3">
        <f t="shared" si="2"/>
        <v>31.8125</v>
      </c>
      <c r="K25" s="17">
        <v>36041</v>
      </c>
      <c r="L25" s="3">
        <f t="shared" si="3"/>
        <v>1.9055999755859376E-4</v>
      </c>
      <c r="M25" s="3">
        <f t="shared" si="4"/>
        <v>-8.2989771274678912E-3</v>
      </c>
      <c r="N25" s="3">
        <f t="shared" si="5"/>
        <v>-1.8247197183330406E-2</v>
      </c>
      <c r="O25" s="3">
        <f t="shared" si="6"/>
        <v>-8.4895371250264841E-3</v>
      </c>
      <c r="P25" s="3">
        <f t="shared" si="7"/>
        <v>-1.8437757180889001E-2</v>
      </c>
      <c r="R25" s="17">
        <v>36173</v>
      </c>
      <c r="S25" s="3">
        <f t="shared" si="8"/>
        <v>8.3673073695256163E-4</v>
      </c>
      <c r="T25" s="3">
        <f t="shared" si="9"/>
        <v>-2.9796222959667894E-2</v>
      </c>
      <c r="U25" s="3">
        <f t="shared" si="10"/>
        <v>7.0443155792691434E-2</v>
      </c>
      <c r="V25" s="3">
        <f t="shared" si="11"/>
        <v>-3.0632953696620457E-2</v>
      </c>
      <c r="W25" s="3">
        <f t="shared" si="12"/>
        <v>6.9606425055738871E-2</v>
      </c>
      <c r="Y25" s="5" t="s">
        <v>7</v>
      </c>
      <c r="Z25" s="7">
        <f>STDEV(U3:U105)*50^0.5</f>
        <v>0.37771359849968472</v>
      </c>
      <c r="AH25" s="1">
        <v>36011</v>
      </c>
      <c r="AI25" s="15">
        <v>-1.9516334377303751E-2</v>
      </c>
      <c r="AJ25" s="15">
        <v>-2.14498517245045E-2</v>
      </c>
      <c r="AL25" s="6" t="s">
        <v>52</v>
      </c>
      <c r="AM25">
        <f>SUMXMY2(AJ25:AJ526,AJ26:AJ527)/SUMSQ(AJ25:AJ527)</f>
        <v>1.9921035506954166</v>
      </c>
      <c r="AN25" t="s">
        <v>53</v>
      </c>
      <c r="AX25" s="8">
        <v>1</v>
      </c>
      <c r="AY25" s="8">
        <v>1.2463430248942137E-3</v>
      </c>
      <c r="AZ25" s="8">
        <v>-3.2655118857015684E-2</v>
      </c>
      <c r="BA25"/>
      <c r="BB25" s="6" t="s">
        <v>52</v>
      </c>
      <c r="BC25">
        <f>SUMXMY2(AZ25:AZ126,AZ26:AZ127)/SUMSQ(AZ25:AZ127)</f>
        <v>2.153358431027085</v>
      </c>
      <c r="BD25" t="s">
        <v>53</v>
      </c>
      <c r="BE25"/>
      <c r="BF25"/>
      <c r="BP25" s="1">
        <v>36011</v>
      </c>
      <c r="BQ25" s="15">
        <v>-2.1530121242271626E-2</v>
      </c>
      <c r="BR25" s="15">
        <v>-1.9436064859536625E-2</v>
      </c>
      <c r="BT25" s="6" t="s">
        <v>52</v>
      </c>
      <c r="BU25">
        <f>SUMXMY2(BR25:BR380,BR26:BR381)/SUMSQ(BR25:BR381)</f>
        <v>1.949208675847321</v>
      </c>
      <c r="BV25" t="s">
        <v>53</v>
      </c>
      <c r="CF25" s="8">
        <v>1</v>
      </c>
      <c r="CG25" s="8">
        <v>1.1561842291852907E-3</v>
      </c>
      <c r="CH25" s="8">
        <v>-3.2564960061306762E-2</v>
      </c>
      <c r="CJ25" s="6" t="s">
        <v>52</v>
      </c>
      <c r="CK25">
        <f>SUMXMY2(CH25:CH96,CH26:CH97)/SUMSQ(CH25:CH97)</f>
        <v>2.3098882151545985</v>
      </c>
      <c r="CL25" t="s">
        <v>53</v>
      </c>
      <c r="CX25" s="1">
        <v>36528</v>
      </c>
      <c r="CY25" s="15">
        <v>-4.2022339074461457E-3</v>
      </c>
      <c r="CZ25" s="15">
        <v>-1.7131246664784234E-2</v>
      </c>
      <c r="DB25" s="6" t="s">
        <v>52</v>
      </c>
      <c r="DC25">
        <f>SUMXMY2(CZ25:CZ169,CZ26:CZ170)/SUMSQ(CZ25:CZ170)</f>
        <v>2.0255328018330041</v>
      </c>
      <c r="DD25" t="s">
        <v>53</v>
      </c>
      <c r="DN25" s="8">
        <v>1</v>
      </c>
      <c r="DO25" s="8">
        <v>-3.9137977860987098E-2</v>
      </c>
      <c r="DP25" s="8">
        <v>5.4038301409437967E-2</v>
      </c>
      <c r="DR25" s="6" t="s">
        <v>52</v>
      </c>
      <c r="DS25">
        <f>SUMXMY2(DP25:DP53,DP26:DP54)/SUMSQ(DP25:DP54)</f>
        <v>1.9298146633890583</v>
      </c>
      <c r="DT25" t="s">
        <v>53</v>
      </c>
    </row>
    <row r="26" spans="1:126" x14ac:dyDescent="0.2">
      <c r="A26" s="17">
        <v>36042</v>
      </c>
      <c r="B26" s="3">
        <v>4.7340002059936523</v>
      </c>
      <c r="C26" s="2">
        <v>973.8900146484375</v>
      </c>
      <c r="D26" s="3">
        <v>21.718999862670898</v>
      </c>
      <c r="F26" s="17">
        <v>36180</v>
      </c>
      <c r="G26" s="3">
        <f t="shared" si="0"/>
        <v>4.2630000114440918</v>
      </c>
      <c r="H26" s="3">
        <f t="shared" si="1"/>
        <v>1256.6199951171875</v>
      </c>
      <c r="I26" s="3">
        <f t="shared" si="2"/>
        <v>32.531501770019531</v>
      </c>
      <c r="K26" s="17">
        <v>36042</v>
      </c>
      <c r="L26" s="3">
        <f t="shared" si="3"/>
        <v>1.8899999618530273E-4</v>
      </c>
      <c r="M26" s="3">
        <f t="shared" si="4"/>
        <v>-8.5211604198206607E-3</v>
      </c>
      <c r="N26" s="3">
        <f t="shared" si="5"/>
        <v>-5.7223952016961814E-3</v>
      </c>
      <c r="O26" s="3">
        <f t="shared" si="6"/>
        <v>-8.7101604160059638E-3</v>
      </c>
      <c r="P26" s="3">
        <f t="shared" si="7"/>
        <v>-5.9113951978814845E-3</v>
      </c>
      <c r="R26" s="17">
        <v>36180</v>
      </c>
      <c r="S26" s="3">
        <f t="shared" si="8"/>
        <v>8.3557688272916351E-4</v>
      </c>
      <c r="T26" s="3">
        <f t="shared" si="9"/>
        <v>1.8000623998425665E-2</v>
      </c>
      <c r="U26" s="3">
        <f t="shared" si="10"/>
        <v>2.2601234421046168E-2</v>
      </c>
      <c r="V26" s="3">
        <f t="shared" si="11"/>
        <v>1.71650471156965E-2</v>
      </c>
      <c r="W26" s="3">
        <f t="shared" si="12"/>
        <v>2.1765657538317003E-2</v>
      </c>
      <c r="Y26" t="s">
        <v>59</v>
      </c>
      <c r="AH26" s="1">
        <v>36012</v>
      </c>
      <c r="AI26" s="15">
        <v>4.5442591785960704E-3</v>
      </c>
      <c r="AJ26" s="15">
        <v>-1.9742419178443479E-2</v>
      </c>
      <c r="AX26" s="8">
        <v>2</v>
      </c>
      <c r="AY26" s="8">
        <v>9.0552168210968672E-3</v>
      </c>
      <c r="AZ26" s="8">
        <v>1.7504659625851758E-2</v>
      </c>
      <c r="BA26"/>
      <c r="BB26"/>
      <c r="BC26"/>
      <c r="BD26"/>
      <c r="BE26"/>
      <c r="BF26"/>
      <c r="BP26" s="1">
        <v>36012</v>
      </c>
      <c r="BQ26" s="15">
        <v>5.013157142114707E-3</v>
      </c>
      <c r="BR26" s="15">
        <v>-2.0211317141962119E-2</v>
      </c>
      <c r="CF26" s="8">
        <v>2</v>
      </c>
      <c r="CG26" s="8">
        <v>8.4001744875125232E-3</v>
      </c>
      <c r="CH26" s="8">
        <v>1.81597019594361E-2</v>
      </c>
      <c r="CX26" s="1">
        <v>36529</v>
      </c>
      <c r="CY26" s="15">
        <v>-1.6535845587297808E-2</v>
      </c>
      <c r="CZ26" s="15">
        <v>-5.2582482224474876E-3</v>
      </c>
      <c r="DN26" s="8">
        <v>2</v>
      </c>
      <c r="DO26" s="8">
        <v>1.8728461533874263E-2</v>
      </c>
      <c r="DP26" s="8">
        <v>0.15071281467963163</v>
      </c>
    </row>
    <row r="27" spans="1:126" x14ac:dyDescent="0.2">
      <c r="A27" s="17">
        <v>36046</v>
      </c>
      <c r="B27" s="3">
        <v>4.755000114440918</v>
      </c>
      <c r="C27" s="2">
        <v>1023.4600219726563</v>
      </c>
      <c r="D27" s="3">
        <v>22.5</v>
      </c>
      <c r="F27" s="17">
        <v>36187</v>
      </c>
      <c r="G27" s="3">
        <f t="shared" si="0"/>
        <v>4.3639998435974121</v>
      </c>
      <c r="H27" s="3">
        <f t="shared" si="1"/>
        <v>1243.18994140625</v>
      </c>
      <c r="I27" s="3">
        <f t="shared" si="2"/>
        <v>32.094001770019531</v>
      </c>
      <c r="K27" s="17">
        <v>36046</v>
      </c>
      <c r="L27" s="3">
        <f t="shared" si="3"/>
        <v>1.8936000823974609E-4</v>
      </c>
      <c r="M27" s="3">
        <f t="shared" si="4"/>
        <v>5.0898978918181972E-2</v>
      </c>
      <c r="N27" s="3">
        <f t="shared" si="5"/>
        <v>3.5959304860599506E-2</v>
      </c>
      <c r="O27" s="3">
        <f t="shared" si="6"/>
        <v>5.0709618909942224E-2</v>
      </c>
      <c r="P27" s="3">
        <f t="shared" si="7"/>
        <v>3.5769944852359757E-2</v>
      </c>
      <c r="R27" s="17">
        <v>36187</v>
      </c>
      <c r="S27" s="3">
        <f t="shared" si="8"/>
        <v>8.1980769450847913E-4</v>
      </c>
      <c r="T27" s="3">
        <f t="shared" si="9"/>
        <v>-1.0687442315992326E-2</v>
      </c>
      <c r="U27" s="3">
        <f t="shared" si="10"/>
        <v>-1.3448503026171156E-2</v>
      </c>
      <c r="V27" s="3">
        <f t="shared" si="11"/>
        <v>-1.1507250010500805E-2</v>
      </c>
      <c r="W27" s="3">
        <f t="shared" si="12"/>
        <v>-1.4268310720679635E-2</v>
      </c>
      <c r="Y27" s="5" t="s">
        <v>6</v>
      </c>
      <c r="Z27" s="7">
        <f>STDEV(T3:T75)*50^0.5</f>
        <v>0.19493770908285957</v>
      </c>
      <c r="AH27" s="1">
        <v>36013</v>
      </c>
      <c r="AI27" s="15">
        <v>3.9595409889615638E-3</v>
      </c>
      <c r="AJ27" s="15">
        <v>-1.9385967377271256E-2</v>
      </c>
      <c r="AX27" s="8">
        <v>3</v>
      </c>
      <c r="AY27" s="8">
        <v>-1.0395110857272419E-2</v>
      </c>
      <c r="AZ27" s="8">
        <v>-2.6219469512259001E-2</v>
      </c>
      <c r="BA27"/>
      <c r="BB27"/>
      <c r="BC27"/>
      <c r="BD27"/>
      <c r="BE27"/>
      <c r="BF27"/>
      <c r="BP27" s="1">
        <v>36013</v>
      </c>
      <c r="BQ27" s="15">
        <v>4.3681049887742329E-3</v>
      </c>
      <c r="BR27" s="15">
        <v>-1.9794531377083924E-2</v>
      </c>
      <c r="CF27" s="8">
        <v>3</v>
      </c>
      <c r="CG27" s="8">
        <v>-9.6431423723266473E-3</v>
      </c>
      <c r="CH27" s="8">
        <v>-2.6971437997204771E-2</v>
      </c>
      <c r="CX27" s="1">
        <v>36530</v>
      </c>
      <c r="CY27" s="15">
        <v>7.34466388841054E-4</v>
      </c>
      <c r="CZ27" s="15">
        <v>3.4348531263100585E-2</v>
      </c>
      <c r="DN27" s="8">
        <v>3</v>
      </c>
      <c r="DO27" s="8">
        <v>1.4100727494453643E-2</v>
      </c>
      <c r="DP27" s="8">
        <v>2.3718262424862684E-2</v>
      </c>
    </row>
    <row r="28" spans="1:126" x14ac:dyDescent="0.2">
      <c r="A28" s="17">
        <v>36047</v>
      </c>
      <c r="B28" s="3">
        <v>4.7399997711181641</v>
      </c>
      <c r="C28" s="2">
        <v>1006.2000122070313</v>
      </c>
      <c r="D28" s="3">
        <v>22.375</v>
      </c>
      <c r="F28" s="17">
        <v>36194</v>
      </c>
      <c r="G28" s="3">
        <f t="shared" si="0"/>
        <v>4.3639998435974121</v>
      </c>
      <c r="H28" s="3">
        <f t="shared" si="1"/>
        <v>1272.0699462890625</v>
      </c>
      <c r="I28" s="3">
        <f t="shared" si="2"/>
        <v>32.03125</v>
      </c>
      <c r="K28" s="17">
        <v>36047</v>
      </c>
      <c r="L28" s="3">
        <f t="shared" si="3"/>
        <v>1.9020000457763673E-4</v>
      </c>
      <c r="M28" s="3">
        <f t="shared" si="4"/>
        <v>-1.6864371245647086E-2</v>
      </c>
      <c r="N28" s="3">
        <f t="shared" si="5"/>
        <v>-5.5555555555555558E-3</v>
      </c>
      <c r="O28" s="3">
        <f t="shared" si="6"/>
        <v>-1.7054571250224724E-2</v>
      </c>
      <c r="P28" s="3">
        <f t="shared" si="7"/>
        <v>-5.7457555601331924E-3</v>
      </c>
      <c r="R28" s="17">
        <v>36194</v>
      </c>
      <c r="S28" s="3">
        <f t="shared" si="8"/>
        <v>8.392307391533485E-4</v>
      </c>
      <c r="T28" s="3">
        <f t="shared" si="9"/>
        <v>2.3230565113923393E-2</v>
      </c>
      <c r="U28" s="3">
        <f t="shared" si="10"/>
        <v>-1.9552491605503222E-3</v>
      </c>
      <c r="V28" s="3">
        <f t="shared" si="11"/>
        <v>2.2391334374770044E-2</v>
      </c>
      <c r="W28" s="3">
        <f t="shared" si="12"/>
        <v>-2.7944798997036708E-3</v>
      </c>
      <c r="Y28" s="5" t="s">
        <v>7</v>
      </c>
      <c r="Z28" s="7">
        <f>STDEV(U3:U75)*50^0.5</f>
        <v>0.33608959866570898</v>
      </c>
      <c r="AH28" s="1">
        <v>36014</v>
      </c>
      <c r="AI28" s="15">
        <v>-1.9805181678173752E-4</v>
      </c>
      <c r="AJ28" s="15">
        <v>2.5775847683915123E-2</v>
      </c>
      <c r="AX28" s="8">
        <v>4</v>
      </c>
      <c r="AY28" s="8">
        <v>-6.6899434240681385E-2</v>
      </c>
      <c r="AZ28" s="8">
        <v>6.4964370606906893E-3</v>
      </c>
      <c r="BA28"/>
      <c r="BB28"/>
      <c r="BC28"/>
      <c r="BD28"/>
      <c r="BE28"/>
      <c r="BF28"/>
      <c r="BP28" s="1">
        <v>36014</v>
      </c>
      <c r="BQ28" s="15">
        <v>-2.1848773161633404E-4</v>
      </c>
      <c r="BR28" s="15">
        <v>2.579628359874972E-2</v>
      </c>
      <c r="CF28" s="8">
        <v>4</v>
      </c>
      <c r="CG28" s="8">
        <v>-6.2060018201698E-2</v>
      </c>
      <c r="CH28" s="8">
        <v>1.6570210217073042E-3</v>
      </c>
      <c r="CX28" s="1">
        <v>36531</v>
      </c>
      <c r="CY28" s="15">
        <v>3.1975287502678646E-4</v>
      </c>
      <c r="CZ28" s="15">
        <v>8.8958123486473362E-2</v>
      </c>
      <c r="DN28" s="8">
        <v>4</v>
      </c>
      <c r="DO28" s="8">
        <v>-3.3409532410507516E-2</v>
      </c>
      <c r="DP28" s="8">
        <v>0.17490347378802112</v>
      </c>
    </row>
    <row r="29" spans="1:126" x14ac:dyDescent="0.2">
      <c r="A29" s="17">
        <v>36048</v>
      </c>
      <c r="B29" s="3">
        <v>4.6739997863769531</v>
      </c>
      <c r="C29" s="2">
        <v>980.19000244140625</v>
      </c>
      <c r="D29" s="3">
        <v>22.093999862670898</v>
      </c>
      <c r="F29" s="17">
        <v>36201</v>
      </c>
      <c r="G29" s="3">
        <f t="shared" si="0"/>
        <v>4.375</v>
      </c>
      <c r="H29" s="3">
        <f t="shared" si="1"/>
        <v>1223.550048828125</v>
      </c>
      <c r="I29" s="3">
        <f t="shared" si="2"/>
        <v>31.531499862670898</v>
      </c>
      <c r="K29" s="17">
        <v>36048</v>
      </c>
      <c r="L29" s="3">
        <f t="shared" si="3"/>
        <v>1.8959999084472656E-4</v>
      </c>
      <c r="M29" s="3">
        <f t="shared" si="4"/>
        <v>-2.5849741055532106E-2</v>
      </c>
      <c r="N29" s="3">
        <f t="shared" si="5"/>
        <v>-1.2558665355490573E-2</v>
      </c>
      <c r="O29" s="3">
        <f t="shared" si="6"/>
        <v>-2.6039341046376833E-2</v>
      </c>
      <c r="P29" s="3">
        <f t="shared" si="7"/>
        <v>-1.2748265346335299E-2</v>
      </c>
      <c r="R29" s="17">
        <v>36201</v>
      </c>
      <c r="S29" s="3">
        <f t="shared" si="8"/>
        <v>8.392307391533485E-4</v>
      </c>
      <c r="T29" s="3">
        <f t="shared" si="9"/>
        <v>-3.814247605053625E-2</v>
      </c>
      <c r="U29" s="3">
        <f t="shared" si="10"/>
        <v>-1.5601955506859756E-2</v>
      </c>
      <c r="V29" s="3">
        <f t="shared" si="11"/>
        <v>-3.8981706789689596E-2</v>
      </c>
      <c r="W29" s="3">
        <f t="shared" si="12"/>
        <v>-1.6441186246013106E-2</v>
      </c>
      <c r="Y29" t="s">
        <v>9</v>
      </c>
      <c r="AH29" s="1">
        <v>36017</v>
      </c>
      <c r="AI29" s="15">
        <v>-3.2062145136628173E-3</v>
      </c>
      <c r="AJ29" s="15">
        <v>-7.0392367471962258E-3</v>
      </c>
      <c r="AX29" s="8">
        <v>5</v>
      </c>
      <c r="AY29" s="8">
        <v>1.144961294218782E-2</v>
      </c>
      <c r="AZ29" s="8">
        <v>-6.7477892485142488E-3</v>
      </c>
      <c r="BA29"/>
      <c r="BB29"/>
      <c r="BC29"/>
      <c r="BD29"/>
      <c r="BE29"/>
      <c r="BF29"/>
      <c r="BP29" s="1">
        <v>36017</v>
      </c>
      <c r="BQ29" s="15">
        <v>-3.5370467564938379E-3</v>
      </c>
      <c r="BR29" s="15">
        <v>-6.7084045043652053E-3</v>
      </c>
      <c r="CF29" s="8">
        <v>5</v>
      </c>
      <c r="CG29" s="8">
        <v>1.0621363179817168E-2</v>
      </c>
      <c r="CH29" s="8">
        <v>-5.9195394861435964E-3</v>
      </c>
      <c r="CX29" s="1">
        <v>36532</v>
      </c>
      <c r="CY29" s="15">
        <v>1.1538483968594292E-2</v>
      </c>
      <c r="CZ29" s="15">
        <v>1.1720013404024262E-2</v>
      </c>
      <c r="DN29" s="8">
        <v>5</v>
      </c>
      <c r="DO29" s="8">
        <v>2.3196167046026675E-3</v>
      </c>
      <c r="DP29" s="8">
        <v>2.5270047853826281E-2</v>
      </c>
    </row>
    <row r="30" spans="1:126" x14ac:dyDescent="0.2">
      <c r="A30" s="17">
        <v>36049</v>
      </c>
      <c r="B30" s="3">
        <v>4.749000072479248</v>
      </c>
      <c r="C30" s="2">
        <v>1009.0599975585938</v>
      </c>
      <c r="D30" s="3">
        <v>22.968999862670898</v>
      </c>
      <c r="F30" s="17">
        <v>36208</v>
      </c>
      <c r="G30" s="3">
        <f t="shared" si="0"/>
        <v>4.4099998474121094</v>
      </c>
      <c r="H30" s="3">
        <f t="shared" si="1"/>
        <v>1224.030029296875</v>
      </c>
      <c r="I30" s="3">
        <f t="shared" si="2"/>
        <v>30.968999862670898</v>
      </c>
      <c r="K30" s="17">
        <v>36049</v>
      </c>
      <c r="L30" s="3">
        <f t="shared" si="3"/>
        <v>1.8695999145507814E-4</v>
      </c>
      <c r="M30" s="3">
        <f t="shared" si="4"/>
        <v>2.9453468251338637E-2</v>
      </c>
      <c r="N30" s="3">
        <f t="shared" si="5"/>
        <v>3.9603512511936036E-2</v>
      </c>
      <c r="O30" s="3">
        <f t="shared" si="6"/>
        <v>2.9266508259883559E-2</v>
      </c>
      <c r="P30" s="3">
        <f t="shared" si="7"/>
        <v>3.9416552520480957E-2</v>
      </c>
      <c r="R30" s="17">
        <v>36208</v>
      </c>
      <c r="S30" s="3">
        <f t="shared" si="8"/>
        <v>8.4134615384615378E-4</v>
      </c>
      <c r="T30" s="3">
        <f t="shared" si="9"/>
        <v>3.9228511266025377E-4</v>
      </c>
      <c r="U30" s="3">
        <f t="shared" si="10"/>
        <v>-1.7839303631284765E-2</v>
      </c>
      <c r="V30" s="3">
        <f t="shared" si="11"/>
        <v>-4.4906104118590002E-4</v>
      </c>
      <c r="W30" s="3">
        <f t="shared" si="12"/>
        <v>-1.8680649785130919E-2</v>
      </c>
      <c r="Y30" s="5" t="s">
        <v>6</v>
      </c>
      <c r="Z30" s="7">
        <f>STDEV(T76:T105)*50^0.5</f>
        <v>0.19025022227460653</v>
      </c>
      <c r="AH30" s="1">
        <v>36018</v>
      </c>
      <c r="AI30" s="15">
        <v>-7.1048744303482394E-3</v>
      </c>
      <c r="AJ30" s="15">
        <v>-2.3545978357715235E-2</v>
      </c>
      <c r="AX30" s="8">
        <v>6</v>
      </c>
      <c r="AY30" s="8">
        <v>2.9189788920889956E-2</v>
      </c>
      <c r="AZ30" s="8">
        <v>0.12493777266922525</v>
      </c>
      <c r="BA30"/>
      <c r="BB30"/>
      <c r="BC30"/>
      <c r="BD30"/>
      <c r="BE30"/>
      <c r="BF30"/>
      <c r="BP30" s="1">
        <v>36018</v>
      </c>
      <c r="BQ30" s="15">
        <v>-7.8379886785710177E-3</v>
      </c>
      <c r="BR30" s="15">
        <v>-2.2812864109492459E-2</v>
      </c>
      <c r="CF30" s="8">
        <v>6</v>
      </c>
      <c r="CG30" s="8">
        <v>2.7078238437965339E-2</v>
      </c>
      <c r="CH30" s="8">
        <v>0.12704932315214987</v>
      </c>
      <c r="CX30" s="1">
        <v>36535</v>
      </c>
      <c r="CY30" s="15">
        <v>4.7136366368952494E-3</v>
      </c>
      <c r="CZ30" s="15">
        <v>-4.0591186440319282E-2</v>
      </c>
      <c r="DN30" s="8">
        <v>6</v>
      </c>
      <c r="DO30" s="8">
        <v>6.7370013945836993E-4</v>
      </c>
      <c r="DP30" s="8">
        <v>5.4929224195542713E-2</v>
      </c>
    </row>
    <row r="31" spans="1:126" x14ac:dyDescent="0.2">
      <c r="A31" s="17">
        <v>36052</v>
      </c>
      <c r="B31" s="3">
        <v>4.7239999771118164</v>
      </c>
      <c r="C31" s="2">
        <v>1029.719970703125</v>
      </c>
      <c r="D31" s="3">
        <v>24.875</v>
      </c>
      <c r="F31" s="17">
        <v>36215</v>
      </c>
      <c r="G31" s="3">
        <f t="shared" si="0"/>
        <v>4.5390000343322754</v>
      </c>
      <c r="H31" s="3">
        <f t="shared" si="1"/>
        <v>1253.4100341796875</v>
      </c>
      <c r="I31" s="3">
        <f t="shared" si="2"/>
        <v>34.125</v>
      </c>
      <c r="K31" s="17">
        <v>36052</v>
      </c>
      <c r="L31" s="3">
        <f t="shared" si="3"/>
        <v>1.8996000289916992E-4</v>
      </c>
      <c r="M31" s="3">
        <f t="shared" si="4"/>
        <v>2.047447445594688E-2</v>
      </c>
      <c r="N31" s="3">
        <f t="shared" si="5"/>
        <v>8.2981416201178326E-2</v>
      </c>
      <c r="O31" s="3">
        <f t="shared" si="6"/>
        <v>2.028451445304771E-2</v>
      </c>
      <c r="P31" s="3">
        <f t="shared" si="7"/>
        <v>8.2791456198279156E-2</v>
      </c>
      <c r="R31" s="17">
        <v>36215</v>
      </c>
      <c r="S31" s="3">
        <f t="shared" si="8"/>
        <v>8.4807689373309785E-4</v>
      </c>
      <c r="T31" s="3">
        <f t="shared" si="9"/>
        <v>2.4002683087513292E-2</v>
      </c>
      <c r="U31" s="3">
        <f t="shared" si="10"/>
        <v>0.10190836485918453</v>
      </c>
      <c r="V31" s="3">
        <f t="shared" si="11"/>
        <v>2.3154606193780194E-2</v>
      </c>
      <c r="W31" s="3">
        <f t="shared" si="12"/>
        <v>0.10106028796545143</v>
      </c>
      <c r="Y31" s="5" t="s">
        <v>7</v>
      </c>
      <c r="Z31" s="7">
        <f>STDEV(U76:U105)*50^0.5</f>
        <v>0.46618808336740708</v>
      </c>
      <c r="AH31" s="1">
        <v>36019</v>
      </c>
      <c r="AI31" s="15">
        <v>7.5300157842191212E-3</v>
      </c>
      <c r="AJ31" s="15">
        <v>-7.7255757817777148E-3</v>
      </c>
      <c r="AX31" s="8">
        <v>7</v>
      </c>
      <c r="AY31" s="8">
        <v>1.4414116657477188E-2</v>
      </c>
      <c r="AZ31" s="8">
        <v>2.4592748060980163E-2</v>
      </c>
      <c r="BA31"/>
      <c r="BB31"/>
      <c r="BC31"/>
      <c r="BD31"/>
      <c r="BE31"/>
      <c r="BF31"/>
      <c r="BP31" s="1">
        <v>36019</v>
      </c>
      <c r="BQ31" s="15">
        <v>8.3069981102083627E-3</v>
      </c>
      <c r="BR31" s="15">
        <v>-8.5025581077669572E-3</v>
      </c>
      <c r="CF31" s="8">
        <v>7</v>
      </c>
      <c r="CG31" s="8">
        <v>1.3371418641691066E-2</v>
      </c>
      <c r="CH31" s="8">
        <v>2.5635446076766287E-2</v>
      </c>
      <c r="CX31" s="1">
        <v>36536</v>
      </c>
      <c r="CY31" s="15">
        <v>-5.6969622648430033E-3</v>
      </c>
      <c r="CZ31" s="15">
        <v>1.2092462083259382E-2</v>
      </c>
      <c r="DN31" s="8">
        <v>7</v>
      </c>
      <c r="DO31" s="8">
        <v>-1.6464658659711532E-2</v>
      </c>
      <c r="DP31" s="8">
        <v>6.7147516124606704E-2</v>
      </c>
    </row>
    <row r="32" spans="1:126" x14ac:dyDescent="0.2">
      <c r="A32" s="17">
        <v>36053</v>
      </c>
      <c r="B32" s="3">
        <v>4.6690001487731934</v>
      </c>
      <c r="C32" s="2">
        <v>1037.6800537109375</v>
      </c>
      <c r="D32" s="3">
        <v>25.3125</v>
      </c>
      <c r="F32" s="17">
        <v>36222</v>
      </c>
      <c r="G32" s="3">
        <f t="shared" si="0"/>
        <v>4.4899997711181641</v>
      </c>
      <c r="H32" s="3">
        <f t="shared" si="1"/>
        <v>1227.699951171875</v>
      </c>
      <c r="I32" s="3">
        <f t="shared" si="2"/>
        <v>31.6875</v>
      </c>
      <c r="K32" s="17">
        <v>36053</v>
      </c>
      <c r="L32" s="3">
        <f t="shared" si="3"/>
        <v>1.8895999908447267E-4</v>
      </c>
      <c r="M32" s="3">
        <f t="shared" si="4"/>
        <v>7.7303376007917049E-3</v>
      </c>
      <c r="N32" s="3">
        <f t="shared" si="5"/>
        <v>1.7587939698492462E-2</v>
      </c>
      <c r="O32" s="3">
        <f t="shared" si="6"/>
        <v>7.5413776017072319E-3</v>
      </c>
      <c r="P32" s="3">
        <f t="shared" si="7"/>
        <v>1.7398979699407988E-2</v>
      </c>
      <c r="R32" s="17">
        <v>36222</v>
      </c>
      <c r="S32" s="3">
        <f t="shared" si="8"/>
        <v>8.7288462198697602E-4</v>
      </c>
      <c r="T32" s="3">
        <f t="shared" si="9"/>
        <v>-2.0512108812531439E-2</v>
      </c>
      <c r="U32" s="3">
        <f t="shared" si="10"/>
        <v>-7.1428571428571425E-2</v>
      </c>
      <c r="V32" s="3">
        <f t="shared" si="11"/>
        <v>-2.1384993434518416E-2</v>
      </c>
      <c r="W32" s="3">
        <f t="shared" si="12"/>
        <v>-7.2301456050558405E-2</v>
      </c>
      <c r="Y32" t="s">
        <v>13</v>
      </c>
      <c r="AH32" s="1">
        <v>36020</v>
      </c>
      <c r="AI32" s="15">
        <v>-4.702847104409472E-3</v>
      </c>
      <c r="AJ32" s="15">
        <v>5.9161098591307189E-4</v>
      </c>
      <c r="AX32" s="8">
        <v>8</v>
      </c>
      <c r="AY32" s="8">
        <v>-3.5891190723345713E-2</v>
      </c>
      <c r="AZ32" s="8">
        <v>3.0360412570774119E-2</v>
      </c>
      <c r="BA32"/>
      <c r="BB32"/>
      <c r="BC32"/>
      <c r="BD32"/>
      <c r="BE32"/>
      <c r="BF32"/>
      <c r="BP32" s="1">
        <v>36020</v>
      </c>
      <c r="BQ32" s="15">
        <v>-5.1881089135033783E-3</v>
      </c>
      <c r="BR32" s="15">
        <v>1.0768727950069782E-3</v>
      </c>
      <c r="CF32" s="8">
        <v>8</v>
      </c>
      <c r="CG32" s="8">
        <v>-3.3294869752679736E-2</v>
      </c>
      <c r="CH32" s="8">
        <v>2.7764091600108141E-2</v>
      </c>
      <c r="CX32" s="1">
        <v>36537</v>
      </c>
      <c r="CY32" s="15">
        <v>-1.9556184895382217E-3</v>
      </c>
      <c r="CZ32" s="15">
        <v>8.3109127886168851E-2</v>
      </c>
      <c r="DN32" s="8">
        <v>8</v>
      </c>
      <c r="DO32" s="8">
        <v>-1.8715885795179733E-2</v>
      </c>
      <c r="DP32" s="8">
        <v>-4.5859606143726889E-2</v>
      </c>
    </row>
    <row r="33" spans="1:120" x14ac:dyDescent="0.2">
      <c r="A33" s="17">
        <v>36054</v>
      </c>
      <c r="B33" s="3">
        <v>4.6090002059936523</v>
      </c>
      <c r="C33" s="2">
        <v>1045.47998046875</v>
      </c>
      <c r="D33" s="3">
        <v>25.843999862670898</v>
      </c>
      <c r="F33" s="17">
        <v>36229</v>
      </c>
      <c r="G33" s="3">
        <f t="shared" si="0"/>
        <v>4.4689998626708984</v>
      </c>
      <c r="H33" s="3">
        <f t="shared" si="1"/>
        <v>1286.8399658203125</v>
      </c>
      <c r="I33" s="3">
        <f t="shared" si="2"/>
        <v>35</v>
      </c>
      <c r="K33" s="17">
        <v>36054</v>
      </c>
      <c r="L33" s="3">
        <f t="shared" si="3"/>
        <v>1.8676000595092772E-4</v>
      </c>
      <c r="M33" s="3">
        <f t="shared" si="4"/>
        <v>7.5166972034573726E-3</v>
      </c>
      <c r="N33" s="3">
        <f t="shared" si="5"/>
        <v>2.099752543885031E-2</v>
      </c>
      <c r="O33" s="3">
        <f t="shared" si="6"/>
        <v>7.3299371975064451E-3</v>
      </c>
      <c r="P33" s="3">
        <f t="shared" si="7"/>
        <v>2.0810765432899381E-2</v>
      </c>
      <c r="R33" s="17">
        <v>36229</v>
      </c>
      <c r="S33" s="3">
        <f t="shared" si="8"/>
        <v>8.6346149444580076E-4</v>
      </c>
      <c r="T33" s="3">
        <f t="shared" si="9"/>
        <v>4.8171391219806313E-2</v>
      </c>
      <c r="U33" s="3">
        <f t="shared" si="10"/>
        <v>0.10453648915187377</v>
      </c>
      <c r="V33" s="3">
        <f t="shared" si="11"/>
        <v>4.7307929725360513E-2</v>
      </c>
      <c r="W33" s="3">
        <f t="shared" si="12"/>
        <v>0.10367302765742797</v>
      </c>
      <c r="Y33" s="5" t="s">
        <v>6</v>
      </c>
      <c r="Z33" s="7">
        <f>STDEV(V3:V1054)*50^0.5</f>
        <v>0.19230757242507818</v>
      </c>
      <c r="AH33" s="1">
        <v>36021</v>
      </c>
      <c r="AI33" s="15">
        <v>-6.1636756459414119E-3</v>
      </c>
      <c r="AJ33" s="15">
        <v>-1.1126437286368102E-2</v>
      </c>
      <c r="AX33" s="8">
        <v>9</v>
      </c>
      <c r="AY33" s="8">
        <v>-3.5532315446656415E-2</v>
      </c>
      <c r="AZ33" s="8">
        <v>6.6768553100632136E-3</v>
      </c>
      <c r="BA33"/>
      <c r="BB33"/>
      <c r="BC33"/>
      <c r="BD33"/>
      <c r="BE33"/>
      <c r="BF33"/>
      <c r="BP33" s="1">
        <v>36021</v>
      </c>
      <c r="BQ33" s="15">
        <v>-6.79967259166673E-3</v>
      </c>
      <c r="BR33" s="15">
        <v>-1.0490440340642785E-2</v>
      </c>
      <c r="CF33" s="8">
        <v>9</v>
      </c>
      <c r="CG33" s="8">
        <v>-3.2961955035892276E-2</v>
      </c>
      <c r="CH33" s="8">
        <v>4.1064948992990749E-3</v>
      </c>
      <c r="CX33" s="1">
        <v>36538</v>
      </c>
      <c r="CY33" s="15">
        <v>5.1148652863258195E-3</v>
      </c>
      <c r="CZ33" s="15">
        <v>3.1081581704270618E-2</v>
      </c>
      <c r="DN33" s="8">
        <v>9</v>
      </c>
      <c r="DO33" s="8">
        <v>1.1416246141364673E-2</v>
      </c>
      <c r="DP33" s="8">
        <v>4.1940783832189445E-2</v>
      </c>
    </row>
    <row r="34" spans="1:120" x14ac:dyDescent="0.2">
      <c r="A34" s="17">
        <v>36055</v>
      </c>
      <c r="B34" s="3">
        <v>4.5299997329711914</v>
      </c>
      <c r="C34" s="2">
        <v>1018.8699951171875</v>
      </c>
      <c r="D34" s="3">
        <v>25</v>
      </c>
      <c r="F34" s="17">
        <v>36236</v>
      </c>
      <c r="G34" s="3">
        <f t="shared" si="0"/>
        <v>4.4000000953674316</v>
      </c>
      <c r="H34" s="3">
        <f t="shared" si="1"/>
        <v>1297.8199462890625</v>
      </c>
      <c r="I34" s="3">
        <f t="shared" si="2"/>
        <v>33.8125</v>
      </c>
      <c r="K34" s="17">
        <v>36055</v>
      </c>
      <c r="L34" s="3">
        <f t="shared" si="3"/>
        <v>1.843600082397461E-4</v>
      </c>
      <c r="M34" s="3">
        <f t="shared" si="4"/>
        <v>-2.5452410231357737E-2</v>
      </c>
      <c r="N34" s="3">
        <f t="shared" si="5"/>
        <v>-3.2657478221471928E-2</v>
      </c>
      <c r="O34" s="3">
        <f t="shared" si="6"/>
        <v>-2.5636770239597484E-2</v>
      </c>
      <c r="P34" s="3">
        <f t="shared" si="7"/>
        <v>-3.2841838229711671E-2</v>
      </c>
      <c r="R34" s="17">
        <v>36236</v>
      </c>
      <c r="S34" s="3">
        <f t="shared" si="8"/>
        <v>8.5942305051363429E-4</v>
      </c>
      <c r="T34" s="3">
        <f t="shared" si="9"/>
        <v>8.5325143455197809E-3</v>
      </c>
      <c r="U34" s="3">
        <f t="shared" si="10"/>
        <v>-3.3928571428571426E-2</v>
      </c>
      <c r="V34" s="3">
        <f t="shared" si="11"/>
        <v>7.6730912950061462E-3</v>
      </c>
      <c r="W34" s="3">
        <f t="shared" si="12"/>
        <v>-3.4787994479085059E-2</v>
      </c>
      <c r="Y34" s="5" t="s">
        <v>7</v>
      </c>
      <c r="Z34" s="7">
        <f>STDEV(W3:W105)*50^0.5</f>
        <v>0.37769733313539933</v>
      </c>
      <c r="AH34" s="1">
        <v>36024</v>
      </c>
      <c r="AI34" s="15">
        <v>1.0436547543474377E-2</v>
      </c>
      <c r="AJ34" s="15">
        <v>6.7574609162389943E-3</v>
      </c>
      <c r="AX34" s="8">
        <v>10</v>
      </c>
      <c r="AY34" s="8">
        <v>2.6892649329410771E-2</v>
      </c>
      <c r="AZ34" s="8">
        <v>-4.0880923848670883E-2</v>
      </c>
      <c r="BA34"/>
      <c r="BB34"/>
      <c r="BC34"/>
      <c r="BD34"/>
      <c r="BE34"/>
      <c r="BF34"/>
      <c r="BP34" s="1">
        <v>36024</v>
      </c>
      <c r="BQ34" s="15">
        <v>1.1513439440915062E-2</v>
      </c>
      <c r="BR34" s="15">
        <v>5.68056901879831E-3</v>
      </c>
      <c r="CF34" s="8">
        <v>10</v>
      </c>
      <c r="CG34" s="8">
        <v>2.4947270867355473E-2</v>
      </c>
      <c r="CH34" s="8">
        <v>-3.8935545386615589E-2</v>
      </c>
      <c r="CX34" s="1">
        <v>36539</v>
      </c>
      <c r="CY34" s="15">
        <v>4.4905020891081258E-3</v>
      </c>
      <c r="CZ34" s="15">
        <v>5.1505666898067771E-2</v>
      </c>
      <c r="DN34" s="8">
        <v>10</v>
      </c>
      <c r="DO34" s="8">
        <v>-9.2434074059398168E-3</v>
      </c>
      <c r="DP34" s="8">
        <v>-1.8099131592471569E-2</v>
      </c>
    </row>
    <row r="35" spans="1:120" x14ac:dyDescent="0.2">
      <c r="A35" s="17">
        <v>36056</v>
      </c>
      <c r="B35" s="3">
        <v>4.4790000915527344</v>
      </c>
      <c r="C35" s="2">
        <v>1020.0900268554688</v>
      </c>
      <c r="D35" s="3">
        <v>25</v>
      </c>
      <c r="F35" s="17">
        <v>36243</v>
      </c>
      <c r="G35" s="3">
        <f t="shared" si="0"/>
        <v>4.369999885559082</v>
      </c>
      <c r="H35" s="3">
        <f t="shared" si="1"/>
        <v>1268.5899658203125</v>
      </c>
      <c r="I35" s="3">
        <f t="shared" si="2"/>
        <v>32.906501770019531</v>
      </c>
      <c r="K35" s="17">
        <v>36056</v>
      </c>
      <c r="L35" s="3">
        <f t="shared" si="3"/>
        <v>1.8119998931884765E-4</v>
      </c>
      <c r="M35" s="3">
        <f t="shared" si="4"/>
        <v>1.1974361244595543E-3</v>
      </c>
      <c r="N35" s="3">
        <f t="shared" si="5"/>
        <v>0</v>
      </c>
      <c r="O35" s="3">
        <f t="shared" si="6"/>
        <v>1.0162361351407066E-3</v>
      </c>
      <c r="P35" s="3">
        <f t="shared" si="7"/>
        <v>-1.8119998931884765E-4</v>
      </c>
      <c r="R35" s="17">
        <v>36243</v>
      </c>
      <c r="S35" s="3">
        <f t="shared" si="8"/>
        <v>8.4615386449373689E-4</v>
      </c>
      <c r="T35" s="3">
        <f t="shared" si="9"/>
        <v>-2.2522369572396467E-2</v>
      </c>
      <c r="U35" s="3">
        <f t="shared" si="10"/>
        <v>-2.6794772051178372E-2</v>
      </c>
      <c r="V35" s="3">
        <f t="shared" si="11"/>
        <v>-2.3368523436890203E-2</v>
      </c>
      <c r="W35" s="3">
        <f t="shared" si="12"/>
        <v>-2.7640925915672108E-2</v>
      </c>
      <c r="Y35" t="s">
        <v>58</v>
      </c>
      <c r="AH35" s="1">
        <v>36025</v>
      </c>
      <c r="AI35" s="15">
        <v>8.557479879164177E-3</v>
      </c>
      <c r="AJ35" s="15">
        <v>-1.1382373163165989E-2</v>
      </c>
      <c r="AX35" s="8">
        <v>11</v>
      </c>
      <c r="AY35" s="8">
        <v>4.8447336970738088E-2</v>
      </c>
      <c r="AZ35" s="8">
        <v>-2.1198886074982888E-2</v>
      </c>
      <c r="BA35"/>
      <c r="BB35"/>
      <c r="BC35"/>
      <c r="BD35"/>
      <c r="BE35"/>
      <c r="BF35"/>
      <c r="BP35" s="1">
        <v>36025</v>
      </c>
      <c r="BQ35" s="15">
        <v>9.4404807667657197E-3</v>
      </c>
      <c r="BR35" s="15">
        <v>-1.2265374050767532E-2</v>
      </c>
      <c r="CF35" s="8">
        <v>11</v>
      </c>
      <c r="CG35" s="8">
        <v>4.4942721091047286E-2</v>
      </c>
      <c r="CH35" s="8">
        <v>-1.7694270195292086E-2</v>
      </c>
      <c r="CX35" s="1">
        <v>36543</v>
      </c>
      <c r="CY35" s="15">
        <v>-3.0229332637076146E-3</v>
      </c>
      <c r="CZ35" s="15">
        <v>-1.270849103082545E-2</v>
      </c>
      <c r="DN35" s="8">
        <v>11</v>
      </c>
      <c r="DO35" s="8">
        <v>1.5992567887579058E-2</v>
      </c>
      <c r="DP35" s="8">
        <v>1.5251602078253067E-3</v>
      </c>
    </row>
    <row r="36" spans="1:120" x14ac:dyDescent="0.2">
      <c r="A36" s="17">
        <v>36059</v>
      </c>
      <c r="B36" s="3">
        <v>4.5659999847412109</v>
      </c>
      <c r="C36" s="2">
        <v>1023.8900146484375</v>
      </c>
      <c r="D36" s="3">
        <v>25.375</v>
      </c>
      <c r="F36" s="17">
        <v>36250</v>
      </c>
      <c r="G36" s="3">
        <f t="shared" si="0"/>
        <v>4.3689999580383301</v>
      </c>
      <c r="H36" s="3">
        <f t="shared" si="1"/>
        <v>1286.4200439453125</v>
      </c>
      <c r="I36" s="3">
        <f t="shared" si="2"/>
        <v>32.125</v>
      </c>
      <c r="K36" s="17">
        <v>36059</v>
      </c>
      <c r="L36" s="3">
        <f t="shared" si="3"/>
        <v>1.7916000366210939E-4</v>
      </c>
      <c r="M36" s="3">
        <f t="shared" si="4"/>
        <v>3.7251494406651529E-3</v>
      </c>
      <c r="N36" s="3">
        <f t="shared" si="5"/>
        <v>1.4999999999999999E-2</v>
      </c>
      <c r="O36" s="3">
        <f t="shared" si="6"/>
        <v>3.5459894370030434E-3</v>
      </c>
      <c r="P36" s="3">
        <f t="shared" si="7"/>
        <v>1.482083999633789E-2</v>
      </c>
      <c r="R36" s="17">
        <v>36250</v>
      </c>
      <c r="S36" s="3">
        <f t="shared" si="8"/>
        <v>8.4038459337674651E-4</v>
      </c>
      <c r="T36" s="3">
        <f t="shared" si="9"/>
        <v>1.4055036383226064E-2</v>
      </c>
      <c r="U36" s="3">
        <f t="shared" si="10"/>
        <v>-2.3749159831129244E-2</v>
      </c>
      <c r="V36" s="3">
        <f t="shared" si="11"/>
        <v>1.3214651789849317E-2</v>
      </c>
      <c r="W36" s="3">
        <f t="shared" si="12"/>
        <v>-2.4589544424505991E-2</v>
      </c>
      <c r="Y36" s="5" t="s">
        <v>6</v>
      </c>
      <c r="Z36" s="7">
        <f>STDEV(V3:V75)*50^0.5</f>
        <v>0.19497352613966709</v>
      </c>
      <c r="AH36" s="1">
        <v>36026</v>
      </c>
      <c r="AI36" s="15">
        <v>-1.6328661949566929E-3</v>
      </c>
      <c r="AJ36" s="15">
        <v>3.5690344799982635E-2</v>
      </c>
      <c r="AX36" s="8">
        <v>12</v>
      </c>
      <c r="AY36" s="8">
        <v>-1.8536354989731171E-3</v>
      </c>
      <c r="AZ36" s="8">
        <v>-2.0221455616437442E-2</v>
      </c>
      <c r="BA36"/>
      <c r="BB36"/>
      <c r="BC36"/>
      <c r="BD36"/>
      <c r="BE36"/>
      <c r="BF36"/>
      <c r="BP36" s="1">
        <v>36026</v>
      </c>
      <c r="BQ36" s="15">
        <v>-1.8013529831046704E-3</v>
      </c>
      <c r="BR36" s="15">
        <v>3.5858831588130614E-2</v>
      </c>
      <c r="CF36" s="8">
        <v>12</v>
      </c>
      <c r="CG36" s="8">
        <v>-1.7195459739124625E-3</v>
      </c>
      <c r="CH36" s="8">
        <v>-2.0355545141498094E-2</v>
      </c>
      <c r="CX36" s="1">
        <v>36544</v>
      </c>
      <c r="CY36" s="15">
        <v>1.3344957287498037E-4</v>
      </c>
      <c r="CZ36" s="15">
        <v>-3.63808856028075E-2</v>
      </c>
      <c r="DN36" s="8">
        <v>12</v>
      </c>
      <c r="DO36" s="8">
        <v>7.0116134050373508E-2</v>
      </c>
      <c r="DP36" s="8">
        <v>2.5594826579159694E-2</v>
      </c>
    </row>
    <row r="37" spans="1:120" x14ac:dyDescent="0.2">
      <c r="A37" s="17">
        <v>36060</v>
      </c>
      <c r="B37" s="3">
        <v>4.6760001182556152</v>
      </c>
      <c r="C37" s="2">
        <v>1029.800048828125</v>
      </c>
      <c r="D37" s="3">
        <v>25.343999862670898</v>
      </c>
      <c r="F37" s="17">
        <v>36257</v>
      </c>
      <c r="G37" s="3">
        <f t="shared" si="0"/>
        <v>4.2849998474121094</v>
      </c>
      <c r="H37" s="3">
        <f t="shared" si="1"/>
        <v>1326.8900146484375</v>
      </c>
      <c r="I37" s="3">
        <f t="shared" si="2"/>
        <v>31.281499862670898</v>
      </c>
      <c r="K37" s="17">
        <v>36060</v>
      </c>
      <c r="L37" s="3">
        <f t="shared" si="3"/>
        <v>1.8263999938964844E-4</v>
      </c>
      <c r="M37" s="3">
        <f t="shared" si="4"/>
        <v>5.7721377248871469E-3</v>
      </c>
      <c r="N37" s="3">
        <f t="shared" si="5"/>
        <v>-1.2216802888315886E-3</v>
      </c>
      <c r="O37" s="3">
        <f t="shared" si="6"/>
        <v>5.5894977254974986E-3</v>
      </c>
      <c r="P37" s="3">
        <f t="shared" si="7"/>
        <v>-1.4043202882212369E-3</v>
      </c>
      <c r="R37" s="17">
        <v>36257</v>
      </c>
      <c r="S37" s="3">
        <f t="shared" si="8"/>
        <v>8.4019229962275588E-4</v>
      </c>
      <c r="T37" s="3">
        <f t="shared" si="9"/>
        <v>3.1459375103491026E-2</v>
      </c>
      <c r="U37" s="3">
        <f t="shared" si="10"/>
        <v>-2.6256813613357247E-2</v>
      </c>
      <c r="V37" s="3">
        <f t="shared" si="11"/>
        <v>3.0619182803868269E-2</v>
      </c>
      <c r="W37" s="3">
        <f t="shared" si="12"/>
        <v>-2.7097005912980004E-2</v>
      </c>
      <c r="Y37" s="5" t="s">
        <v>7</v>
      </c>
      <c r="Z37" s="7">
        <f>STDEV(W3:W75)*50^0.5</f>
        <v>0.33610589432129218</v>
      </c>
      <c r="AH37" s="1">
        <v>36027</v>
      </c>
      <c r="AI37" s="15">
        <v>-3.2559769774913342E-3</v>
      </c>
      <c r="AJ37" s="15">
        <v>3.0591769744395766E-3</v>
      </c>
      <c r="AX37" s="8">
        <v>13</v>
      </c>
      <c r="AY37" s="8">
        <v>3.5614089830719328E-2</v>
      </c>
      <c r="AZ37" s="8">
        <v>5.0754134270765569E-2</v>
      </c>
      <c r="BA37"/>
      <c r="BB37"/>
      <c r="BC37"/>
      <c r="BD37"/>
      <c r="BE37"/>
      <c r="BF37"/>
      <c r="BP37" s="1">
        <v>36027</v>
      </c>
      <c r="BQ37" s="15">
        <v>-3.5919439446045363E-3</v>
      </c>
      <c r="BR37" s="15">
        <v>3.3951439415527787E-3</v>
      </c>
      <c r="CF37" s="8">
        <v>13</v>
      </c>
      <c r="CG37" s="8">
        <v>3.3037813969842594E-2</v>
      </c>
      <c r="CH37" s="8">
        <v>5.3330410131642303E-2</v>
      </c>
      <c r="CX37" s="1">
        <v>36545</v>
      </c>
      <c r="CY37" s="15">
        <v>-3.1375459622010448E-3</v>
      </c>
      <c r="CZ37" s="15">
        <v>0.26226922034816313</v>
      </c>
      <c r="DN37" s="8">
        <v>13</v>
      </c>
      <c r="DO37" s="8">
        <v>3.7849832571997684E-3</v>
      </c>
      <c r="DP37" s="8">
        <v>1.426283984528681E-2</v>
      </c>
    </row>
    <row r="38" spans="1:120" x14ac:dyDescent="0.2">
      <c r="A38" s="17">
        <v>36061</v>
      </c>
      <c r="B38" s="3">
        <v>4.5739998817443848</v>
      </c>
      <c r="C38" s="2">
        <v>1066.0899658203125</v>
      </c>
      <c r="D38" s="3">
        <v>26.875</v>
      </c>
      <c r="F38" s="17">
        <v>36264</v>
      </c>
      <c r="G38" s="3">
        <f t="shared" si="0"/>
        <v>4.1700000762939453</v>
      </c>
      <c r="H38" s="3">
        <f t="shared" si="1"/>
        <v>1328.5</v>
      </c>
      <c r="I38" s="3">
        <f t="shared" si="2"/>
        <v>33.6875</v>
      </c>
      <c r="K38" s="17">
        <v>36061</v>
      </c>
      <c r="L38" s="3">
        <f t="shared" si="3"/>
        <v>1.8704000473022462E-4</v>
      </c>
      <c r="M38" s="3">
        <f t="shared" si="4"/>
        <v>3.523977012186405E-2</v>
      </c>
      <c r="N38" s="3">
        <f t="shared" si="5"/>
        <v>6.0408780998460587E-2</v>
      </c>
      <c r="O38" s="3">
        <f t="shared" si="6"/>
        <v>3.5052730117133828E-2</v>
      </c>
      <c r="P38" s="3">
        <f t="shared" si="7"/>
        <v>6.0221740993730365E-2</v>
      </c>
      <c r="R38" s="17">
        <v>36264</v>
      </c>
      <c r="S38" s="3">
        <f t="shared" si="8"/>
        <v>8.2403843219463644E-4</v>
      </c>
      <c r="T38" s="3">
        <f t="shared" si="9"/>
        <v>1.2133525264255375E-3</v>
      </c>
      <c r="U38" s="3">
        <f t="shared" si="10"/>
        <v>7.6914474941792987E-2</v>
      </c>
      <c r="V38" s="3">
        <f t="shared" si="11"/>
        <v>3.8931409423090106E-4</v>
      </c>
      <c r="W38" s="3">
        <f t="shared" si="12"/>
        <v>7.6090436509598347E-2</v>
      </c>
      <c r="Y38" t="s">
        <v>11</v>
      </c>
      <c r="AH38" s="1">
        <v>36028</v>
      </c>
      <c r="AI38" s="15">
        <v>-5.2170094241129035E-3</v>
      </c>
      <c r="AJ38" s="15">
        <v>-2.9384050089907198E-2</v>
      </c>
      <c r="AX38" s="8">
        <v>14</v>
      </c>
      <c r="AY38" s="8">
        <v>9.1842166701619227E-4</v>
      </c>
      <c r="AZ38" s="8">
        <v>-2.1819311263911165E-2</v>
      </c>
      <c r="BA38"/>
      <c r="BB38"/>
      <c r="BC38"/>
      <c r="BD38"/>
      <c r="BE38"/>
      <c r="BF38"/>
      <c r="BP38" s="1">
        <v>36028</v>
      </c>
      <c r="BQ38" s="15">
        <v>-5.7553249115186705E-3</v>
      </c>
      <c r="BR38" s="15">
        <v>-2.8845734602501429E-2</v>
      </c>
      <c r="CF38" s="8">
        <v>14</v>
      </c>
      <c r="CG38" s="8">
        <v>8.5198426591773496E-4</v>
      </c>
      <c r="CH38" s="8">
        <v>-2.1752873862812709E-2</v>
      </c>
      <c r="CX38" s="1">
        <v>36546</v>
      </c>
      <c r="CY38" s="15">
        <v>-1.3414095034102673E-3</v>
      </c>
      <c r="CZ38" s="15">
        <v>6.4208466875310621E-2</v>
      </c>
      <c r="DN38" s="8">
        <v>14</v>
      </c>
      <c r="DO38" s="8">
        <v>-1.3795874137753305E-2</v>
      </c>
      <c r="DP38" s="8">
        <v>-0.11720550972495068</v>
      </c>
    </row>
    <row r="39" spans="1:120" x14ac:dyDescent="0.2">
      <c r="A39" s="17">
        <v>36062</v>
      </c>
      <c r="B39" s="3">
        <v>4.4600000381469727</v>
      </c>
      <c r="C39" s="2">
        <v>1042.719970703125</v>
      </c>
      <c r="D39" s="3">
        <v>26.5</v>
      </c>
      <c r="F39" s="17">
        <v>36271</v>
      </c>
      <c r="G39" s="3">
        <f t="shared" si="0"/>
        <v>4.2399997711181641</v>
      </c>
      <c r="H39" s="3">
        <f t="shared" si="1"/>
        <v>1336.1199951171875</v>
      </c>
      <c r="I39" s="3">
        <f t="shared" si="2"/>
        <v>33.344001770019531</v>
      </c>
      <c r="K39" s="17">
        <v>36062</v>
      </c>
      <c r="L39" s="3">
        <f t="shared" si="3"/>
        <v>1.8295999526977538E-4</v>
      </c>
      <c r="M39" s="3">
        <f t="shared" si="4"/>
        <v>-2.1921222285593175E-2</v>
      </c>
      <c r="N39" s="3">
        <f t="shared" si="5"/>
        <v>-1.3953488372093023E-2</v>
      </c>
      <c r="O39" s="3">
        <f t="shared" si="6"/>
        <v>-2.2104182280862951E-2</v>
      </c>
      <c r="P39" s="3">
        <f t="shared" si="7"/>
        <v>-1.4136448367362799E-2</v>
      </c>
      <c r="R39" s="17">
        <v>36271</v>
      </c>
      <c r="S39" s="3">
        <f t="shared" si="8"/>
        <v>8.0192309159498958E-4</v>
      </c>
      <c r="T39" s="3">
        <f t="shared" si="9"/>
        <v>5.7357885714621757E-3</v>
      </c>
      <c r="U39" s="3">
        <f t="shared" si="10"/>
        <v>-1.019660794005102E-2</v>
      </c>
      <c r="V39" s="3">
        <f t="shared" si="11"/>
        <v>4.9338654798671859E-3</v>
      </c>
      <c r="W39" s="3">
        <f t="shared" si="12"/>
        <v>-1.0998531031646009E-2</v>
      </c>
      <c r="Y39" s="5" t="s">
        <v>6</v>
      </c>
      <c r="Z39" s="7">
        <f>STDEV(V76:V105)*50^0.5</f>
        <v>0.19021267881902656</v>
      </c>
      <c r="AH39" s="1">
        <v>36031</v>
      </c>
      <c r="AI39" s="15">
        <v>3.3428370679715628E-3</v>
      </c>
      <c r="AJ39" s="15">
        <v>-1.012379484897565E-2</v>
      </c>
      <c r="AX39" s="8">
        <v>15</v>
      </c>
      <c r="AY39" s="8">
        <v>1.540180498441638E-2</v>
      </c>
      <c r="AZ39" s="8">
        <v>-1.6257574178505829E-2</v>
      </c>
      <c r="BA39"/>
      <c r="BB39"/>
      <c r="BC39"/>
      <c r="BD39"/>
      <c r="BE39"/>
      <c r="BF39"/>
      <c r="BP39" s="1">
        <v>36031</v>
      </c>
      <c r="BQ39" s="15">
        <v>3.6877666663820861E-3</v>
      </c>
      <c r="BR39" s="15">
        <v>-1.0468724447386174E-2</v>
      </c>
      <c r="CF39" s="8">
        <v>15</v>
      </c>
      <c r="CG39" s="8">
        <v>1.4287658909537412E-2</v>
      </c>
      <c r="CH39" s="8">
        <v>-1.5143428103626861E-2</v>
      </c>
      <c r="CX39" s="1">
        <v>36549</v>
      </c>
      <c r="CY39" s="15">
        <v>-1.1839484354399556E-2</v>
      </c>
      <c r="CZ39" s="15">
        <v>-8.086827264278712E-2</v>
      </c>
      <c r="DN39" s="8">
        <v>15</v>
      </c>
      <c r="DO39" s="8">
        <v>-1.339162045488136E-2</v>
      </c>
      <c r="DP39" s="8">
        <v>8.0840452171882418E-2</v>
      </c>
    </row>
    <row r="40" spans="1:120" x14ac:dyDescent="0.2">
      <c r="A40" s="17">
        <v>36063</v>
      </c>
      <c r="B40" s="3">
        <v>4.375</v>
      </c>
      <c r="C40" s="2">
        <v>1044.75</v>
      </c>
      <c r="D40" s="3">
        <v>26</v>
      </c>
      <c r="F40" s="17">
        <v>36278</v>
      </c>
      <c r="G40" s="3">
        <f t="shared" si="0"/>
        <v>4.374000072479248</v>
      </c>
      <c r="H40" s="3">
        <f t="shared" si="1"/>
        <v>1350.9100341796875</v>
      </c>
      <c r="I40" s="3">
        <f t="shared" si="2"/>
        <v>36</v>
      </c>
      <c r="K40" s="17">
        <v>36063</v>
      </c>
      <c r="L40" s="3">
        <f t="shared" si="3"/>
        <v>1.784000015258789E-4</v>
      </c>
      <c r="M40" s="3">
        <f t="shared" si="4"/>
        <v>1.9468595154134378E-3</v>
      </c>
      <c r="N40" s="3">
        <f t="shared" si="5"/>
        <v>-1.8867924528301886E-2</v>
      </c>
      <c r="O40" s="3">
        <f t="shared" si="6"/>
        <v>1.768459513887559E-3</v>
      </c>
      <c r="P40" s="3">
        <f t="shared" si="7"/>
        <v>-1.9046324529827765E-2</v>
      </c>
      <c r="R40" s="17">
        <v>36278</v>
      </c>
      <c r="S40" s="3">
        <f t="shared" si="8"/>
        <v>8.1538457136887772E-4</v>
      </c>
      <c r="T40" s="3">
        <f t="shared" si="9"/>
        <v>1.1069394303318398E-2</v>
      </c>
      <c r="U40" s="3">
        <f t="shared" si="10"/>
        <v>7.9654453244677625E-2</v>
      </c>
      <c r="V40" s="3">
        <f t="shared" si="11"/>
        <v>1.025400973194952E-2</v>
      </c>
      <c r="W40" s="3">
        <f t="shared" si="12"/>
        <v>7.8839068673308754E-2</v>
      </c>
      <c r="Y40" s="5" t="s">
        <v>7</v>
      </c>
      <c r="Z40" s="7">
        <f>STDEV(W76:W105)*50^0.5</f>
        <v>0.46627701835507479</v>
      </c>
      <c r="AH40" s="1">
        <v>36032</v>
      </c>
      <c r="AI40" s="15">
        <v>2.2171194935792938E-3</v>
      </c>
      <c r="AJ40" s="15">
        <v>1.5587237213744625E-3</v>
      </c>
      <c r="AX40" s="8">
        <v>16</v>
      </c>
      <c r="AY40" s="8">
        <v>2.7719653010614593E-2</v>
      </c>
      <c r="AZ40" s="8">
        <v>-2.9679430730939236E-2</v>
      </c>
      <c r="BA40"/>
      <c r="BB40"/>
      <c r="BC40"/>
      <c r="BD40"/>
      <c r="BE40"/>
      <c r="BF40"/>
      <c r="BP40" s="1">
        <v>36032</v>
      </c>
      <c r="BQ40" s="15">
        <v>2.4458922757994274E-3</v>
      </c>
      <c r="BR40" s="15">
        <v>1.3299509391543288E-3</v>
      </c>
      <c r="CF40" s="8">
        <v>16</v>
      </c>
      <c r="CG40" s="8">
        <v>2.5714450202889684E-2</v>
      </c>
      <c r="CH40" s="8">
        <v>-2.7674227923214327E-2</v>
      </c>
      <c r="CX40" s="1">
        <v>36550</v>
      </c>
      <c r="CY40" s="15">
        <v>2.3942011458174973E-3</v>
      </c>
      <c r="CZ40" s="15">
        <v>-6.030090884346577E-2</v>
      </c>
      <c r="DN40" s="8">
        <v>16</v>
      </c>
      <c r="DO40" s="8">
        <v>-2.5683272733279749E-2</v>
      </c>
      <c r="DP40" s="8">
        <v>1.5806888029759485E-2</v>
      </c>
    </row>
    <row r="41" spans="1:120" x14ac:dyDescent="0.2">
      <c r="A41" s="17">
        <v>36066</v>
      </c>
      <c r="B41" s="3">
        <v>4.3439998626708984</v>
      </c>
      <c r="C41" s="2">
        <v>1048.68994140625</v>
      </c>
      <c r="D41" s="3">
        <v>25.5625</v>
      </c>
      <c r="F41" s="17">
        <v>36285</v>
      </c>
      <c r="G41" s="3">
        <f t="shared" si="0"/>
        <v>4.495999813079834</v>
      </c>
      <c r="H41" s="3">
        <f t="shared" si="1"/>
        <v>1347.31005859375</v>
      </c>
      <c r="I41" s="3">
        <f t="shared" si="2"/>
        <v>38.469001770019531</v>
      </c>
      <c r="K41" s="17">
        <v>36066</v>
      </c>
      <c r="L41" s="3">
        <f t="shared" si="3"/>
        <v>1.75E-4</v>
      </c>
      <c r="M41" s="3">
        <f t="shared" si="4"/>
        <v>3.7711810540799235E-3</v>
      </c>
      <c r="N41" s="3">
        <f t="shared" si="5"/>
        <v>-1.6826923076923076E-2</v>
      </c>
      <c r="O41" s="3">
        <f t="shared" si="6"/>
        <v>3.5961810540799236E-3</v>
      </c>
      <c r="P41" s="3">
        <f t="shared" si="7"/>
        <v>-1.7001923076923078E-2</v>
      </c>
      <c r="R41" s="17">
        <v>36285</v>
      </c>
      <c r="S41" s="3">
        <f t="shared" si="8"/>
        <v>8.4115386009216305E-4</v>
      </c>
      <c r="T41" s="3">
        <f t="shared" si="9"/>
        <v>-2.6648522069225074E-3</v>
      </c>
      <c r="U41" s="3">
        <f t="shared" si="10"/>
        <v>6.8583382500542536E-2</v>
      </c>
      <c r="V41" s="3">
        <f t="shared" si="11"/>
        <v>-3.5060060670146706E-3</v>
      </c>
      <c r="W41" s="3">
        <f t="shared" si="12"/>
        <v>6.7742228640450375E-2</v>
      </c>
      <c r="AH41" s="1">
        <v>36033</v>
      </c>
      <c r="AI41" s="15">
        <v>-4.3542812342486203E-3</v>
      </c>
      <c r="AJ41" s="15">
        <v>5.4900887466227712E-3</v>
      </c>
      <c r="AX41" s="8">
        <v>17</v>
      </c>
      <c r="AY41" s="8">
        <v>-1.0733269869594051E-2</v>
      </c>
      <c r="AZ41" s="8">
        <v>-4.7007687978075724E-2</v>
      </c>
      <c r="BA41"/>
      <c r="BB41"/>
      <c r="BC41"/>
      <c r="BD41"/>
      <c r="BE41"/>
      <c r="BF41"/>
      <c r="BP41" s="1">
        <v>36033</v>
      </c>
      <c r="BQ41" s="15">
        <v>-4.8035763829371624E-3</v>
      </c>
      <c r="BR41" s="15">
        <v>5.9393838953113141E-3</v>
      </c>
      <c r="CF41" s="8">
        <v>17</v>
      </c>
      <c r="CG41" s="8">
        <v>-9.9568394117402811E-3</v>
      </c>
      <c r="CH41" s="8">
        <v>-4.7784118435929494E-2</v>
      </c>
      <c r="CX41" s="1">
        <v>36551</v>
      </c>
      <c r="CY41" s="15">
        <v>-1.9009750963179738E-3</v>
      </c>
      <c r="CZ41" s="15">
        <v>-3.5576122075218933E-4</v>
      </c>
      <c r="DN41" s="8">
        <v>17</v>
      </c>
      <c r="DO41" s="8">
        <v>2.0435617995855217E-2</v>
      </c>
      <c r="DP41" s="8">
        <v>1.3053465463596214E-2</v>
      </c>
    </row>
    <row r="42" spans="1:120" x14ac:dyDescent="0.2">
      <c r="A42" s="17">
        <v>36067</v>
      </c>
      <c r="B42" s="3">
        <v>4.2880001068115234</v>
      </c>
      <c r="C42" s="2">
        <v>1049.02001953125</v>
      </c>
      <c r="D42" s="3">
        <v>26</v>
      </c>
      <c r="F42" s="17">
        <v>36292</v>
      </c>
      <c r="G42" s="3">
        <f t="shared" si="0"/>
        <v>4.4520001411437988</v>
      </c>
      <c r="H42" s="3">
        <f t="shared" si="1"/>
        <v>1364</v>
      </c>
      <c r="I42" s="3">
        <f t="shared" si="2"/>
        <v>37.25</v>
      </c>
      <c r="K42" s="17">
        <v>36067</v>
      </c>
      <c r="L42" s="3">
        <f t="shared" si="3"/>
        <v>1.7375999450683593E-4</v>
      </c>
      <c r="M42" s="3">
        <f t="shared" si="4"/>
        <v>3.1475282823574985E-4</v>
      </c>
      <c r="N42" s="3">
        <f t="shared" si="5"/>
        <v>1.7114914425427872E-2</v>
      </c>
      <c r="O42" s="3">
        <f t="shared" si="6"/>
        <v>1.4099283372891392E-4</v>
      </c>
      <c r="P42" s="3">
        <f t="shared" si="7"/>
        <v>1.6941154430921035E-2</v>
      </c>
      <c r="R42" s="17">
        <v>36292</v>
      </c>
      <c r="S42" s="3">
        <f t="shared" si="8"/>
        <v>8.6461534866919877E-4</v>
      </c>
      <c r="T42" s="3">
        <f t="shared" si="9"/>
        <v>1.2387602467445441E-2</v>
      </c>
      <c r="U42" s="3">
        <f t="shared" si="10"/>
        <v>-3.168789711017532E-2</v>
      </c>
      <c r="V42" s="3">
        <f t="shared" si="11"/>
        <v>1.1522987118776242E-2</v>
      </c>
      <c r="W42" s="3">
        <f t="shared" si="12"/>
        <v>-3.2552512458844517E-2</v>
      </c>
      <c r="AH42" s="1">
        <v>36034</v>
      </c>
      <c r="AI42" s="15">
        <v>-2.0692956696256405E-2</v>
      </c>
      <c r="AJ42" s="15">
        <v>-7.2555556334675426E-3</v>
      </c>
      <c r="AX42" s="8">
        <v>18</v>
      </c>
      <c r="AY42" s="8">
        <v>7.358193163260536E-3</v>
      </c>
      <c r="AZ42" s="8">
        <v>4.2465345105339426E-2</v>
      </c>
      <c r="BA42"/>
      <c r="BB42"/>
      <c r="BC42"/>
      <c r="BD42"/>
      <c r="BE42"/>
      <c r="BF42"/>
      <c r="BP42" s="1">
        <v>36034</v>
      </c>
      <c r="BQ42" s="15">
        <v>-2.2828152967577276E-2</v>
      </c>
      <c r="BR42" s="15">
        <v>-5.1203593621466717E-3</v>
      </c>
      <c r="CF42" s="8">
        <v>18</v>
      </c>
      <c r="CG42" s="8">
        <v>6.8259112625779295E-3</v>
      </c>
      <c r="CH42" s="8">
        <v>4.2997627006022034E-2</v>
      </c>
      <c r="CX42" s="1">
        <v>36552</v>
      </c>
      <c r="CY42" s="15">
        <v>-1.7834247705707693E-3</v>
      </c>
      <c r="CZ42" s="15">
        <v>-4.7792500127601003E-4</v>
      </c>
      <c r="DN42" s="8">
        <v>18</v>
      </c>
      <c r="DO42" s="8">
        <v>-2.9640377283145513E-2</v>
      </c>
      <c r="DP42" s="8">
        <v>5.1702008719641514E-2</v>
      </c>
    </row>
    <row r="43" spans="1:120" x14ac:dyDescent="0.2">
      <c r="A43" s="17">
        <v>36068</v>
      </c>
      <c r="B43" s="3">
        <v>4.254000186920166</v>
      </c>
      <c r="C43" s="2">
        <v>1017.0499877929688</v>
      </c>
      <c r="D43" s="3">
        <v>26.75</v>
      </c>
      <c r="F43" s="17">
        <v>36299</v>
      </c>
      <c r="G43" s="3">
        <f t="shared" si="0"/>
        <v>4.4910001754760742</v>
      </c>
      <c r="H43" s="3">
        <f t="shared" si="1"/>
        <v>1344.22998046875</v>
      </c>
      <c r="I43" s="3">
        <f t="shared" si="2"/>
        <v>36.5</v>
      </c>
      <c r="K43" s="17">
        <v>36068</v>
      </c>
      <c r="L43" s="3">
        <f t="shared" si="3"/>
        <v>1.7152000427246095E-4</v>
      </c>
      <c r="M43" s="3">
        <f t="shared" si="4"/>
        <v>-3.0476093061185733E-2</v>
      </c>
      <c r="N43" s="3">
        <f t="shared" si="5"/>
        <v>2.8846153846153848E-2</v>
      </c>
      <c r="O43" s="3">
        <f t="shared" si="6"/>
        <v>-3.0647613065458195E-2</v>
      </c>
      <c r="P43" s="3">
        <f t="shared" si="7"/>
        <v>2.8674633841881386E-2</v>
      </c>
      <c r="R43" s="17">
        <v>36299</v>
      </c>
      <c r="S43" s="3">
        <f t="shared" si="8"/>
        <v>8.5615387329688447E-4</v>
      </c>
      <c r="T43" s="3">
        <f t="shared" si="9"/>
        <v>-1.4494149216458944E-2</v>
      </c>
      <c r="U43" s="3">
        <f t="shared" si="10"/>
        <v>-2.0134228187919462E-2</v>
      </c>
      <c r="V43" s="3">
        <f t="shared" si="11"/>
        <v>-1.5350303089755829E-2</v>
      </c>
      <c r="W43" s="3">
        <f t="shared" si="12"/>
        <v>-2.0990382061216346E-2</v>
      </c>
      <c r="AH43" s="1">
        <v>36035</v>
      </c>
      <c r="AI43" s="15">
        <v>-7.9425336572352973E-3</v>
      </c>
      <c r="AJ43" s="15">
        <v>-3.4359727955698319E-2</v>
      </c>
      <c r="AX43" s="8">
        <v>19</v>
      </c>
      <c r="AY43" s="8">
        <v>-1.4555981628045925E-2</v>
      </c>
      <c r="AZ43" s="8">
        <v>2.6347001720633971E-2</v>
      </c>
      <c r="BA43"/>
      <c r="BB43"/>
      <c r="BC43"/>
      <c r="BD43"/>
      <c r="BE43"/>
      <c r="BF43"/>
      <c r="BP43" s="1">
        <v>36035</v>
      </c>
      <c r="BQ43" s="15">
        <v>-8.7620815110631342E-3</v>
      </c>
      <c r="BR43" s="15">
        <v>-3.354018010187048E-2</v>
      </c>
      <c r="CF43" s="8">
        <v>19</v>
      </c>
      <c r="CG43" s="8">
        <v>-1.3503021289091713E-2</v>
      </c>
      <c r="CH43" s="8">
        <v>2.529404138167976E-2</v>
      </c>
      <c r="CX43" s="1">
        <v>36553</v>
      </c>
      <c r="CY43" s="15">
        <v>-1.188184056749283E-2</v>
      </c>
      <c r="CZ43" s="15">
        <v>-1.6545915696056374E-3</v>
      </c>
      <c r="DN43" s="8">
        <v>19</v>
      </c>
      <c r="DO43" s="8">
        <v>-2.1673955324319562E-2</v>
      </c>
      <c r="DP43" s="8">
        <v>2.2243612557105216E-2</v>
      </c>
    </row>
    <row r="44" spans="1:120" x14ac:dyDescent="0.2">
      <c r="A44" s="17">
        <v>36069</v>
      </c>
      <c r="B44" s="3">
        <v>4.1149997711181641</v>
      </c>
      <c r="C44" s="2">
        <v>986.3900146484375</v>
      </c>
      <c r="D44" s="3">
        <v>25.6875</v>
      </c>
      <c r="F44" s="17">
        <v>36306</v>
      </c>
      <c r="G44" s="3">
        <f t="shared" si="0"/>
        <v>4.5320000648498535</v>
      </c>
      <c r="H44" s="3">
        <f t="shared" si="1"/>
        <v>1304.760009765625</v>
      </c>
      <c r="I44" s="3">
        <f t="shared" si="2"/>
        <v>36.5</v>
      </c>
      <c r="K44" s="17">
        <v>36069</v>
      </c>
      <c r="L44" s="3">
        <f t="shared" si="3"/>
        <v>1.7016000747680665E-4</v>
      </c>
      <c r="M44" s="3">
        <f t="shared" si="4"/>
        <v>-3.0145984477188165E-2</v>
      </c>
      <c r="N44" s="3">
        <f t="shared" si="5"/>
        <v>-3.9719626168224297E-2</v>
      </c>
      <c r="O44" s="3">
        <f t="shared" si="6"/>
        <v>-3.0316144484664971E-2</v>
      </c>
      <c r="P44" s="3">
        <f t="shared" si="7"/>
        <v>-3.9889786175701103E-2</v>
      </c>
      <c r="R44" s="17">
        <v>36306</v>
      </c>
      <c r="S44" s="3">
        <f t="shared" si="8"/>
        <v>8.6365387989924508E-4</v>
      </c>
      <c r="T44" s="3">
        <f t="shared" si="9"/>
        <v>-2.9362513317372465E-2</v>
      </c>
      <c r="U44" s="3">
        <f t="shared" si="10"/>
        <v>0</v>
      </c>
      <c r="V44" s="3">
        <f t="shared" si="11"/>
        <v>-3.0226167197271711E-2</v>
      </c>
      <c r="W44" s="3">
        <f t="shared" si="12"/>
        <v>-8.6365387989924508E-4</v>
      </c>
      <c r="AH44" s="1">
        <v>36038</v>
      </c>
      <c r="AI44" s="15">
        <v>-3.6448147185231809E-2</v>
      </c>
      <c r="AJ44" s="15">
        <v>-3.4578744501025452E-3</v>
      </c>
      <c r="AX44" s="8">
        <v>20</v>
      </c>
      <c r="AY44" s="8">
        <v>4.3223986735219287E-2</v>
      </c>
      <c r="AZ44" s="8">
        <v>2.0577467357503799E-2</v>
      </c>
      <c r="BA44"/>
      <c r="BB44"/>
      <c r="BC44"/>
      <c r="BD44"/>
      <c r="BE44"/>
      <c r="BF44"/>
      <c r="BP44" s="1">
        <v>36038</v>
      </c>
      <c r="BQ44" s="15">
        <v>-4.0209037864548811E-2</v>
      </c>
      <c r="BR44" s="15">
        <v>3.0301622921445615E-4</v>
      </c>
      <c r="CF44" s="8">
        <v>20</v>
      </c>
      <c r="CG44" s="8">
        <v>4.0097221060001902E-2</v>
      </c>
      <c r="CH44" s="8">
        <v>2.3704233032721185E-2</v>
      </c>
      <c r="CX44" s="1">
        <v>36556</v>
      </c>
      <c r="CY44" s="15">
        <v>1.0733765341122387E-2</v>
      </c>
      <c r="CZ44" s="15">
        <v>0.11677309136051162</v>
      </c>
      <c r="DN44" s="8">
        <v>20</v>
      </c>
      <c r="DO44" s="8">
        <v>4.1677235537402747E-2</v>
      </c>
      <c r="DP44" s="8">
        <v>-6.0279378734046998E-3</v>
      </c>
    </row>
    <row r="45" spans="1:120" x14ac:dyDescent="0.2">
      <c r="A45" s="17">
        <v>36070</v>
      </c>
      <c r="B45" s="3">
        <v>4.0749998092651367</v>
      </c>
      <c r="C45" s="2">
        <v>1002.5999755859375</v>
      </c>
      <c r="D45" s="3">
        <v>26.0625</v>
      </c>
      <c r="F45" s="17">
        <v>36313</v>
      </c>
      <c r="G45" s="3">
        <f t="shared" si="0"/>
        <v>4.6160001754760742</v>
      </c>
      <c r="H45" s="3">
        <f t="shared" si="1"/>
        <v>1294.81005859375</v>
      </c>
      <c r="I45" s="3">
        <f t="shared" si="2"/>
        <v>37.4375</v>
      </c>
      <c r="K45" s="17">
        <v>36070</v>
      </c>
      <c r="L45" s="3">
        <f t="shared" si="3"/>
        <v>1.6459999084472658E-4</v>
      </c>
      <c r="M45" s="3">
        <f t="shared" si="4"/>
        <v>1.6433622296224731E-2</v>
      </c>
      <c r="N45" s="3">
        <f t="shared" si="5"/>
        <v>1.4598540145985401E-2</v>
      </c>
      <c r="O45" s="3">
        <f t="shared" si="6"/>
        <v>1.6269022305380004E-2</v>
      </c>
      <c r="P45" s="3">
        <f t="shared" si="7"/>
        <v>1.4433940155140674E-2</v>
      </c>
      <c r="R45" s="17">
        <v>36313</v>
      </c>
      <c r="S45" s="3">
        <f t="shared" si="8"/>
        <v>8.7153847400958716E-4</v>
      </c>
      <c r="T45" s="3">
        <f t="shared" si="9"/>
        <v>-7.6258860613472642E-3</v>
      </c>
      <c r="U45" s="3">
        <f t="shared" si="10"/>
        <v>2.5684931506849314E-2</v>
      </c>
      <c r="V45" s="3">
        <f t="shared" si="11"/>
        <v>-8.4974245353568508E-3</v>
      </c>
      <c r="W45" s="3">
        <f t="shared" si="12"/>
        <v>2.4813393032839727E-2</v>
      </c>
      <c r="AH45" s="1">
        <v>36039</v>
      </c>
      <c r="AI45" s="15">
        <v>2.042992697076855E-2</v>
      </c>
      <c r="AJ45" s="15">
        <v>-1.4284006058917498E-3</v>
      </c>
      <c r="AX45" s="8">
        <v>21</v>
      </c>
      <c r="AY45" s="8">
        <v>1.4544744955188595E-3</v>
      </c>
      <c r="AZ45" s="8">
        <v>-3.7466075509711816E-2</v>
      </c>
      <c r="BA45"/>
      <c r="BB45"/>
      <c r="BC45"/>
      <c r="BD45"/>
      <c r="BE45"/>
      <c r="BF45"/>
      <c r="BP45" s="1">
        <v>36039</v>
      </c>
      <c r="BQ45" s="15">
        <v>2.2537982602046914E-2</v>
      </c>
      <c r="BR45" s="15">
        <v>-3.5364562371701137E-3</v>
      </c>
      <c r="CF45" s="8">
        <v>21</v>
      </c>
      <c r="CG45" s="8">
        <v>1.3492597462194408E-3</v>
      </c>
      <c r="CH45" s="8">
        <v>-3.7360860760412395E-2</v>
      </c>
      <c r="CX45" s="1">
        <v>36557</v>
      </c>
      <c r="CY45" s="15">
        <v>4.4663266476266212E-3</v>
      </c>
      <c r="CZ45" s="15">
        <v>-5.4412843563469593E-2</v>
      </c>
      <c r="DN45" s="8">
        <v>21</v>
      </c>
      <c r="DO45" s="8">
        <v>-3.175338990243845E-2</v>
      </c>
      <c r="DP45" s="8">
        <v>-9.9214165906819196E-2</v>
      </c>
    </row>
    <row r="46" spans="1:120" x14ac:dyDescent="0.2">
      <c r="A46" s="17">
        <v>36073</v>
      </c>
      <c r="B46" s="3">
        <v>4.0139999389648438</v>
      </c>
      <c r="C46" s="2">
        <v>988.55999755859375</v>
      </c>
      <c r="D46" s="3">
        <v>26.5</v>
      </c>
      <c r="F46" s="17">
        <v>36320</v>
      </c>
      <c r="G46" s="3">
        <f t="shared" si="0"/>
        <v>4.4720001220703125</v>
      </c>
      <c r="H46" s="3">
        <f t="shared" si="1"/>
        <v>1318.6400146484375</v>
      </c>
      <c r="I46" s="3">
        <f t="shared" si="2"/>
        <v>39.15625</v>
      </c>
      <c r="K46" s="17">
        <v>36073</v>
      </c>
      <c r="L46" s="3">
        <f t="shared" si="3"/>
        <v>1.6299999237060547E-4</v>
      </c>
      <c r="M46" s="3">
        <f t="shared" si="4"/>
        <v>-1.4003569089594815E-2</v>
      </c>
      <c r="N46" s="3">
        <f t="shared" si="5"/>
        <v>1.6786570743405275E-2</v>
      </c>
      <c r="O46" s="3">
        <f t="shared" si="6"/>
        <v>-1.4166569081965421E-2</v>
      </c>
      <c r="P46" s="3">
        <f t="shared" si="7"/>
        <v>1.6623570751034669E-2</v>
      </c>
      <c r="R46" s="17">
        <v>36320</v>
      </c>
      <c r="S46" s="3">
        <f t="shared" si="8"/>
        <v>8.8769234143770649E-4</v>
      </c>
      <c r="T46" s="3">
        <f t="shared" si="9"/>
        <v>1.8404209865784036E-2</v>
      </c>
      <c r="U46" s="3">
        <f t="shared" si="10"/>
        <v>4.5909849749582635E-2</v>
      </c>
      <c r="V46" s="3">
        <f t="shared" si="11"/>
        <v>1.7516517524346329E-2</v>
      </c>
      <c r="W46" s="3">
        <f t="shared" si="12"/>
        <v>4.5022157408144928E-2</v>
      </c>
      <c r="AH46" s="1">
        <v>36040</v>
      </c>
      <c r="AI46" s="15">
        <v>-2.1279347439437002E-3</v>
      </c>
      <c r="AJ46" s="15">
        <v>3.3820232709007268E-2</v>
      </c>
      <c r="AX46" s="8">
        <v>22</v>
      </c>
      <c r="AY46" s="8">
        <v>2.4442666712870056E-2</v>
      </c>
      <c r="AZ46" s="8">
        <v>2.4383109587003161E-2</v>
      </c>
      <c r="BA46"/>
      <c r="BB46"/>
      <c r="BC46"/>
      <c r="BD46"/>
      <c r="BE46"/>
      <c r="BF46"/>
      <c r="BP46" s="1">
        <v>36040</v>
      </c>
      <c r="BQ46" s="15">
        <v>-2.3475050256378913E-3</v>
      </c>
      <c r="BR46" s="15">
        <v>3.4039802990701459E-2</v>
      </c>
      <c r="CF46" s="8">
        <v>22</v>
      </c>
      <c r="CG46" s="8">
        <v>2.2674516732703889E-2</v>
      </c>
      <c r="CH46" s="8">
        <v>2.6151259567169328E-2</v>
      </c>
      <c r="CX46" s="1">
        <v>36558</v>
      </c>
      <c r="CY46" s="15">
        <v>-1.4362448795105748E-4</v>
      </c>
      <c r="CZ46" s="15">
        <v>-2.5271213962576873E-2</v>
      </c>
      <c r="DN46" s="8">
        <v>22</v>
      </c>
      <c r="DO46" s="8">
        <v>1.3049071504389555E-2</v>
      </c>
      <c r="DP46" s="8">
        <v>6.6479218575353036E-2</v>
      </c>
    </row>
    <row r="47" spans="1:120" x14ac:dyDescent="0.2">
      <c r="A47" s="17">
        <v>36074</v>
      </c>
      <c r="B47" s="3">
        <v>4.054999828338623</v>
      </c>
      <c r="C47" s="2">
        <v>984.59002685546875</v>
      </c>
      <c r="D47" s="3">
        <v>26</v>
      </c>
      <c r="F47" s="17">
        <v>36327</v>
      </c>
      <c r="G47" s="3">
        <f t="shared" si="0"/>
        <v>4.5320000648498535</v>
      </c>
      <c r="H47" s="3">
        <f t="shared" si="1"/>
        <v>1330.4100341796875</v>
      </c>
      <c r="I47" s="3">
        <f t="shared" si="2"/>
        <v>39.1875</v>
      </c>
      <c r="K47" s="17">
        <v>36074</v>
      </c>
      <c r="L47" s="3">
        <f t="shared" si="3"/>
        <v>1.6055999755859373E-4</v>
      </c>
      <c r="M47" s="3">
        <f t="shared" si="4"/>
        <v>-4.0159127548449001E-3</v>
      </c>
      <c r="N47" s="3">
        <f t="shared" si="5"/>
        <v>-1.8867924528301886E-2</v>
      </c>
      <c r="O47" s="3">
        <f t="shared" si="6"/>
        <v>-4.1764727524034942E-3</v>
      </c>
      <c r="P47" s="3">
        <f t="shared" si="7"/>
        <v>-1.9028484525860478E-2</v>
      </c>
      <c r="R47" s="17">
        <v>36327</v>
      </c>
      <c r="S47" s="3">
        <f t="shared" si="8"/>
        <v>8.6000002347506009E-4</v>
      </c>
      <c r="T47" s="3">
        <f t="shared" si="9"/>
        <v>8.9258777228810281E-3</v>
      </c>
      <c r="U47" s="3">
        <f t="shared" si="10"/>
        <v>7.9808459696727857E-4</v>
      </c>
      <c r="V47" s="3">
        <f t="shared" si="11"/>
        <v>8.065877699405968E-3</v>
      </c>
      <c r="W47" s="3">
        <f t="shared" si="12"/>
        <v>-6.1915426507781518E-5</v>
      </c>
      <c r="AH47" s="1">
        <v>36041</v>
      </c>
      <c r="AI47" s="15">
        <v>-4.5463546856668339E-3</v>
      </c>
      <c r="AJ47" s="15">
        <v>-1.3891402495222166E-2</v>
      </c>
      <c r="AX47" s="8">
        <v>23</v>
      </c>
      <c r="AY47" s="8">
        <v>-2.345276734214077E-2</v>
      </c>
      <c r="AZ47" s="8">
        <v>9.3059192397879645E-2</v>
      </c>
      <c r="BA47"/>
      <c r="BB47"/>
      <c r="BC47"/>
      <c r="BD47"/>
      <c r="BE47"/>
      <c r="BF47"/>
      <c r="BP47" s="1">
        <v>36041</v>
      </c>
      <c r="BQ47" s="15">
        <v>-5.0154688734278391E-3</v>
      </c>
      <c r="BR47" s="15">
        <v>-1.3422288307461162E-2</v>
      </c>
      <c r="CF47" s="8">
        <v>23</v>
      </c>
      <c r="CG47" s="8">
        <v>-2.1756225365032626E-2</v>
      </c>
      <c r="CH47" s="8">
        <v>9.1362650420771491E-2</v>
      </c>
      <c r="CX47" s="1">
        <v>36559</v>
      </c>
      <c r="CY47" s="15">
        <v>4.733831856992143E-3</v>
      </c>
      <c r="CZ47" s="15">
        <v>7.9687533430578619E-3</v>
      </c>
      <c r="DN47" s="8">
        <v>23</v>
      </c>
      <c r="DO47" s="8">
        <v>3.1643718723445423E-2</v>
      </c>
      <c r="DP47" s="8">
        <v>-5.3277870685761938E-2</v>
      </c>
    </row>
    <row r="48" spans="1:120" x14ac:dyDescent="0.2">
      <c r="A48" s="17">
        <v>36075</v>
      </c>
      <c r="B48" s="3">
        <v>4.0390000343322754</v>
      </c>
      <c r="C48" s="2">
        <v>970.67999267578125</v>
      </c>
      <c r="D48" s="3">
        <v>26</v>
      </c>
      <c r="F48" s="17">
        <v>36334</v>
      </c>
      <c r="G48" s="3">
        <f t="shared" si="0"/>
        <v>4.6020002365112305</v>
      </c>
      <c r="H48" s="3">
        <f t="shared" si="1"/>
        <v>1333.06005859375</v>
      </c>
      <c r="I48" s="3">
        <f t="shared" si="2"/>
        <v>38.65625</v>
      </c>
      <c r="K48" s="17">
        <v>36075</v>
      </c>
      <c r="L48" s="3">
        <f t="shared" si="3"/>
        <v>1.6219999313354491E-4</v>
      </c>
      <c r="M48" s="3">
        <f t="shared" si="4"/>
        <v>-1.412774230926615E-2</v>
      </c>
      <c r="N48" s="3">
        <f t="shared" si="5"/>
        <v>0</v>
      </c>
      <c r="O48" s="3">
        <f t="shared" si="6"/>
        <v>-1.4289942302399694E-2</v>
      </c>
      <c r="P48" s="3">
        <f t="shared" si="7"/>
        <v>-1.6219999313354491E-4</v>
      </c>
      <c r="R48" s="17">
        <v>36334</v>
      </c>
      <c r="S48" s="3">
        <f t="shared" si="8"/>
        <v>8.7153847400958716E-4</v>
      </c>
      <c r="T48" s="3">
        <f t="shared" si="9"/>
        <v>1.9918854683747696E-3</v>
      </c>
      <c r="U48" s="3">
        <f t="shared" si="10"/>
        <v>-1.3556618819776715E-2</v>
      </c>
      <c r="V48" s="3">
        <f t="shared" si="11"/>
        <v>1.1203469943651826E-3</v>
      </c>
      <c r="W48" s="3">
        <f t="shared" si="12"/>
        <v>-1.4428157293786301E-2</v>
      </c>
      <c r="AH48" s="1">
        <v>36042</v>
      </c>
      <c r="AI48" s="15">
        <v>-4.6645038518628255E-3</v>
      </c>
      <c r="AJ48" s="15">
        <v>-1.246891346018659E-3</v>
      </c>
      <c r="AX48" s="8">
        <v>24</v>
      </c>
      <c r="AY48" s="8">
        <v>1.3141659808852428E-2</v>
      </c>
      <c r="AZ48" s="8">
        <v>8.6239977294645751E-3</v>
      </c>
      <c r="BA48"/>
      <c r="BB48"/>
      <c r="BC48"/>
      <c r="BD48"/>
      <c r="BE48"/>
      <c r="BF48"/>
      <c r="BP48" s="1">
        <v>36042</v>
      </c>
      <c r="BQ48" s="15">
        <v>-5.1458092244228114E-3</v>
      </c>
      <c r="BR48" s="15">
        <v>-7.655859734586731E-4</v>
      </c>
      <c r="CF48" s="8">
        <v>24</v>
      </c>
      <c r="CG48" s="8">
        <v>1.2191009628029973E-2</v>
      </c>
      <c r="CH48" s="8">
        <v>9.5746479102870301E-3</v>
      </c>
      <c r="CX48" s="1">
        <v>36560</v>
      </c>
      <c r="CY48" s="15">
        <v>-2.7442721692552403E-4</v>
      </c>
      <c r="CZ48" s="15">
        <v>-3.0365835109847542E-2</v>
      </c>
      <c r="DN48" s="8">
        <v>24</v>
      </c>
      <c r="DO48" s="8">
        <v>-1.5174201309176361E-3</v>
      </c>
      <c r="DP48" s="8">
        <v>9.1682183257175819E-3</v>
      </c>
    </row>
    <row r="49" spans="1:120" x14ac:dyDescent="0.2">
      <c r="A49" s="17">
        <v>36076</v>
      </c>
      <c r="B49" s="3">
        <v>3.7999999523162842</v>
      </c>
      <c r="C49" s="2">
        <v>959.469970703125</v>
      </c>
      <c r="D49" s="3">
        <v>25.6875</v>
      </c>
      <c r="F49" s="17">
        <v>36341</v>
      </c>
      <c r="G49" s="3">
        <f t="shared" si="0"/>
        <v>4.6479997634887695</v>
      </c>
      <c r="H49" s="3">
        <f t="shared" si="1"/>
        <v>1372.6600341796875</v>
      </c>
      <c r="I49" s="3">
        <f t="shared" si="2"/>
        <v>40.875</v>
      </c>
      <c r="K49" s="17">
        <v>36076</v>
      </c>
      <c r="L49" s="3">
        <f t="shared" si="3"/>
        <v>1.6156000137329101E-4</v>
      </c>
      <c r="M49" s="3">
        <f t="shared" si="4"/>
        <v>-1.1548627825072039E-2</v>
      </c>
      <c r="N49" s="3">
        <f t="shared" si="5"/>
        <v>-1.201923076923077E-2</v>
      </c>
      <c r="O49" s="3">
        <f t="shared" si="6"/>
        <v>-1.1710187826445329E-2</v>
      </c>
      <c r="P49" s="3">
        <f t="shared" si="7"/>
        <v>-1.218079077060406E-2</v>
      </c>
      <c r="R49" s="17">
        <v>36341</v>
      </c>
      <c r="S49" s="3">
        <f t="shared" si="8"/>
        <v>8.8500004548292899E-4</v>
      </c>
      <c r="T49" s="3">
        <f t="shared" si="9"/>
        <v>2.970607012838691E-2</v>
      </c>
      <c r="U49" s="3">
        <f t="shared" si="10"/>
        <v>5.7396928051738079E-2</v>
      </c>
      <c r="V49" s="3">
        <f t="shared" si="11"/>
        <v>2.882107008290398E-2</v>
      </c>
      <c r="W49" s="3">
        <f t="shared" si="12"/>
        <v>5.6511928006255152E-2</v>
      </c>
      <c r="AH49" s="1">
        <v>36046</v>
      </c>
      <c r="AI49" s="15">
        <v>2.7156240693025548E-2</v>
      </c>
      <c r="AJ49" s="15">
        <v>8.6137041593342088E-3</v>
      </c>
      <c r="AX49" s="8">
        <v>25</v>
      </c>
      <c r="AY49" s="8">
        <v>-8.8100174706266122E-3</v>
      </c>
      <c r="AZ49" s="8">
        <v>-5.4582932500530229E-3</v>
      </c>
      <c r="BA49"/>
      <c r="BB49"/>
      <c r="BC49"/>
      <c r="BD49"/>
      <c r="BE49"/>
      <c r="BF49"/>
      <c r="BP49" s="1">
        <v>36046</v>
      </c>
      <c r="BQ49" s="15">
        <v>2.9958348904141174E-2</v>
      </c>
      <c r="BR49" s="15">
        <v>5.8115959482185828E-3</v>
      </c>
      <c r="CF49" s="8">
        <v>25</v>
      </c>
      <c r="CG49" s="8">
        <v>-8.1727125317285227E-3</v>
      </c>
      <c r="CH49" s="8">
        <v>-6.0955981889511124E-3</v>
      </c>
      <c r="CX49" s="1">
        <v>36563</v>
      </c>
      <c r="CY49" s="15">
        <v>-1.5136540229669675E-4</v>
      </c>
      <c r="CZ49" s="15">
        <v>1.2077834395186348E-2</v>
      </c>
      <c r="DN49" s="8">
        <v>25</v>
      </c>
      <c r="DO49" s="8">
        <v>4.3402392019786509E-3</v>
      </c>
      <c r="DP49" s="8">
        <v>2.4957089883526254E-2</v>
      </c>
    </row>
    <row r="50" spans="1:120" x14ac:dyDescent="0.2">
      <c r="A50" s="17">
        <v>36077</v>
      </c>
      <c r="B50" s="3">
        <v>3.8169999122619629</v>
      </c>
      <c r="C50" s="2">
        <v>984.32000732421875</v>
      </c>
      <c r="D50" s="3">
        <v>25.6875</v>
      </c>
      <c r="F50" s="17">
        <v>36348</v>
      </c>
      <c r="G50" s="3">
        <f t="shared" si="0"/>
        <v>4.5069999694824219</v>
      </c>
      <c r="H50" s="3">
        <f t="shared" si="1"/>
        <v>1395.8599853515625</v>
      </c>
      <c r="I50" s="3">
        <f t="shared" si="2"/>
        <v>41.8125</v>
      </c>
      <c r="K50" s="17">
        <v>36077</v>
      </c>
      <c r="L50" s="3">
        <f t="shared" si="3"/>
        <v>1.5199999809265135E-4</v>
      </c>
      <c r="M50" s="3">
        <f t="shared" si="4"/>
        <v>2.5899754426793559E-2</v>
      </c>
      <c r="N50" s="3">
        <f t="shared" si="5"/>
        <v>0</v>
      </c>
      <c r="O50" s="3">
        <f t="shared" si="6"/>
        <v>2.5747754428700909E-2</v>
      </c>
      <c r="P50" s="3">
        <f t="shared" si="7"/>
        <v>-1.5199999809265135E-4</v>
      </c>
      <c r="R50" s="17">
        <v>36348</v>
      </c>
      <c r="S50" s="3">
        <f t="shared" si="8"/>
        <v>8.9384610836322487E-4</v>
      </c>
      <c r="T50" s="3">
        <f t="shared" si="9"/>
        <v>1.690145454386998E-2</v>
      </c>
      <c r="U50" s="3">
        <f t="shared" si="10"/>
        <v>2.2935779816513763E-2</v>
      </c>
      <c r="V50" s="3">
        <f t="shared" si="11"/>
        <v>1.6007608435506755E-2</v>
      </c>
      <c r="W50" s="3">
        <f t="shared" si="12"/>
        <v>2.2041933708150538E-2</v>
      </c>
      <c r="AH50" s="1">
        <v>36047</v>
      </c>
      <c r="AI50" s="15">
        <v>-9.1331398607030836E-3</v>
      </c>
      <c r="AJ50" s="15">
        <v>3.3873843005698913E-3</v>
      </c>
      <c r="AX50" s="8">
        <v>26</v>
      </c>
      <c r="AY50" s="8">
        <v>1.7142935701610001E-2</v>
      </c>
      <c r="AZ50" s="8">
        <v>-1.9937415601313672E-2</v>
      </c>
      <c r="BA50"/>
      <c r="BB50"/>
      <c r="BC50"/>
      <c r="BD50"/>
      <c r="BE50"/>
      <c r="BF50"/>
      <c r="BP50" s="1">
        <v>36047</v>
      </c>
      <c r="BQ50" s="15">
        <v>-1.0075540043638431E-2</v>
      </c>
      <c r="BR50" s="15">
        <v>4.3297844835052382E-3</v>
      </c>
      <c r="CF50" s="8">
        <v>26</v>
      </c>
      <c r="CG50" s="8">
        <v>1.5902838547855846E-2</v>
      </c>
      <c r="CH50" s="8">
        <v>-1.8697318447559518E-2</v>
      </c>
      <c r="CX50" s="1">
        <v>36564</v>
      </c>
      <c r="CY50" s="15">
        <v>5.2006227704453154E-3</v>
      </c>
      <c r="CZ50" s="15">
        <v>5.2578217237336675E-2</v>
      </c>
      <c r="DN50" s="8">
        <v>26</v>
      </c>
      <c r="DO50" s="8">
        <v>-1.5985895891871264E-2</v>
      </c>
      <c r="DP50" s="8">
        <v>-5.7602931766984035E-2</v>
      </c>
    </row>
    <row r="51" spans="1:120" x14ac:dyDescent="0.2">
      <c r="A51" s="17">
        <v>36080</v>
      </c>
      <c r="B51" s="3">
        <v>3.8190000057220459</v>
      </c>
      <c r="C51" s="2">
        <v>997.71002197265625</v>
      </c>
      <c r="D51" s="3">
        <v>25.468999862670898</v>
      </c>
      <c r="F51" s="17">
        <v>36355</v>
      </c>
      <c r="G51" s="3">
        <f t="shared" si="0"/>
        <v>4.5819997787475586</v>
      </c>
      <c r="H51" s="3">
        <f t="shared" si="1"/>
        <v>1398.1700439453125</v>
      </c>
      <c r="I51" s="3">
        <f t="shared" si="2"/>
        <v>41.28125</v>
      </c>
      <c r="K51" s="17">
        <v>36080</v>
      </c>
      <c r="L51" s="3">
        <f t="shared" si="3"/>
        <v>1.526799964904785E-4</v>
      </c>
      <c r="M51" s="3">
        <f t="shared" si="4"/>
        <v>1.3603314520485054E-2</v>
      </c>
      <c r="N51" s="3">
        <f t="shared" si="5"/>
        <v>-8.5060880712059007E-3</v>
      </c>
      <c r="O51" s="3">
        <f t="shared" si="6"/>
        <v>1.3450634523994576E-2</v>
      </c>
      <c r="P51" s="3">
        <f t="shared" si="7"/>
        <v>-8.6587680676963787E-3</v>
      </c>
      <c r="R51" s="17">
        <v>36355</v>
      </c>
      <c r="S51" s="3">
        <f t="shared" si="8"/>
        <v>8.6673076336200416E-4</v>
      </c>
      <c r="T51" s="3">
        <f t="shared" si="9"/>
        <v>1.654935751430819E-3</v>
      </c>
      <c r="U51" s="3">
        <f t="shared" si="10"/>
        <v>-1.2705530642750373E-2</v>
      </c>
      <c r="V51" s="3">
        <f t="shared" si="11"/>
        <v>7.8820498806881484E-4</v>
      </c>
      <c r="W51" s="3">
        <f t="shared" si="12"/>
        <v>-1.3572261406112377E-2</v>
      </c>
      <c r="AH51" s="1">
        <v>36048</v>
      </c>
      <c r="AI51" s="15">
        <v>-1.394470374938171E-2</v>
      </c>
      <c r="AJ51" s="15">
        <v>1.1964384030464115E-3</v>
      </c>
      <c r="AX51" s="8">
        <v>27</v>
      </c>
      <c r="AY51" s="8">
        <v>-2.9844621220414681E-2</v>
      </c>
      <c r="AZ51" s="8">
        <v>1.3403434974401576E-2</v>
      </c>
      <c r="BA51"/>
      <c r="BB51"/>
      <c r="BC51"/>
      <c r="BD51"/>
      <c r="BE51"/>
      <c r="BF51"/>
      <c r="BP51" s="1">
        <v>36048</v>
      </c>
      <c r="BQ51" s="15">
        <v>-1.5383583648827909E-2</v>
      </c>
      <c r="BR51" s="15">
        <v>2.6353183024926102E-3</v>
      </c>
      <c r="CF51" s="8">
        <v>27</v>
      </c>
      <c r="CG51" s="8">
        <v>-2.7685701040434583E-2</v>
      </c>
      <c r="CH51" s="8">
        <v>1.1244514794421477E-2</v>
      </c>
      <c r="CX51" s="1">
        <v>36565</v>
      </c>
      <c r="CY51" s="15">
        <v>-9.0563578585032001E-3</v>
      </c>
      <c r="CZ51" s="15">
        <v>1.3561335788568565E-2</v>
      </c>
      <c r="DN51" s="8">
        <v>27</v>
      </c>
      <c r="DO51" s="8">
        <v>-6.3779959855829295E-3</v>
      </c>
      <c r="DP51" s="8">
        <v>-2.9166848603425787E-2</v>
      </c>
    </row>
    <row r="52" spans="1:120" x14ac:dyDescent="0.2">
      <c r="A52" s="17">
        <v>36081</v>
      </c>
      <c r="B52" s="3">
        <v>3.7920000553131104</v>
      </c>
      <c r="C52" s="2">
        <v>994.79998779296875</v>
      </c>
      <c r="D52" s="3">
        <v>25.593999862670898</v>
      </c>
      <c r="F52" s="17">
        <v>36362</v>
      </c>
      <c r="G52" s="3">
        <f t="shared" si="0"/>
        <v>4.4159998893737793</v>
      </c>
      <c r="H52" s="3">
        <f t="shared" si="1"/>
        <v>1379.280029296875</v>
      </c>
      <c r="I52" s="3">
        <f t="shared" si="2"/>
        <v>42.625</v>
      </c>
      <c r="K52" s="17">
        <v>36081</v>
      </c>
      <c r="L52" s="3">
        <f t="shared" si="3"/>
        <v>1.5276000022888185E-4</v>
      </c>
      <c r="M52" s="3">
        <f t="shared" si="4"/>
        <v>-2.9167133892609668E-3</v>
      </c>
      <c r="N52" s="3">
        <f t="shared" si="5"/>
        <v>4.9079273106129506E-3</v>
      </c>
      <c r="O52" s="3">
        <f t="shared" si="6"/>
        <v>-3.0694733894898489E-3</v>
      </c>
      <c r="P52" s="3">
        <f t="shared" si="7"/>
        <v>4.7551673103840685E-3</v>
      </c>
      <c r="R52" s="17">
        <v>36362</v>
      </c>
      <c r="S52" s="3">
        <f t="shared" si="8"/>
        <v>8.8115380360529968E-4</v>
      </c>
      <c r="T52" s="3">
        <f t="shared" si="9"/>
        <v>-1.3510527371287578E-2</v>
      </c>
      <c r="U52" s="3">
        <f t="shared" si="10"/>
        <v>3.2551097653292962E-2</v>
      </c>
      <c r="V52" s="3">
        <f t="shared" si="11"/>
        <v>-1.4391681174892878E-2</v>
      </c>
      <c r="W52" s="3">
        <f t="shared" si="12"/>
        <v>3.166994384968766E-2</v>
      </c>
      <c r="AH52" s="1">
        <v>36049</v>
      </c>
      <c r="AI52" s="15">
        <v>1.567293069114338E-2</v>
      </c>
      <c r="AJ52" s="15">
        <v>2.3743621829337577E-2</v>
      </c>
      <c r="AX52" s="8">
        <v>28</v>
      </c>
      <c r="AY52" s="8">
        <v>-3.4380374238982729E-4</v>
      </c>
      <c r="AZ52" s="8">
        <v>-1.8336846042741092E-2</v>
      </c>
      <c r="BA52"/>
      <c r="BB52"/>
      <c r="BC52"/>
      <c r="BD52"/>
      <c r="BE52"/>
      <c r="BF52"/>
      <c r="BP52" s="1">
        <v>36049</v>
      </c>
      <c r="BQ52" s="15">
        <v>1.7290137147601772E-2</v>
      </c>
      <c r="BR52" s="15">
        <v>2.2126415372879186E-2</v>
      </c>
      <c r="CF52" s="8">
        <v>28</v>
      </c>
      <c r="CG52" s="8">
        <v>-3.1893343722105675E-4</v>
      </c>
      <c r="CH52" s="8">
        <v>-1.8361716347909861E-2</v>
      </c>
      <c r="CX52" s="1">
        <v>36566</v>
      </c>
      <c r="CY52" s="15">
        <v>1.4837079088346082E-3</v>
      </c>
      <c r="CZ52" s="15">
        <v>1.6170273762772337E-2</v>
      </c>
      <c r="DN52" s="8">
        <v>28</v>
      </c>
      <c r="DO52" s="8">
        <v>2.8436587029369569E-2</v>
      </c>
      <c r="DP52" s="8">
        <v>4.382218567781259E-2</v>
      </c>
    </row>
    <row r="53" spans="1:120" x14ac:dyDescent="0.2">
      <c r="A53" s="17">
        <v>36082</v>
      </c>
      <c r="B53" s="3">
        <v>3.9319999217987061</v>
      </c>
      <c r="C53" s="2">
        <v>1005.530029296875</v>
      </c>
      <c r="D53" s="3">
        <v>25.656499862670898</v>
      </c>
      <c r="F53" s="17">
        <v>36369</v>
      </c>
      <c r="G53" s="3">
        <f t="shared" si="0"/>
        <v>4.5770001411437988</v>
      </c>
      <c r="H53" s="3">
        <f t="shared" si="1"/>
        <v>1365.4000244140625</v>
      </c>
      <c r="I53" s="3">
        <f t="shared" si="2"/>
        <v>42</v>
      </c>
      <c r="K53" s="17">
        <v>36082</v>
      </c>
      <c r="L53" s="3">
        <f t="shared" si="3"/>
        <v>1.5168000221252442E-4</v>
      </c>
      <c r="M53" s="3">
        <f t="shared" si="4"/>
        <v>1.0786129509019773E-2</v>
      </c>
      <c r="N53" s="3">
        <f t="shared" si="5"/>
        <v>2.4419786018345991E-3</v>
      </c>
      <c r="O53" s="3">
        <f t="shared" si="6"/>
        <v>1.0634449506807248E-2</v>
      </c>
      <c r="P53" s="3">
        <f t="shared" si="7"/>
        <v>2.2902985996220747E-3</v>
      </c>
      <c r="R53" s="17">
        <v>36369</v>
      </c>
      <c r="S53" s="3">
        <f t="shared" si="8"/>
        <v>8.4923074795649597E-4</v>
      </c>
      <c r="T53" s="3">
        <f t="shared" si="9"/>
        <v>-1.006322471723759E-2</v>
      </c>
      <c r="U53" s="3">
        <f t="shared" si="10"/>
        <v>-1.466275659824047E-2</v>
      </c>
      <c r="V53" s="3">
        <f t="shared" si="11"/>
        <v>-1.0912455465194086E-2</v>
      </c>
      <c r="W53" s="3">
        <f t="shared" si="12"/>
        <v>-1.5511987346196967E-2</v>
      </c>
      <c r="AH53" s="1">
        <v>36052</v>
      </c>
      <c r="AI53" s="15">
        <v>1.0862853412611983E-2</v>
      </c>
      <c r="AJ53" s="15">
        <v>7.1928602785667178E-2</v>
      </c>
      <c r="AX53" s="8">
        <v>29</v>
      </c>
      <c r="AY53" s="8">
        <v>1.7727301041215907E-2</v>
      </c>
      <c r="AZ53" s="8">
        <v>8.3332986924235519E-2</v>
      </c>
      <c r="BA53"/>
      <c r="BB53"/>
      <c r="BC53"/>
      <c r="BD53"/>
      <c r="BE53"/>
      <c r="BF53"/>
      <c r="BP53" s="1">
        <v>36052</v>
      </c>
      <c r="BQ53" s="15">
        <v>1.1983733547963081E-2</v>
      </c>
      <c r="BR53" s="15">
        <v>7.0807722650316068E-2</v>
      </c>
      <c r="CF53" s="8">
        <v>29</v>
      </c>
      <c r="CG53" s="8">
        <v>1.6444931676504921E-2</v>
      </c>
      <c r="CH53" s="8">
        <v>8.4615356288946508E-2</v>
      </c>
      <c r="CX53" s="1">
        <v>36567</v>
      </c>
      <c r="CY53" s="15">
        <v>-9.0983758018414081E-3</v>
      </c>
      <c r="CZ53" s="15">
        <v>-1.6999587897915433E-2</v>
      </c>
      <c r="DN53" s="8">
        <v>29</v>
      </c>
      <c r="DO53" s="8">
        <v>-7.7487237481292165E-3</v>
      </c>
      <c r="DP53" s="8">
        <v>2.412624597014433E-2</v>
      </c>
    </row>
    <row r="54" spans="1:120" ht="13.5" thickBot="1" x14ac:dyDescent="0.25">
      <c r="A54" s="17">
        <v>36083</v>
      </c>
      <c r="B54" s="3">
        <v>3.8489999771118164</v>
      </c>
      <c r="C54" s="2">
        <v>1047.5</v>
      </c>
      <c r="D54" s="3">
        <v>26.093999862670898</v>
      </c>
      <c r="F54" s="17">
        <v>36376</v>
      </c>
      <c r="G54" s="3">
        <f t="shared" si="0"/>
        <v>4.6230001449584961</v>
      </c>
      <c r="H54" s="3">
        <f t="shared" si="1"/>
        <v>1305.3299560546875</v>
      </c>
      <c r="I54" s="3">
        <f t="shared" si="2"/>
        <v>42.375</v>
      </c>
      <c r="K54" s="17">
        <v>36083</v>
      </c>
      <c r="L54" s="3">
        <f t="shared" si="3"/>
        <v>1.5727999687194824E-4</v>
      </c>
      <c r="M54" s="3">
        <f t="shared" si="4"/>
        <v>4.1739151969904707E-2</v>
      </c>
      <c r="N54" s="3">
        <f t="shared" si="5"/>
        <v>1.7052209083147137E-2</v>
      </c>
      <c r="O54" s="3">
        <f t="shared" si="6"/>
        <v>4.1581871973032758E-2</v>
      </c>
      <c r="P54" s="3">
        <f t="shared" si="7"/>
        <v>1.6894929086275188E-2</v>
      </c>
      <c r="R54" s="17">
        <v>36376</v>
      </c>
      <c r="S54" s="3">
        <f t="shared" si="8"/>
        <v>8.8019233483534588E-4</v>
      </c>
      <c r="T54" s="3">
        <f t="shared" si="9"/>
        <v>-4.3994483144346667E-2</v>
      </c>
      <c r="U54" s="3">
        <f t="shared" si="10"/>
        <v>8.9285714285714281E-3</v>
      </c>
      <c r="V54" s="3">
        <f t="shared" si="11"/>
        <v>-4.4874675479182016E-2</v>
      </c>
      <c r="W54" s="3">
        <f t="shared" si="12"/>
        <v>8.0483790937360827E-3</v>
      </c>
      <c r="AH54" s="1">
        <v>36053</v>
      </c>
      <c r="AI54" s="15">
        <v>4.0385920799890047E-3</v>
      </c>
      <c r="AJ54" s="15">
        <v>1.3360387619418983E-2</v>
      </c>
      <c r="AX54" s="8">
        <v>30</v>
      </c>
      <c r="AY54" s="8">
        <v>-1.6372475230434592E-2</v>
      </c>
      <c r="AZ54" s="8">
        <v>-5.5928980820123812E-2</v>
      </c>
      <c r="BA54"/>
      <c r="BB54"/>
      <c r="BC54"/>
      <c r="BD54"/>
      <c r="BE54"/>
      <c r="BF54"/>
      <c r="BP54" s="1">
        <v>36053</v>
      </c>
      <c r="BQ54" s="15">
        <v>4.4553129419303309E-3</v>
      </c>
      <c r="BR54" s="15">
        <v>1.2943666757477656E-2</v>
      </c>
      <c r="CF54" s="8">
        <v>30</v>
      </c>
      <c r="CG54" s="8">
        <v>-1.5188112161787866E-2</v>
      </c>
      <c r="CH54" s="8">
        <v>-5.711334388877054E-2</v>
      </c>
      <c r="CX54" s="1">
        <v>36570</v>
      </c>
      <c r="CY54" s="15">
        <v>7.7837286168768165E-4</v>
      </c>
      <c r="CZ54" s="15">
        <v>2.8413791853349944E-2</v>
      </c>
      <c r="DN54" s="9">
        <v>30</v>
      </c>
      <c r="DO54" s="9">
        <v>-1.9240257253986155E-2</v>
      </c>
      <c r="DP54" s="9">
        <v>1.4964295039027497E-2</v>
      </c>
    </row>
    <row r="55" spans="1:120" x14ac:dyDescent="0.2">
      <c r="A55" s="17">
        <v>36084</v>
      </c>
      <c r="B55" s="3">
        <v>3.5550000667572021</v>
      </c>
      <c r="C55" s="2">
        <v>1056.4200439453125</v>
      </c>
      <c r="D55" s="3">
        <v>26.5625</v>
      </c>
      <c r="F55" s="17">
        <v>36383</v>
      </c>
      <c r="G55" s="3">
        <f t="shared" si="0"/>
        <v>4.7569999694824219</v>
      </c>
      <c r="H55" s="3">
        <f t="shared" si="1"/>
        <v>1301.9300537109375</v>
      </c>
      <c r="I55" s="3">
        <f t="shared" si="2"/>
        <v>44.015621185302734</v>
      </c>
      <c r="K55" s="17">
        <v>36084</v>
      </c>
      <c r="L55" s="3">
        <f t="shared" si="3"/>
        <v>1.5395999908447266E-4</v>
      </c>
      <c r="M55" s="3">
        <f t="shared" si="4"/>
        <v>8.5155550790572791E-3</v>
      </c>
      <c r="N55" s="3">
        <f t="shared" si="5"/>
        <v>1.7954324357888893E-2</v>
      </c>
      <c r="O55" s="3">
        <f t="shared" si="6"/>
        <v>8.3615950799728056E-3</v>
      </c>
      <c r="P55" s="3">
        <f t="shared" si="7"/>
        <v>1.7800364358804419E-2</v>
      </c>
      <c r="R55" s="17">
        <v>36383</v>
      </c>
      <c r="S55" s="3">
        <f t="shared" si="8"/>
        <v>8.8903848941509535E-4</v>
      </c>
      <c r="T55" s="3">
        <f t="shared" si="9"/>
        <v>-2.6046305977885328E-3</v>
      </c>
      <c r="U55" s="3">
        <f t="shared" si="10"/>
        <v>3.8716724136937684E-2</v>
      </c>
      <c r="V55" s="3">
        <f t="shared" si="11"/>
        <v>-3.493669087203628E-3</v>
      </c>
      <c r="W55" s="3">
        <f t="shared" si="12"/>
        <v>3.7827685647522591E-2</v>
      </c>
      <c r="AH55" s="1">
        <v>36054</v>
      </c>
      <c r="AI55" s="15">
        <v>3.9253605741694769E-3</v>
      </c>
      <c r="AJ55" s="15">
        <v>1.6885404858729906E-2</v>
      </c>
      <c r="AX55" s="8">
        <v>31</v>
      </c>
      <c r="AY55" s="8">
        <v>3.6219225879273599E-2</v>
      </c>
      <c r="AZ55" s="8">
        <v>6.7453801778154382E-2</v>
      </c>
      <c r="BA55"/>
      <c r="BB55"/>
      <c r="BC55"/>
      <c r="BD55"/>
      <c r="BE55"/>
      <c r="BF55"/>
      <c r="BP55" s="1">
        <v>36054</v>
      </c>
      <c r="BQ55" s="15">
        <v>4.3303976785612772E-3</v>
      </c>
      <c r="BR55" s="15">
        <v>1.6480367754338105E-2</v>
      </c>
      <c r="CF55" s="8">
        <v>31</v>
      </c>
      <c r="CG55" s="8">
        <v>3.3599175281997677E-2</v>
      </c>
      <c r="CH55" s="8">
        <v>7.007385237543029E-2</v>
      </c>
      <c r="CX55" s="1">
        <v>36571</v>
      </c>
      <c r="CY55" s="15">
        <v>3.6458427478529751E-3</v>
      </c>
      <c r="CZ55" s="15">
        <v>1.272493899383865E-2</v>
      </c>
    </row>
    <row r="56" spans="1:120" x14ac:dyDescent="0.2">
      <c r="A56" s="17">
        <v>36087</v>
      </c>
      <c r="B56" s="3">
        <v>3.7249999046325684</v>
      </c>
      <c r="C56" s="2">
        <v>1062.3900146484375</v>
      </c>
      <c r="D56" s="3">
        <v>26.281499862670898</v>
      </c>
      <c r="F56" s="17">
        <v>36390</v>
      </c>
      <c r="G56" s="3">
        <f t="shared" si="0"/>
        <v>4.6030001640319824</v>
      </c>
      <c r="H56" s="3">
        <f t="shared" si="1"/>
        <v>1332.8399658203125</v>
      </c>
      <c r="I56" s="3">
        <f t="shared" si="2"/>
        <v>43.6875</v>
      </c>
      <c r="K56" s="17">
        <v>36087</v>
      </c>
      <c r="L56" s="3">
        <f t="shared" si="3"/>
        <v>1.422000026702881E-4</v>
      </c>
      <c r="M56" s="3">
        <f t="shared" si="4"/>
        <v>5.6511335025692172E-3</v>
      </c>
      <c r="N56" s="3">
        <f t="shared" si="5"/>
        <v>-1.0578828699448529E-2</v>
      </c>
      <c r="O56" s="3">
        <f t="shared" si="6"/>
        <v>5.5089334998989293E-3</v>
      </c>
      <c r="P56" s="3">
        <f t="shared" si="7"/>
        <v>-1.0721028702118817E-2</v>
      </c>
      <c r="R56" s="17">
        <v>36390</v>
      </c>
      <c r="S56" s="3">
        <f t="shared" si="8"/>
        <v>9.148076864389273E-4</v>
      </c>
      <c r="T56" s="3">
        <f t="shared" si="9"/>
        <v>2.3741607332338155E-2</v>
      </c>
      <c r="U56" s="3">
        <f t="shared" si="10"/>
        <v>-7.4546530633151078E-3</v>
      </c>
      <c r="V56" s="3">
        <f t="shared" si="11"/>
        <v>2.2826799645899228E-2</v>
      </c>
      <c r="W56" s="3">
        <f t="shared" si="12"/>
        <v>-8.3694607497540353E-3</v>
      </c>
      <c r="AH56" s="1">
        <v>36055</v>
      </c>
      <c r="AI56" s="15">
        <v>-1.372911724015748E-2</v>
      </c>
      <c r="AJ56" s="15">
        <v>-1.9112720989554192E-2</v>
      </c>
      <c r="AX56" s="8">
        <v>32</v>
      </c>
      <c r="AY56" s="8">
        <v>5.874563279760975E-3</v>
      </c>
      <c r="AZ56" s="8">
        <v>-4.0662557758846037E-2</v>
      </c>
      <c r="BA56"/>
      <c r="BB56"/>
      <c r="BC56"/>
      <c r="BD56"/>
      <c r="BE56"/>
      <c r="BF56"/>
      <c r="BP56" s="1">
        <v>36055</v>
      </c>
      <c r="BQ56" s="15">
        <v>-1.5145751913008005E-2</v>
      </c>
      <c r="BR56" s="15">
        <v>-1.7696086316703667E-2</v>
      </c>
      <c r="CF56" s="8">
        <v>32</v>
      </c>
      <c r="CG56" s="8">
        <v>5.449605190342482E-3</v>
      </c>
      <c r="CH56" s="8">
        <v>-4.023759966942754E-2</v>
      </c>
      <c r="CX56" s="1">
        <v>36572</v>
      </c>
      <c r="CY56" s="15">
        <v>-4.4982256868814595E-3</v>
      </c>
      <c r="CZ56" s="15">
        <v>1.7874540396960733E-2</v>
      </c>
    </row>
    <row r="57" spans="1:120" x14ac:dyDescent="0.2">
      <c r="A57" s="17">
        <v>36088</v>
      </c>
      <c r="B57" s="3">
        <v>3.9000000953674316</v>
      </c>
      <c r="C57" s="2">
        <v>1063.9300537109375</v>
      </c>
      <c r="D57" s="3">
        <v>26.468999862670898</v>
      </c>
      <c r="F57" s="17">
        <v>36397</v>
      </c>
      <c r="G57" s="3">
        <f t="shared" si="0"/>
        <v>4.7729997634887695</v>
      </c>
      <c r="H57" s="3">
        <f t="shared" si="1"/>
        <v>1381.7900390625</v>
      </c>
      <c r="I57" s="3">
        <f t="shared" si="2"/>
        <v>43.125</v>
      </c>
      <c r="K57" s="17">
        <v>36088</v>
      </c>
      <c r="L57" s="3">
        <f t="shared" si="3"/>
        <v>1.4899999618530273E-4</v>
      </c>
      <c r="M57" s="3">
        <f t="shared" si="4"/>
        <v>1.4495985855153435E-3</v>
      </c>
      <c r="N57" s="3">
        <f t="shared" si="5"/>
        <v>7.1342960249508765E-3</v>
      </c>
      <c r="O57" s="3">
        <f t="shared" si="6"/>
        <v>1.3005985893300407E-3</v>
      </c>
      <c r="P57" s="3">
        <f t="shared" si="7"/>
        <v>6.9852960287655735E-3</v>
      </c>
      <c r="R57" s="17">
        <v>36397</v>
      </c>
      <c r="S57" s="3">
        <f t="shared" si="8"/>
        <v>8.8519233923691973E-4</v>
      </c>
      <c r="T57" s="3">
        <f t="shared" si="9"/>
        <v>3.6726144546588971E-2</v>
      </c>
      <c r="U57" s="3">
        <f t="shared" si="10"/>
        <v>-1.2875536480686695E-2</v>
      </c>
      <c r="V57" s="3">
        <f t="shared" si="11"/>
        <v>3.5840952207352048E-2</v>
      </c>
      <c r="W57" s="3">
        <f t="shared" si="12"/>
        <v>-1.3760728819923615E-2</v>
      </c>
      <c r="AH57" s="1">
        <v>36056</v>
      </c>
      <c r="AI57" s="15">
        <v>5.4421929566937275E-4</v>
      </c>
      <c r="AJ57" s="15">
        <v>-7.2541928498822046E-4</v>
      </c>
      <c r="AX57" s="8">
        <v>33</v>
      </c>
      <c r="AY57" s="8">
        <v>-1.78910773255017E-2</v>
      </c>
      <c r="AZ57" s="8">
        <v>-9.7498485901704075E-3</v>
      </c>
      <c r="BA57"/>
      <c r="BB57"/>
      <c r="BC57"/>
      <c r="BD57"/>
      <c r="BE57"/>
      <c r="BF57"/>
      <c r="BP57" s="1">
        <v>36056</v>
      </c>
      <c r="BQ57" s="15">
        <v>6.0037439365516888E-4</v>
      </c>
      <c r="BR57" s="15">
        <v>-7.8157438297401659E-4</v>
      </c>
      <c r="CF57" s="8">
        <v>33</v>
      </c>
      <c r="CG57" s="8">
        <v>-1.659686060234929E-2</v>
      </c>
      <c r="CH57" s="8">
        <v>-1.1044065313322818E-2</v>
      </c>
      <c r="CX57" s="1">
        <v>36573</v>
      </c>
      <c r="CY57" s="15">
        <v>8.3932607913168042E-5</v>
      </c>
      <c r="CZ57" s="15">
        <v>5.9548480741609816E-3</v>
      </c>
    </row>
    <row r="58" spans="1:120" x14ac:dyDescent="0.2">
      <c r="A58" s="17">
        <v>36089</v>
      </c>
      <c r="B58" s="3">
        <v>3.8899998664855957</v>
      </c>
      <c r="C58" s="2">
        <v>1069.9200439453125</v>
      </c>
      <c r="D58" s="3">
        <v>26.375</v>
      </c>
      <c r="F58" s="17">
        <v>36404</v>
      </c>
      <c r="G58" s="3">
        <f t="shared" si="0"/>
        <v>4.9190001487731934</v>
      </c>
      <c r="H58" s="3">
        <f t="shared" si="1"/>
        <v>1331.0699462890625</v>
      </c>
      <c r="I58" s="3">
        <f t="shared" si="2"/>
        <v>41.3125</v>
      </c>
      <c r="K58" s="17">
        <v>36089</v>
      </c>
      <c r="L58" s="3">
        <f t="shared" si="3"/>
        <v>1.5600000381469725E-4</v>
      </c>
      <c r="M58" s="3">
        <f t="shared" si="4"/>
        <v>5.6300601843910685E-3</v>
      </c>
      <c r="N58" s="3">
        <f t="shared" si="5"/>
        <v>-3.5513190206882725E-3</v>
      </c>
      <c r="O58" s="3">
        <f t="shared" si="6"/>
        <v>5.4740601805763709E-3</v>
      </c>
      <c r="P58" s="3">
        <f t="shared" si="7"/>
        <v>-3.7073190245029697E-3</v>
      </c>
      <c r="R58" s="17">
        <v>36404</v>
      </c>
      <c r="S58" s="3">
        <f t="shared" si="8"/>
        <v>9.1788456990168639E-4</v>
      </c>
      <c r="T58" s="3">
        <f t="shared" si="9"/>
        <v>-3.6706077869724296E-2</v>
      </c>
      <c r="U58" s="3">
        <f t="shared" si="10"/>
        <v>-4.2028985507246375E-2</v>
      </c>
      <c r="V58" s="3">
        <f t="shared" si="11"/>
        <v>-3.7623962439625985E-2</v>
      </c>
      <c r="W58" s="3">
        <f t="shared" si="12"/>
        <v>-4.2946870077148064E-2</v>
      </c>
      <c r="AH58" s="1">
        <v>36059</v>
      </c>
      <c r="AI58" s="15">
        <v>1.8989640371227651E-3</v>
      </c>
      <c r="AJ58" s="15">
        <v>1.2921875959215125E-2</v>
      </c>
      <c r="AX58" s="8">
        <v>34</v>
      </c>
      <c r="AY58" s="8">
        <v>1.0117214193710993E-2</v>
      </c>
      <c r="AZ58" s="8">
        <v>-3.4706758618216982E-2</v>
      </c>
      <c r="BA58"/>
      <c r="BB58"/>
      <c r="BC58"/>
      <c r="BD58"/>
      <c r="BE58"/>
      <c r="BF58"/>
      <c r="BP58" s="1">
        <v>36059</v>
      </c>
      <c r="BQ58" s="15">
        <v>2.0949080479740752E-3</v>
      </c>
      <c r="BR58" s="15">
        <v>1.2725931948363814E-2</v>
      </c>
      <c r="CF58" s="8">
        <v>34</v>
      </c>
      <c r="CG58" s="8">
        <v>9.3853483835648448E-3</v>
      </c>
      <c r="CH58" s="8">
        <v>-3.3974892808070839E-2</v>
      </c>
      <c r="CX58" s="1">
        <v>36574</v>
      </c>
      <c r="CY58" s="15">
        <v>-1.3131567113449972E-2</v>
      </c>
      <c r="CZ58" s="15">
        <v>-3.0914328789206323E-3</v>
      </c>
    </row>
    <row r="59" spans="1:120" x14ac:dyDescent="0.2">
      <c r="A59" s="17">
        <v>36090</v>
      </c>
      <c r="B59" s="3">
        <v>3.880000114440918</v>
      </c>
      <c r="C59" s="2">
        <v>1078.47998046875</v>
      </c>
      <c r="D59" s="3">
        <v>26.0625</v>
      </c>
      <c r="F59" s="17">
        <v>36411</v>
      </c>
      <c r="G59" s="3">
        <f t="shared" si="0"/>
        <v>4.6669998168945313</v>
      </c>
      <c r="H59" s="3">
        <f t="shared" si="1"/>
        <v>1344.1500244140625</v>
      </c>
      <c r="I59" s="3">
        <f t="shared" si="2"/>
        <v>40.4375</v>
      </c>
      <c r="K59" s="17">
        <v>36090</v>
      </c>
      <c r="L59" s="3">
        <f t="shared" si="3"/>
        <v>1.5559999465942383E-4</v>
      </c>
      <c r="M59" s="3">
        <f t="shared" si="4"/>
        <v>8.000538518628808E-3</v>
      </c>
      <c r="N59" s="3">
        <f t="shared" si="5"/>
        <v>-1.1848341232227487E-2</v>
      </c>
      <c r="O59" s="3">
        <f t="shared" si="6"/>
        <v>7.8449385239693845E-3</v>
      </c>
      <c r="P59" s="3">
        <f t="shared" si="7"/>
        <v>-1.2003941226886911E-2</v>
      </c>
      <c r="R59" s="17">
        <v>36411</v>
      </c>
      <c r="S59" s="3">
        <f t="shared" si="8"/>
        <v>9.4596156707176795E-4</v>
      </c>
      <c r="T59" s="3">
        <f t="shared" si="9"/>
        <v>9.8267398805497921E-3</v>
      </c>
      <c r="U59" s="3">
        <f t="shared" si="10"/>
        <v>-2.118003025718608E-2</v>
      </c>
      <c r="V59" s="3">
        <f t="shared" si="11"/>
        <v>8.8807783134780237E-3</v>
      </c>
      <c r="W59" s="3">
        <f t="shared" si="12"/>
        <v>-2.2125991824257847E-2</v>
      </c>
      <c r="AH59" s="1">
        <v>36060</v>
      </c>
      <c r="AI59" s="15">
        <v>2.9933126860270829E-3</v>
      </c>
      <c r="AJ59" s="15">
        <v>-4.3976329742483194E-3</v>
      </c>
      <c r="AX59" s="8">
        <v>35</v>
      </c>
      <c r="AY59" s="8">
        <v>2.3442224266634268E-2</v>
      </c>
      <c r="AZ59" s="8">
        <v>-5.0539230179614272E-2</v>
      </c>
      <c r="BA59"/>
      <c r="BB59"/>
      <c r="BC59"/>
      <c r="BD59"/>
      <c r="BE59"/>
      <c r="BF59"/>
      <c r="BP59" s="1">
        <v>36060</v>
      </c>
      <c r="BQ59" s="15">
        <v>3.3021767202933289E-3</v>
      </c>
      <c r="BR59" s="15">
        <v>-4.7064970085145662E-3</v>
      </c>
      <c r="CF59" s="8">
        <v>35</v>
      </c>
      <c r="CG59" s="8">
        <v>2.1746444961576877E-2</v>
      </c>
      <c r="CH59" s="8">
        <v>-4.8843450874556882E-2</v>
      </c>
      <c r="CX59" s="1">
        <v>36578</v>
      </c>
      <c r="CY59" s="15">
        <v>1.8429421792089714E-3</v>
      </c>
      <c r="CZ59" s="15">
        <v>-4.8136802885341903E-2</v>
      </c>
    </row>
    <row r="60" spans="1:120" x14ac:dyDescent="0.2">
      <c r="A60" s="17">
        <v>36091</v>
      </c>
      <c r="B60" s="3">
        <v>3.8899998664855957</v>
      </c>
      <c r="C60" s="2">
        <v>1070.6700439453125</v>
      </c>
      <c r="D60" s="3">
        <v>26.25</v>
      </c>
      <c r="F60" s="17">
        <v>36418</v>
      </c>
      <c r="G60" s="3">
        <f t="shared" si="0"/>
        <v>4.6069998741149902</v>
      </c>
      <c r="H60" s="3">
        <f t="shared" si="1"/>
        <v>1317.969970703125</v>
      </c>
      <c r="I60" s="3">
        <f t="shared" si="2"/>
        <v>41.625</v>
      </c>
      <c r="K60" s="17">
        <v>36091</v>
      </c>
      <c r="L60" s="3">
        <f t="shared" si="3"/>
        <v>1.5520000457763672E-4</v>
      </c>
      <c r="M60" s="3">
        <f t="shared" si="4"/>
        <v>-7.2416147400742601E-3</v>
      </c>
      <c r="N60" s="3">
        <f t="shared" si="5"/>
        <v>7.1942446043165471E-3</v>
      </c>
      <c r="O60" s="3">
        <f t="shared" si="6"/>
        <v>-7.3968147446518964E-3</v>
      </c>
      <c r="P60" s="3">
        <f t="shared" si="7"/>
        <v>7.0390445997389108E-3</v>
      </c>
      <c r="R60" s="17">
        <v>36418</v>
      </c>
      <c r="S60" s="3">
        <f t="shared" si="8"/>
        <v>8.9749996478740986E-4</v>
      </c>
      <c r="T60" s="3">
        <f t="shared" si="9"/>
        <v>-1.9477032500408446E-2</v>
      </c>
      <c r="U60" s="3">
        <f t="shared" si="10"/>
        <v>2.9366306027820709E-2</v>
      </c>
      <c r="V60" s="3">
        <f t="shared" si="11"/>
        <v>-2.0374532465195855E-2</v>
      </c>
      <c r="W60" s="3">
        <f t="shared" si="12"/>
        <v>2.84688060630333E-2</v>
      </c>
      <c r="AH60" s="1">
        <v>36061</v>
      </c>
      <c r="AI60" s="15">
        <v>1.877159395930543E-2</v>
      </c>
      <c r="AJ60" s="15">
        <v>4.1450147034424935E-2</v>
      </c>
      <c r="AX60" s="8">
        <v>36</v>
      </c>
      <c r="AY60" s="8">
        <v>2.9806113264294526E-4</v>
      </c>
      <c r="AZ60" s="8">
        <v>7.5792375376955406E-2</v>
      </c>
      <c r="BA60"/>
      <c r="BB60"/>
      <c r="BC60"/>
      <c r="BD60"/>
      <c r="BE60"/>
      <c r="BF60"/>
      <c r="BP60" s="1">
        <v>36061</v>
      </c>
      <c r="BQ60" s="15">
        <v>2.0708535016931543E-2</v>
      </c>
      <c r="BR60" s="15">
        <v>3.9513205976798818E-2</v>
      </c>
      <c r="CF60" s="8">
        <v>36</v>
      </c>
      <c r="CG60" s="8">
        <v>2.7649978698611341E-4</v>
      </c>
      <c r="CH60" s="8">
        <v>7.5813936722612232E-2</v>
      </c>
      <c r="CX60" s="1">
        <v>36579</v>
      </c>
      <c r="CY60" s="15">
        <v>2.6080910573563661E-3</v>
      </c>
      <c r="CZ60" s="15">
        <v>-1.1355738335881977E-2</v>
      </c>
    </row>
    <row r="61" spans="1:120" x14ac:dyDescent="0.2">
      <c r="A61" s="17">
        <v>36094</v>
      </c>
      <c r="B61" s="3">
        <v>4.0149998664855957</v>
      </c>
      <c r="C61" s="2">
        <v>1072.3199462890625</v>
      </c>
      <c r="D61" s="3">
        <v>26</v>
      </c>
      <c r="F61" s="17">
        <v>36425</v>
      </c>
      <c r="G61" s="3">
        <f t="shared" si="0"/>
        <v>4.6779999732971191</v>
      </c>
      <c r="H61" s="3">
        <f t="shared" si="1"/>
        <v>1310.510009765625</v>
      </c>
      <c r="I61" s="3">
        <f t="shared" si="2"/>
        <v>39.5</v>
      </c>
      <c r="K61" s="17">
        <v>36094</v>
      </c>
      <c r="L61" s="3">
        <f t="shared" si="3"/>
        <v>1.5559999465942383E-4</v>
      </c>
      <c r="M61" s="3">
        <f t="shared" si="4"/>
        <v>1.5409998188333301E-3</v>
      </c>
      <c r="N61" s="3">
        <f t="shared" si="5"/>
        <v>-9.5238095238095247E-3</v>
      </c>
      <c r="O61" s="3">
        <f t="shared" si="6"/>
        <v>1.3853998241739063E-3</v>
      </c>
      <c r="P61" s="3">
        <f t="shared" si="7"/>
        <v>-9.6794095184689483E-3</v>
      </c>
      <c r="R61" s="17">
        <v>36425</v>
      </c>
      <c r="S61" s="3">
        <f t="shared" si="8"/>
        <v>8.8596151425288268E-4</v>
      </c>
      <c r="T61" s="3">
        <f t="shared" si="9"/>
        <v>-5.6601903710447807E-3</v>
      </c>
      <c r="U61" s="3">
        <f t="shared" si="10"/>
        <v>-5.1051051051051052E-2</v>
      </c>
      <c r="V61" s="3">
        <f t="shared" si="11"/>
        <v>-6.5461518852976634E-3</v>
      </c>
      <c r="W61" s="3">
        <f t="shared" si="12"/>
        <v>-5.1937012565303933E-2</v>
      </c>
      <c r="AH61" s="1">
        <v>36062</v>
      </c>
      <c r="AI61" s="15">
        <v>-1.1837330022291596E-2</v>
      </c>
      <c r="AJ61" s="15">
        <v>-2.2991183450712036E-3</v>
      </c>
      <c r="AX61" s="8">
        <v>37</v>
      </c>
      <c r="AY61" s="8">
        <v>3.7773960794877806E-3</v>
      </c>
      <c r="AZ61" s="8">
        <v>-1.4775927111133791E-2</v>
      </c>
      <c r="BA61"/>
      <c r="BB61"/>
      <c r="BC61"/>
      <c r="BD61"/>
      <c r="BE61"/>
      <c r="BF61"/>
      <c r="BP61" s="1">
        <v>36062</v>
      </c>
      <c r="BQ61" s="15">
        <v>-1.3058761222143483E-2</v>
      </c>
      <c r="BR61" s="15">
        <v>-1.0776871452193165E-3</v>
      </c>
      <c r="CF61" s="8">
        <v>37</v>
      </c>
      <c r="CG61" s="8">
        <v>3.5041442742946381E-3</v>
      </c>
      <c r="CH61" s="8">
        <v>-1.4502675305940647E-2</v>
      </c>
      <c r="CX61" s="1">
        <v>36580</v>
      </c>
      <c r="CY61" s="15">
        <v>-2.510055311140237E-3</v>
      </c>
      <c r="CZ61" s="15">
        <v>4.1947549859451287E-3</v>
      </c>
    </row>
    <row r="62" spans="1:120" x14ac:dyDescent="0.2">
      <c r="A62" s="17">
        <v>36095</v>
      </c>
      <c r="B62" s="3">
        <v>4.059999942779541</v>
      </c>
      <c r="C62" s="2">
        <v>1065.3399658203125</v>
      </c>
      <c r="D62" s="3">
        <v>26.093999862670898</v>
      </c>
      <c r="F62" s="17">
        <v>36432</v>
      </c>
      <c r="G62" s="3">
        <f t="shared" si="0"/>
        <v>4.6919999122619629</v>
      </c>
      <c r="H62" s="3">
        <f t="shared" si="1"/>
        <v>1268.3699951171875</v>
      </c>
      <c r="I62" s="3">
        <f t="shared" si="2"/>
        <v>39.5</v>
      </c>
      <c r="K62" s="17">
        <v>36095</v>
      </c>
      <c r="L62" s="3">
        <f t="shared" si="3"/>
        <v>1.6059999465942382E-4</v>
      </c>
      <c r="M62" s="3">
        <f t="shared" si="4"/>
        <v>-6.5092330818850817E-3</v>
      </c>
      <c r="N62" s="3">
        <f t="shared" si="5"/>
        <v>3.6153793334960938E-3</v>
      </c>
      <c r="O62" s="3">
        <f t="shared" si="6"/>
        <v>-6.6698330765445051E-3</v>
      </c>
      <c r="P62" s="3">
        <f t="shared" si="7"/>
        <v>3.4547793388366699E-3</v>
      </c>
      <c r="R62" s="17">
        <v>36432</v>
      </c>
      <c r="S62" s="3">
        <f t="shared" si="8"/>
        <v>8.9961537948021525E-4</v>
      </c>
      <c r="T62" s="3">
        <f t="shared" si="9"/>
        <v>-3.2155431346895191E-2</v>
      </c>
      <c r="U62" s="3">
        <f t="shared" si="10"/>
        <v>0</v>
      </c>
      <c r="V62" s="3">
        <f t="shared" si="11"/>
        <v>-3.3055046726375409E-2</v>
      </c>
      <c r="W62" s="3">
        <f t="shared" si="12"/>
        <v>-8.9961537948021525E-4</v>
      </c>
      <c r="AH62" s="1">
        <v>36063</v>
      </c>
      <c r="AI62" s="15">
        <v>9.4705330561231432E-4</v>
      </c>
      <c r="AJ62" s="15">
        <v>-1.9993377835440078E-2</v>
      </c>
      <c r="AX62" s="8">
        <v>38</v>
      </c>
      <c r="AY62" s="8">
        <v>7.8505294314465835E-3</v>
      </c>
      <c r="AZ62" s="8">
        <v>7.0988539241862172E-2</v>
      </c>
      <c r="BA62"/>
      <c r="BB62"/>
      <c r="BC62"/>
      <c r="BD62"/>
      <c r="BE62"/>
      <c r="BF62"/>
      <c r="BP62" s="1">
        <v>36063</v>
      </c>
      <c r="BQ62" s="15">
        <v>1.0447747050511555E-3</v>
      </c>
      <c r="BR62" s="15">
        <v>-2.009109923487892E-2</v>
      </c>
      <c r="CF62" s="8">
        <v>38</v>
      </c>
      <c r="CG62" s="8">
        <v>7.2826325803555638E-3</v>
      </c>
      <c r="CH62" s="8">
        <v>7.1556436092953188E-2</v>
      </c>
      <c r="CX62" s="1">
        <v>36581</v>
      </c>
      <c r="CY62" s="15">
        <v>-6.3400718458458682E-3</v>
      </c>
      <c r="CZ62" s="15">
        <v>7.0681606877887274E-3</v>
      </c>
    </row>
    <row r="63" spans="1:120" x14ac:dyDescent="0.2">
      <c r="A63" s="17">
        <v>36096</v>
      </c>
      <c r="B63" s="3">
        <v>4.1539998054504395</v>
      </c>
      <c r="C63" s="2">
        <v>1068.1300048828125</v>
      </c>
      <c r="D63" s="3">
        <v>25.8125</v>
      </c>
      <c r="F63" s="17">
        <v>36439</v>
      </c>
      <c r="G63" s="3">
        <f t="shared" si="0"/>
        <v>4.6779999732971191</v>
      </c>
      <c r="H63" s="3">
        <f t="shared" si="1"/>
        <v>1325.4000244140625</v>
      </c>
      <c r="I63" s="3">
        <f t="shared" si="2"/>
        <v>38.375</v>
      </c>
      <c r="K63" s="17">
        <v>36096</v>
      </c>
      <c r="L63" s="3">
        <f t="shared" si="3"/>
        <v>1.6239999771118163E-4</v>
      </c>
      <c r="M63" s="3">
        <f t="shared" si="4"/>
        <v>2.618918985501185E-3</v>
      </c>
      <c r="N63" s="3">
        <f t="shared" si="5"/>
        <v>-1.0787915388686793E-2</v>
      </c>
      <c r="O63" s="3">
        <f t="shared" si="6"/>
        <v>2.4565189877900034E-3</v>
      </c>
      <c r="P63" s="3">
        <f t="shared" si="7"/>
        <v>-1.0950315386397975E-2</v>
      </c>
      <c r="R63" s="17">
        <v>36439</v>
      </c>
      <c r="S63" s="3">
        <f t="shared" si="8"/>
        <v>9.0230767543499285E-4</v>
      </c>
      <c r="T63" s="3">
        <f t="shared" si="9"/>
        <v>4.4963243782509904E-2</v>
      </c>
      <c r="U63" s="3">
        <f t="shared" si="10"/>
        <v>-2.8481012658227847E-2</v>
      </c>
      <c r="V63" s="3">
        <f t="shared" si="11"/>
        <v>4.4060936107074913E-2</v>
      </c>
      <c r="W63" s="3">
        <f t="shared" si="12"/>
        <v>-2.9383320333662841E-2</v>
      </c>
      <c r="AH63" s="1">
        <v>36066</v>
      </c>
      <c r="AI63" s="15">
        <v>1.9258428751698935E-3</v>
      </c>
      <c r="AJ63" s="15">
        <v>-1.892776595209297E-2</v>
      </c>
      <c r="AX63" s="8">
        <v>39</v>
      </c>
      <c r="AY63" s="8">
        <v>-2.6842186164666355E-3</v>
      </c>
      <c r="AZ63" s="8">
        <v>7.0426447256917005E-2</v>
      </c>
      <c r="BA63"/>
      <c r="BB63"/>
      <c r="BC63"/>
      <c r="BD63"/>
      <c r="BE63"/>
      <c r="BF63"/>
      <c r="BP63" s="1">
        <v>36066</v>
      </c>
      <c r="BQ63" s="15">
        <v>2.1245603705269747E-3</v>
      </c>
      <c r="BR63" s="15">
        <v>-1.9126483447450052E-2</v>
      </c>
      <c r="CF63" s="8">
        <v>39</v>
      </c>
      <c r="CG63" s="8">
        <v>-2.4900458140789104E-3</v>
      </c>
      <c r="CH63" s="8">
        <v>7.0232274454529287E-2</v>
      </c>
      <c r="CX63" s="1">
        <v>36584</v>
      </c>
      <c r="CY63" s="15">
        <v>4.632817384671902E-3</v>
      </c>
      <c r="CZ63" s="15">
        <v>-1.7238169770964859E-2</v>
      </c>
    </row>
    <row r="64" spans="1:120" x14ac:dyDescent="0.2">
      <c r="A64" s="17">
        <v>36097</v>
      </c>
      <c r="B64" s="3">
        <v>4.2199997901916504</v>
      </c>
      <c r="C64" s="2">
        <v>1085.9100341796875</v>
      </c>
      <c r="D64" s="3">
        <v>26.0625</v>
      </c>
      <c r="F64" s="17">
        <v>36446</v>
      </c>
      <c r="G64" s="3">
        <f t="shared" si="0"/>
        <v>4.8480000495910645</v>
      </c>
      <c r="H64" s="3">
        <f t="shared" si="1"/>
        <v>1313.0400390625</v>
      </c>
      <c r="I64" s="3">
        <f t="shared" si="2"/>
        <v>38.8125</v>
      </c>
      <c r="K64" s="17">
        <v>36097</v>
      </c>
      <c r="L64" s="3">
        <f t="shared" si="3"/>
        <v>1.6615999221801758E-4</v>
      </c>
      <c r="M64" s="3">
        <f t="shared" si="4"/>
        <v>1.6645941238984011E-2</v>
      </c>
      <c r="N64" s="3">
        <f t="shared" si="5"/>
        <v>9.6852300242130755E-3</v>
      </c>
      <c r="O64" s="3">
        <f t="shared" si="6"/>
        <v>1.6479781246765992E-2</v>
      </c>
      <c r="P64" s="3">
        <f t="shared" si="7"/>
        <v>9.5190700319950586E-3</v>
      </c>
      <c r="R64" s="17">
        <v>36446</v>
      </c>
      <c r="S64" s="3">
        <f t="shared" si="8"/>
        <v>8.9961537948021525E-4</v>
      </c>
      <c r="T64" s="3">
        <f t="shared" si="9"/>
        <v>-9.3254754216762943E-3</v>
      </c>
      <c r="U64" s="3">
        <f t="shared" si="10"/>
        <v>1.1400651465798045E-2</v>
      </c>
      <c r="V64" s="3">
        <f t="shared" si="11"/>
        <v>-1.022509080115651E-2</v>
      </c>
      <c r="W64" s="3">
        <f t="shared" si="12"/>
        <v>1.050103608631783E-2</v>
      </c>
      <c r="AH64" s="1">
        <v>36067</v>
      </c>
      <c r="AI64" s="15">
        <v>7.5505109504647215E-5</v>
      </c>
      <c r="AJ64" s="15">
        <v>1.6865649321416386E-2</v>
      </c>
      <c r="AX64" s="8">
        <v>40</v>
      </c>
      <c r="AY64" s="8">
        <v>8.8220658921623601E-3</v>
      </c>
      <c r="AZ64" s="8">
        <v>-4.1374578351006878E-2</v>
      </c>
      <c r="BA64"/>
      <c r="BB64"/>
      <c r="BC64"/>
      <c r="BD64"/>
      <c r="BE64"/>
      <c r="BF64"/>
      <c r="BP64" s="1">
        <v>36067</v>
      </c>
      <c r="BQ64" s="15">
        <v>8.3296080637794317E-5</v>
      </c>
      <c r="BR64" s="15">
        <v>1.685785835028324E-2</v>
      </c>
      <c r="CF64" s="8">
        <v>40</v>
      </c>
      <c r="CG64" s="8">
        <v>8.1838893864851735E-3</v>
      </c>
      <c r="CH64" s="8">
        <v>-4.0736401845329687E-2</v>
      </c>
      <c r="CX64" s="1">
        <v>36585</v>
      </c>
      <c r="CY64" s="15">
        <v>5.7528393225176784E-3</v>
      </c>
      <c r="CZ64" s="15">
        <v>5.4774450408205458E-2</v>
      </c>
    </row>
    <row r="65" spans="1:104" x14ac:dyDescent="0.2">
      <c r="A65" s="17">
        <v>36098</v>
      </c>
      <c r="B65" s="3">
        <v>4.26</v>
      </c>
      <c r="C65" s="2">
        <v>1098.6700439453125</v>
      </c>
      <c r="D65" s="3">
        <v>26.375</v>
      </c>
      <c r="F65" s="17">
        <v>36453</v>
      </c>
      <c r="G65" s="3">
        <f t="shared" si="0"/>
        <v>4.9829998016357422</v>
      </c>
      <c r="H65" s="3">
        <f t="shared" si="1"/>
        <v>1261.3199462890625</v>
      </c>
      <c r="I65" s="3">
        <f t="shared" si="2"/>
        <v>39.25</v>
      </c>
      <c r="K65" s="17">
        <v>36098</v>
      </c>
      <c r="L65" s="3">
        <f t="shared" si="3"/>
        <v>1.6879999160766601E-4</v>
      </c>
      <c r="M65" s="3">
        <f t="shared" si="4"/>
        <v>1.1750522017474587E-2</v>
      </c>
      <c r="N65" s="3">
        <f t="shared" si="5"/>
        <v>1.1990407673860911E-2</v>
      </c>
      <c r="O65" s="3">
        <f t="shared" si="6"/>
        <v>1.1581722025866921E-2</v>
      </c>
      <c r="P65" s="3">
        <f t="shared" si="7"/>
        <v>1.1821607682253245E-2</v>
      </c>
      <c r="R65" s="17">
        <v>36453</v>
      </c>
      <c r="S65" s="3">
        <f t="shared" si="8"/>
        <v>9.3230770184443538E-4</v>
      </c>
      <c r="T65" s="3">
        <f t="shared" si="9"/>
        <v>-3.9389577800205716E-2</v>
      </c>
      <c r="U65" s="3">
        <f t="shared" si="10"/>
        <v>1.1272141706924315E-2</v>
      </c>
      <c r="V65" s="3">
        <f t="shared" si="11"/>
        <v>-4.0321885502050153E-2</v>
      </c>
      <c r="W65" s="3">
        <f t="shared" si="12"/>
        <v>1.033983400507988E-2</v>
      </c>
      <c r="AH65" s="1">
        <v>36068</v>
      </c>
      <c r="AI65" s="15">
        <v>-1.6412546080268809E-2</v>
      </c>
      <c r="AJ65" s="15">
        <v>4.5087179922150195E-2</v>
      </c>
      <c r="AX65" s="8">
        <v>41</v>
      </c>
      <c r="AY65" s="8">
        <v>-1.1752281238067663E-2</v>
      </c>
      <c r="AZ65" s="8">
        <v>-9.2381008231486837E-3</v>
      </c>
      <c r="BA65"/>
      <c r="BB65"/>
      <c r="BC65"/>
      <c r="BD65"/>
      <c r="BE65"/>
      <c r="BF65"/>
      <c r="BP65" s="1">
        <v>36068</v>
      </c>
      <c r="BQ65" s="15">
        <v>-1.8106069519565993E-2</v>
      </c>
      <c r="BR65" s="15">
        <v>4.6780703361447379E-2</v>
      </c>
      <c r="CF65" s="8">
        <v>41</v>
      </c>
      <c r="CG65" s="8">
        <v>-1.0902136853983124E-2</v>
      </c>
      <c r="CH65" s="8">
        <v>-1.0088245207233223E-2</v>
      </c>
      <c r="CX65" s="1">
        <v>36586</v>
      </c>
      <c r="CY65" s="15">
        <v>3.9152673459309107E-3</v>
      </c>
      <c r="CZ65" s="15">
        <v>-5.0314370743104403E-4</v>
      </c>
    </row>
    <row r="66" spans="1:104" x14ac:dyDescent="0.2">
      <c r="A66" s="17">
        <v>36101</v>
      </c>
      <c r="B66" s="3">
        <v>4.2989997863769531</v>
      </c>
      <c r="C66" s="2">
        <v>1111.5999755859375</v>
      </c>
      <c r="D66" s="3">
        <v>26.843999862670898</v>
      </c>
      <c r="F66" s="17">
        <v>36460</v>
      </c>
      <c r="G66" s="3">
        <f t="shared" si="0"/>
        <v>4.9939999580383301</v>
      </c>
      <c r="H66" s="3">
        <f t="shared" si="1"/>
        <v>1281.9100341796875</v>
      </c>
      <c r="I66" s="3">
        <f t="shared" si="2"/>
        <v>37.6875</v>
      </c>
      <c r="K66" s="17">
        <v>36101</v>
      </c>
      <c r="L66" s="3">
        <f t="shared" si="3"/>
        <v>1.7039999999999999E-4</v>
      </c>
      <c r="M66" s="3">
        <f t="shared" si="4"/>
        <v>1.1768712282528203E-2</v>
      </c>
      <c r="N66" s="3">
        <f t="shared" si="5"/>
        <v>1.7781985314536435E-2</v>
      </c>
      <c r="O66" s="3">
        <f t="shared" si="6"/>
        <v>1.1598312282528203E-2</v>
      </c>
      <c r="P66" s="3">
        <f t="shared" si="7"/>
        <v>1.7611585314536434E-2</v>
      </c>
      <c r="R66" s="17">
        <v>36460</v>
      </c>
      <c r="S66" s="3">
        <f t="shared" si="8"/>
        <v>9.5826919262225808E-4</v>
      </c>
      <c r="T66" s="3">
        <f t="shared" si="9"/>
        <v>1.6324238708190757E-2</v>
      </c>
      <c r="U66" s="3">
        <f t="shared" si="10"/>
        <v>-3.9808917197452227E-2</v>
      </c>
      <c r="V66" s="3">
        <f t="shared" si="11"/>
        <v>1.53659695155685E-2</v>
      </c>
      <c r="W66" s="3">
        <f t="shared" si="12"/>
        <v>-4.0767186390074484E-2</v>
      </c>
      <c r="AH66" s="1">
        <v>36069</v>
      </c>
      <c r="AI66" s="15">
        <v>-1.6235036551392589E-2</v>
      </c>
      <c r="AJ66" s="15">
        <v>-2.3654749624308514E-2</v>
      </c>
      <c r="AX66" s="8">
        <v>42</v>
      </c>
      <c r="AY66" s="8">
        <v>-2.314132923461663E-2</v>
      </c>
      <c r="AZ66" s="8">
        <v>2.2277675354717384E-2</v>
      </c>
      <c r="BA66"/>
      <c r="BB66"/>
      <c r="BC66"/>
      <c r="BD66"/>
      <c r="BE66"/>
      <c r="BF66"/>
      <c r="BP66" s="1">
        <v>36069</v>
      </c>
      <c r="BQ66" s="15">
        <v>-1.7910243725414405E-2</v>
      </c>
      <c r="BR66" s="15">
        <v>-2.1979542450286698E-2</v>
      </c>
      <c r="CF66" s="8">
        <v>42</v>
      </c>
      <c r="CG66" s="8">
        <v>-2.1467316275725304E-2</v>
      </c>
      <c r="CH66" s="8">
        <v>2.0603662395826058E-2</v>
      </c>
      <c r="CX66" s="1">
        <v>36587</v>
      </c>
      <c r="CY66" s="15">
        <v>7.0395527788836838E-4</v>
      </c>
      <c r="CZ66" s="15">
        <v>-9.9854062881086607E-3</v>
      </c>
    </row>
    <row r="67" spans="1:104" x14ac:dyDescent="0.2">
      <c r="A67" s="17">
        <v>36102</v>
      </c>
      <c r="B67" s="3">
        <v>4.3829998970031738</v>
      </c>
      <c r="C67" s="2">
        <v>1110.8399658203125</v>
      </c>
      <c r="D67" s="3">
        <v>27.531499862670898</v>
      </c>
      <c r="F67" s="17">
        <v>36467</v>
      </c>
      <c r="G67" s="3">
        <f t="shared" ref="G67:G105" si="13">VLOOKUP(F67,$A$2:$D$505,2,FALSE)</f>
        <v>4.9600000381469727</v>
      </c>
      <c r="H67" s="3">
        <f t="shared" ref="H67:H105" si="14">VLOOKUP($F67,$A$2:$D$505,3,FALSE)</f>
        <v>1347.739990234375</v>
      </c>
      <c r="I67" s="3">
        <f t="shared" ref="I67:I105" si="15">VLOOKUP($F67,$A$2:$D$505,4,FALSE)</f>
        <v>38.25</v>
      </c>
      <c r="K67" s="17">
        <v>36102</v>
      </c>
      <c r="L67" s="3">
        <f t="shared" si="3"/>
        <v>1.7195999145507812E-4</v>
      </c>
      <c r="M67" s="3">
        <f t="shared" si="4"/>
        <v>-6.8370797257744618E-4</v>
      </c>
      <c r="N67" s="3">
        <f t="shared" si="5"/>
        <v>2.5610937398194273E-2</v>
      </c>
      <c r="O67" s="3">
        <f t="shared" si="6"/>
        <v>-8.5566796403252433E-4</v>
      </c>
      <c r="P67" s="3">
        <f t="shared" si="7"/>
        <v>2.5438977406739196E-2</v>
      </c>
      <c r="R67" s="17">
        <v>36467</v>
      </c>
      <c r="S67" s="3">
        <f t="shared" si="8"/>
        <v>9.6038460731506347E-4</v>
      </c>
      <c r="T67" s="3">
        <f t="shared" si="9"/>
        <v>5.1353023456761557E-2</v>
      </c>
      <c r="U67" s="3">
        <f t="shared" si="10"/>
        <v>1.4925373134328358E-2</v>
      </c>
      <c r="V67" s="3">
        <f t="shared" si="11"/>
        <v>5.0392638849446496E-2</v>
      </c>
      <c r="W67" s="3">
        <f t="shared" si="12"/>
        <v>1.3964988527013295E-2</v>
      </c>
      <c r="AH67" s="1">
        <v>36070</v>
      </c>
      <c r="AI67" s="15">
        <v>8.7124591953594739E-3</v>
      </c>
      <c r="AJ67" s="15">
        <v>5.7214809597812E-3</v>
      </c>
      <c r="AX67" s="8">
        <v>43</v>
      </c>
      <c r="AY67" s="8">
        <v>-6.5056775983410656E-3</v>
      </c>
      <c r="AZ67" s="8">
        <v>3.1319070631180793E-2</v>
      </c>
      <c r="BA67"/>
      <c r="BB67"/>
      <c r="BC67"/>
      <c r="BD67"/>
      <c r="BE67"/>
      <c r="BF67"/>
      <c r="BP67" s="1">
        <v>36070</v>
      </c>
      <c r="BQ67" s="15">
        <v>9.6114515752803286E-3</v>
      </c>
      <c r="BR67" s="15">
        <v>4.8224885798603453E-3</v>
      </c>
      <c r="CF67" s="8">
        <v>43</v>
      </c>
      <c r="CG67" s="8">
        <v>-6.0350655390432389E-3</v>
      </c>
      <c r="CH67" s="8">
        <v>3.0848458571882967E-2</v>
      </c>
      <c r="CX67" s="1">
        <v>36588</v>
      </c>
      <c r="CY67" s="15">
        <v>8.418951667984672E-3</v>
      </c>
      <c r="CZ67" s="15">
        <v>-6.8144781033903958E-3</v>
      </c>
    </row>
    <row r="68" spans="1:104" x14ac:dyDescent="0.2">
      <c r="A68" s="17">
        <v>36103</v>
      </c>
      <c r="B68" s="3">
        <v>4.4530000686645508</v>
      </c>
      <c r="C68" s="2">
        <v>1118.6700439453125</v>
      </c>
      <c r="D68" s="3">
        <v>28.0625</v>
      </c>
      <c r="F68" s="17">
        <v>36474</v>
      </c>
      <c r="G68" s="3">
        <f t="shared" si="13"/>
        <v>5.0489997863769531</v>
      </c>
      <c r="H68" s="3">
        <f t="shared" si="14"/>
        <v>1365.530029296875</v>
      </c>
      <c r="I68" s="3">
        <f t="shared" si="15"/>
        <v>39.25</v>
      </c>
      <c r="K68" s="17">
        <v>36103</v>
      </c>
      <c r="L68" s="3">
        <f t="shared" ref="L68:L131" si="16">B67/100/250</f>
        <v>1.7531999588012696E-4</v>
      </c>
      <c r="M68" s="3">
        <f t="shared" ref="M68:M131" si="17">(C68-C67)/C67</f>
        <v>7.0487904341988532E-3</v>
      </c>
      <c r="N68" s="3">
        <f t="shared" ref="N68:N131" si="18">(D68-D67)/D67</f>
        <v>1.9287003613234602E-2</v>
      </c>
      <c r="O68" s="3">
        <f t="shared" ref="O68:O131" si="19">M68-L68</f>
        <v>6.8734704383187264E-3</v>
      </c>
      <c r="P68" s="3">
        <f t="shared" ref="P68:P131" si="20">N68-L68</f>
        <v>1.9111683617354474E-2</v>
      </c>
      <c r="R68" s="17">
        <v>36474</v>
      </c>
      <c r="S68" s="3">
        <f t="shared" ref="S68:S105" si="21">G67/100/52</f>
        <v>9.5384616118211014E-4</v>
      </c>
      <c r="T68" s="3">
        <f t="shared" ref="T68:T105" si="22">(H68-H67)/H67</f>
        <v>1.3199904426228587E-2</v>
      </c>
      <c r="U68" s="3">
        <f t="shared" ref="U68:U105" si="23">(I68-I67)/I67</f>
        <v>2.6143790849673203E-2</v>
      </c>
      <c r="V68" s="3">
        <f t="shared" ref="V68:V105" si="24">T68-S68</f>
        <v>1.2246058265046477E-2</v>
      </c>
      <c r="W68" s="3">
        <f t="shared" ref="W68:W105" si="25">U68-S68</f>
        <v>2.5189944688491093E-2</v>
      </c>
      <c r="AH68" s="1">
        <v>36073</v>
      </c>
      <c r="AI68" s="15">
        <v>-7.5865440926987486E-3</v>
      </c>
      <c r="AJ68" s="15">
        <v>2.4210114843733418E-2</v>
      </c>
      <c r="AX68" s="8">
        <v>44</v>
      </c>
      <c r="AY68" s="8">
        <v>1.341074759592472E-2</v>
      </c>
      <c r="AZ68" s="8">
        <v>3.1611409812220208E-2</v>
      </c>
      <c r="BA68"/>
      <c r="BB68"/>
      <c r="BC68"/>
      <c r="BD68"/>
      <c r="BE68"/>
      <c r="BF68"/>
      <c r="BP68" s="1">
        <v>36073</v>
      </c>
      <c r="BQ68" s="15">
        <v>-8.3693592745365513E-3</v>
      </c>
      <c r="BR68" s="15">
        <v>2.4992930025571222E-2</v>
      </c>
      <c r="CF68" s="8">
        <v>44</v>
      </c>
      <c r="CG68" s="8">
        <v>1.2440631962704458E-2</v>
      </c>
      <c r="CH68" s="8">
        <v>3.2581525445440469E-2</v>
      </c>
      <c r="CX68" s="1">
        <v>36591</v>
      </c>
      <c r="CY68" s="15">
        <v>-5.5463290485398492E-3</v>
      </c>
      <c r="CZ68" s="15">
        <v>8.9702840771016291E-3</v>
      </c>
    </row>
    <row r="69" spans="1:104" x14ac:dyDescent="0.2">
      <c r="A69" s="17">
        <v>36104</v>
      </c>
      <c r="B69" s="3">
        <v>4.4689998626708984</v>
      </c>
      <c r="C69" s="2">
        <v>1133.6800537109375</v>
      </c>
      <c r="D69" s="3">
        <v>28</v>
      </c>
      <c r="F69" s="17">
        <v>36481</v>
      </c>
      <c r="G69" s="3">
        <f t="shared" si="13"/>
        <v>5.0679998397827148</v>
      </c>
      <c r="H69" s="3">
        <f t="shared" si="14"/>
        <v>1420.030029296875</v>
      </c>
      <c r="I69" s="3">
        <f t="shared" si="15"/>
        <v>41.0625</v>
      </c>
      <c r="K69" s="17">
        <v>36104</v>
      </c>
      <c r="L69" s="3">
        <f t="shared" si="16"/>
        <v>1.7812000274658202E-4</v>
      </c>
      <c r="M69" s="3">
        <f t="shared" si="17"/>
        <v>1.3417727458480851E-2</v>
      </c>
      <c r="N69" s="3">
        <f t="shared" si="18"/>
        <v>-2.2271714922048997E-3</v>
      </c>
      <c r="O69" s="3">
        <f t="shared" si="19"/>
        <v>1.3239607455734268E-2</v>
      </c>
      <c r="P69" s="3">
        <f t="shared" si="20"/>
        <v>-2.4052914949514816E-3</v>
      </c>
      <c r="R69" s="17">
        <v>36481</v>
      </c>
      <c r="S69" s="3">
        <f t="shared" si="21"/>
        <v>9.7096149738018327E-4</v>
      </c>
      <c r="T69" s="3">
        <f t="shared" si="22"/>
        <v>3.9911242397256248E-2</v>
      </c>
      <c r="U69" s="3">
        <f t="shared" si="23"/>
        <v>4.6178343949044583E-2</v>
      </c>
      <c r="V69" s="3">
        <f t="shared" si="24"/>
        <v>3.8940280899876063E-2</v>
      </c>
      <c r="W69" s="3">
        <f t="shared" si="25"/>
        <v>4.5207382451664398E-2</v>
      </c>
      <c r="AH69" s="1">
        <v>36074</v>
      </c>
      <c r="AI69" s="15">
        <v>-2.2366032667994547E-3</v>
      </c>
      <c r="AJ69" s="15">
        <v>-1.6791881259061024E-2</v>
      </c>
      <c r="AX69" s="8">
        <v>45</v>
      </c>
      <c r="AY69" s="8">
        <v>6.1752828332450171E-3</v>
      </c>
      <c r="AZ69" s="8">
        <v>-6.2371982597527985E-3</v>
      </c>
      <c r="BA69"/>
      <c r="BB69"/>
      <c r="BC69"/>
      <c r="BD69"/>
      <c r="BE69"/>
      <c r="BF69"/>
      <c r="BP69" s="1">
        <v>36074</v>
      </c>
      <c r="BQ69" s="15">
        <v>-2.46738647607173E-3</v>
      </c>
      <c r="BR69" s="15">
        <v>-1.6561098049788749E-2</v>
      </c>
      <c r="CF69" s="8">
        <v>45</v>
      </c>
      <c r="CG69" s="8">
        <v>5.7285710915440415E-3</v>
      </c>
      <c r="CH69" s="8">
        <v>-5.7904865180518229E-3</v>
      </c>
      <c r="CX69" s="1">
        <v>36592</v>
      </c>
      <c r="CY69" s="15">
        <v>-1.1098892738990592E-2</v>
      </c>
      <c r="CZ69" s="15">
        <v>4.8145980019957603E-2</v>
      </c>
    </row>
    <row r="70" spans="1:104" x14ac:dyDescent="0.2">
      <c r="A70" s="17">
        <v>36105</v>
      </c>
      <c r="B70" s="3">
        <v>4.5240001678466797</v>
      </c>
      <c r="C70" s="2">
        <v>1141</v>
      </c>
      <c r="D70" s="3">
        <v>27.906499862670898</v>
      </c>
      <c r="F70" s="17">
        <v>36488</v>
      </c>
      <c r="G70" s="3">
        <f t="shared" si="13"/>
        <v>5.1329998970031738</v>
      </c>
      <c r="H70" s="3">
        <f t="shared" si="14"/>
        <v>1404.6600341796875</v>
      </c>
      <c r="I70" s="3">
        <f t="shared" si="15"/>
        <v>35.433589935302734</v>
      </c>
      <c r="K70" s="17">
        <v>36105</v>
      </c>
      <c r="L70" s="3">
        <f t="shared" si="16"/>
        <v>1.7875999450683595E-4</v>
      </c>
      <c r="M70" s="3">
        <f t="shared" si="17"/>
        <v>6.4568008099831304E-3</v>
      </c>
      <c r="N70" s="3">
        <f t="shared" si="18"/>
        <v>-3.3392906188964844E-3</v>
      </c>
      <c r="O70" s="3">
        <f t="shared" si="19"/>
        <v>6.2780408154762945E-3</v>
      </c>
      <c r="P70" s="3">
        <f t="shared" si="20"/>
        <v>-3.5180506134033203E-3</v>
      </c>
      <c r="R70" s="17">
        <v>36488</v>
      </c>
      <c r="S70" s="3">
        <f t="shared" si="21"/>
        <v>9.7461535380436825E-4</v>
      </c>
      <c r="T70" s="3">
        <f t="shared" si="22"/>
        <v>-1.0823711330103295E-2</v>
      </c>
      <c r="U70" s="3">
        <f t="shared" si="23"/>
        <v>-0.1370815236455955</v>
      </c>
      <c r="V70" s="3">
        <f t="shared" si="24"/>
        <v>-1.1798326683907663E-2</v>
      </c>
      <c r="W70" s="3">
        <f t="shared" si="25"/>
        <v>-0.13805613899939986</v>
      </c>
      <c r="AH70" s="1">
        <v>36075</v>
      </c>
      <c r="AI70" s="15">
        <v>-7.6526134685135595E-3</v>
      </c>
      <c r="AJ70" s="15">
        <v>7.4904134753800145E-3</v>
      </c>
      <c r="AX70" s="8">
        <v>46</v>
      </c>
      <c r="AY70" s="8">
        <v>8.5774416863405845E-4</v>
      </c>
      <c r="AZ70" s="8">
        <v>-1.528590146242036E-2</v>
      </c>
      <c r="BA70"/>
      <c r="BB70"/>
      <c r="BC70"/>
      <c r="BD70"/>
      <c r="BE70"/>
      <c r="BF70"/>
      <c r="BP70" s="1">
        <v>36075</v>
      </c>
      <c r="BQ70" s="15">
        <v>-8.4422459982518572E-3</v>
      </c>
      <c r="BR70" s="15">
        <v>8.280046005118313E-3</v>
      </c>
      <c r="CF70" s="8">
        <v>46</v>
      </c>
      <c r="CG70" s="8">
        <v>7.9569609701512199E-4</v>
      </c>
      <c r="CH70" s="8">
        <v>-1.5223853390801423E-2</v>
      </c>
      <c r="CX70" s="1">
        <v>36593</v>
      </c>
      <c r="CY70" s="15">
        <v>3.4113654042630418E-3</v>
      </c>
      <c r="CZ70" s="15">
        <v>-6.1481361902380981E-2</v>
      </c>
    </row>
    <row r="71" spans="1:104" x14ac:dyDescent="0.2">
      <c r="A71" s="17">
        <v>36108</v>
      </c>
      <c r="B71" s="3">
        <v>4.5339999198913574</v>
      </c>
      <c r="C71" s="2">
        <v>1130.199951171875</v>
      </c>
      <c r="D71" s="3">
        <v>29.156499862670898</v>
      </c>
      <c r="F71" s="17">
        <v>36495</v>
      </c>
      <c r="G71" s="3">
        <f t="shared" si="13"/>
        <v>5.1180000305175781</v>
      </c>
      <c r="H71" s="3">
        <f t="shared" si="14"/>
        <v>1397.719970703125</v>
      </c>
      <c r="I71" s="3">
        <f t="shared" si="15"/>
        <v>37.734378814697266</v>
      </c>
      <c r="K71" s="17">
        <v>36108</v>
      </c>
      <c r="L71" s="3">
        <f t="shared" si="16"/>
        <v>1.809600067138672E-4</v>
      </c>
      <c r="M71" s="3">
        <f t="shared" si="17"/>
        <v>-9.4654240386722165E-3</v>
      </c>
      <c r="N71" s="3">
        <f t="shared" si="18"/>
        <v>4.4792432091136633E-2</v>
      </c>
      <c r="O71" s="3">
        <f t="shared" si="19"/>
        <v>-9.6463840453860829E-3</v>
      </c>
      <c r="P71" s="3">
        <f t="shared" si="20"/>
        <v>4.4611472084422767E-2</v>
      </c>
      <c r="R71" s="17">
        <v>36495</v>
      </c>
      <c r="S71" s="3">
        <f t="shared" si="21"/>
        <v>9.871153648083027E-4</v>
      </c>
      <c r="T71" s="3">
        <f t="shared" si="22"/>
        <v>-4.9407424627236959E-3</v>
      </c>
      <c r="U71" s="3">
        <f t="shared" si="23"/>
        <v>6.4932423827094049E-2</v>
      </c>
      <c r="V71" s="3">
        <f t="shared" si="24"/>
        <v>-5.9278578275319986E-3</v>
      </c>
      <c r="W71" s="3">
        <f t="shared" si="25"/>
        <v>6.3945308462285744E-2</v>
      </c>
      <c r="AH71" s="1">
        <v>36076</v>
      </c>
      <c r="AI71" s="15">
        <v>-6.2710918758874445E-3</v>
      </c>
      <c r="AJ71" s="15">
        <v>-5.9096988947166156E-3</v>
      </c>
      <c r="AX71" s="8">
        <v>47</v>
      </c>
      <c r="AY71" s="8">
        <v>2.20655787195752E-2</v>
      </c>
      <c r="AZ71" s="8">
        <v>3.4446349286679952E-2</v>
      </c>
      <c r="BA71"/>
      <c r="BB71"/>
      <c r="BC71"/>
      <c r="BD71"/>
      <c r="BE71"/>
      <c r="BF71"/>
      <c r="BP71" s="1">
        <v>36076</v>
      </c>
      <c r="BQ71" s="15">
        <v>-6.9181725317382283E-3</v>
      </c>
      <c r="BR71" s="15">
        <v>-5.2626182388658318E-3</v>
      </c>
      <c r="CF71" s="8">
        <v>47</v>
      </c>
      <c r="CG71" s="8">
        <v>2.0469384121265321E-2</v>
      </c>
      <c r="CH71" s="8">
        <v>3.6042543884989828E-2</v>
      </c>
      <c r="CX71" s="1">
        <v>36594</v>
      </c>
      <c r="CY71" s="15">
        <v>1.0892421620049596E-2</v>
      </c>
      <c r="CZ71" s="15">
        <v>-2.9723152780856653E-2</v>
      </c>
    </row>
    <row r="72" spans="1:104" x14ac:dyDescent="0.2">
      <c r="A72" s="17">
        <v>36109</v>
      </c>
      <c r="B72" s="3">
        <v>4.4489998817443848</v>
      </c>
      <c r="C72" s="2">
        <v>1128.260009765625</v>
      </c>
      <c r="D72" s="3">
        <v>28.218999862670898</v>
      </c>
      <c r="F72" s="17">
        <v>36502</v>
      </c>
      <c r="G72" s="3">
        <f t="shared" si="13"/>
        <v>5.064000129699707</v>
      </c>
      <c r="H72" s="3">
        <f t="shared" si="14"/>
        <v>1403.8800048828125</v>
      </c>
      <c r="I72" s="3">
        <f t="shared" si="15"/>
        <v>36.4375</v>
      </c>
      <c r="K72" s="17">
        <v>36109</v>
      </c>
      <c r="L72" s="3">
        <f t="shared" si="16"/>
        <v>1.8135999679565429E-4</v>
      </c>
      <c r="M72" s="3">
        <f t="shared" si="17"/>
        <v>-1.7164585826061353E-3</v>
      </c>
      <c r="N72" s="3">
        <f t="shared" si="18"/>
        <v>-3.2154065282722168E-2</v>
      </c>
      <c r="O72" s="3">
        <f t="shared" si="19"/>
        <v>-1.8978185794017897E-3</v>
      </c>
      <c r="P72" s="3">
        <f t="shared" si="20"/>
        <v>-3.233542527951782E-2</v>
      </c>
      <c r="R72" s="17">
        <v>36502</v>
      </c>
      <c r="S72" s="3">
        <f t="shared" si="21"/>
        <v>9.8423077509953425E-4</v>
      </c>
      <c r="T72" s="3">
        <f t="shared" si="22"/>
        <v>4.4072019494639444E-3</v>
      </c>
      <c r="U72" s="3">
        <f t="shared" si="23"/>
        <v>-3.43686276396881E-2</v>
      </c>
      <c r="V72" s="3">
        <f t="shared" si="24"/>
        <v>3.4229711743644104E-3</v>
      </c>
      <c r="W72" s="3">
        <f t="shared" si="25"/>
        <v>-3.5352858414787636E-2</v>
      </c>
      <c r="AH72" s="1">
        <v>36077</v>
      </c>
      <c r="AI72" s="15">
        <v>1.3788551986803187E-2</v>
      </c>
      <c r="AJ72" s="15">
        <v>-1.3940551984895839E-2</v>
      </c>
      <c r="AX72" s="8">
        <v>48</v>
      </c>
      <c r="AY72" s="8">
        <v>1.2255518030030776E-2</v>
      </c>
      <c r="AZ72" s="8">
        <v>9.7864156781197614E-3</v>
      </c>
      <c r="BA72"/>
      <c r="BB72"/>
      <c r="BC72"/>
      <c r="BD72"/>
      <c r="BE72"/>
      <c r="BF72"/>
      <c r="BP72" s="1">
        <v>36077</v>
      </c>
      <c r="BQ72" s="15">
        <v>1.5211319415416345E-2</v>
      </c>
      <c r="BR72" s="15">
        <v>-1.5363319413508996E-2</v>
      </c>
      <c r="CF72" s="8">
        <v>48</v>
      </c>
      <c r="CG72" s="8">
        <v>1.1368970166154896E-2</v>
      </c>
      <c r="CH72" s="8">
        <v>1.0672963541995642E-2</v>
      </c>
      <c r="CX72" s="1">
        <v>36595</v>
      </c>
      <c r="CY72" s="15">
        <v>-2.124571618455915E-3</v>
      </c>
      <c r="CZ72" s="15">
        <v>3.5073247076017104E-2</v>
      </c>
    </row>
    <row r="73" spans="1:104" x14ac:dyDescent="0.2">
      <c r="A73" s="17">
        <v>36110</v>
      </c>
      <c r="B73" s="3">
        <v>4.4499998092651367</v>
      </c>
      <c r="C73" s="2">
        <v>1120.969970703125</v>
      </c>
      <c r="D73" s="3">
        <v>27.5</v>
      </c>
      <c r="F73" s="17">
        <v>36509</v>
      </c>
      <c r="G73" s="3">
        <f t="shared" si="13"/>
        <v>5.1779999732971191</v>
      </c>
      <c r="H73" s="3">
        <f t="shared" si="14"/>
        <v>1413.300048828125</v>
      </c>
      <c r="I73" s="3">
        <f t="shared" si="15"/>
        <v>37.375</v>
      </c>
      <c r="K73" s="17">
        <v>36110</v>
      </c>
      <c r="L73" s="3">
        <f t="shared" si="16"/>
        <v>1.7795999526977539E-4</v>
      </c>
      <c r="M73" s="3">
        <f t="shared" si="17"/>
        <v>-6.46131122205986E-3</v>
      </c>
      <c r="N73" s="3">
        <f t="shared" si="18"/>
        <v>-2.5479282262657974E-2</v>
      </c>
      <c r="O73" s="3">
        <f t="shared" si="19"/>
        <v>-6.6392712173296356E-3</v>
      </c>
      <c r="P73" s="3">
        <f t="shared" si="20"/>
        <v>-2.5657242257927749E-2</v>
      </c>
      <c r="R73" s="17">
        <v>36509</v>
      </c>
      <c r="S73" s="3">
        <f t="shared" si="21"/>
        <v>9.738461787884052E-4</v>
      </c>
      <c r="T73" s="3">
        <f t="shared" si="22"/>
        <v>6.7100064909741547E-3</v>
      </c>
      <c r="U73" s="3">
        <f t="shared" si="23"/>
        <v>2.5728987993138937E-2</v>
      </c>
      <c r="V73" s="3">
        <f t="shared" si="24"/>
        <v>5.7361603121857492E-3</v>
      </c>
      <c r="W73" s="3">
        <f t="shared" si="25"/>
        <v>2.4755141814350533E-2</v>
      </c>
      <c r="AH73" s="1">
        <v>36080</v>
      </c>
      <c r="AI73" s="15">
        <v>7.2031436334833226E-3</v>
      </c>
      <c r="AJ73" s="15">
        <v>-1.58619117011797E-2</v>
      </c>
      <c r="AX73" s="8">
        <v>49</v>
      </c>
      <c r="AY73" s="8">
        <v>6.0345431871077306E-4</v>
      </c>
      <c r="AZ73" s="8">
        <v>-1.417571572482315E-2</v>
      </c>
      <c r="BA73"/>
      <c r="BB73"/>
      <c r="BC73"/>
      <c r="BD73"/>
      <c r="BE73"/>
      <c r="BF73"/>
      <c r="BP73" s="1">
        <v>36080</v>
      </c>
      <c r="BQ73" s="15">
        <v>7.9463977587280101E-3</v>
      </c>
      <c r="BR73" s="15">
        <v>-1.6605165826424389E-2</v>
      </c>
      <c r="CF73" s="8">
        <v>49</v>
      </c>
      <c r="CG73" s="8">
        <v>5.5980123641031262E-4</v>
      </c>
      <c r="CH73" s="8">
        <v>-1.4132062642522689E-2</v>
      </c>
      <c r="CX73" s="1">
        <v>36598</v>
      </c>
      <c r="CY73" s="15">
        <v>-3.6206523903181535E-3</v>
      </c>
      <c r="CZ73" s="15">
        <v>-2.7799488152053402E-2</v>
      </c>
    </row>
    <row r="74" spans="1:104" x14ac:dyDescent="0.2">
      <c r="A74" s="17">
        <v>36111</v>
      </c>
      <c r="B74" s="3">
        <v>4.3489999771118164</v>
      </c>
      <c r="C74" s="2">
        <v>1118.1700439453125</v>
      </c>
      <c r="D74" s="3">
        <v>27.4375</v>
      </c>
      <c r="F74" s="17">
        <v>36516</v>
      </c>
      <c r="G74" s="3">
        <f t="shared" si="13"/>
        <v>5.3579998016357422</v>
      </c>
      <c r="H74" s="3">
        <f t="shared" si="14"/>
        <v>1435.989990234375</v>
      </c>
      <c r="I74" s="3">
        <f t="shared" si="15"/>
        <v>40.25</v>
      </c>
      <c r="K74" s="17">
        <v>36111</v>
      </c>
      <c r="L74" s="3">
        <f t="shared" si="16"/>
        <v>1.7799999237060545E-4</v>
      </c>
      <c r="M74" s="3">
        <f t="shared" si="17"/>
        <v>-2.4977714220624967E-3</v>
      </c>
      <c r="N74" s="3">
        <f t="shared" si="18"/>
        <v>-2.2727272727272726E-3</v>
      </c>
      <c r="O74" s="3">
        <f t="shared" si="19"/>
        <v>-2.675771414433102E-3</v>
      </c>
      <c r="P74" s="3">
        <f t="shared" si="20"/>
        <v>-2.4507272650978779E-3</v>
      </c>
      <c r="R74" s="17">
        <v>36516</v>
      </c>
      <c r="S74" s="3">
        <f t="shared" si="21"/>
        <v>9.9576922563406143E-4</v>
      </c>
      <c r="T74" s="3">
        <f t="shared" si="22"/>
        <v>1.6054581916319866E-2</v>
      </c>
      <c r="U74" s="3">
        <f t="shared" si="23"/>
        <v>7.6923076923076927E-2</v>
      </c>
      <c r="V74" s="3">
        <f t="shared" si="24"/>
        <v>1.5058812690685805E-2</v>
      </c>
      <c r="W74" s="3">
        <f t="shared" si="25"/>
        <v>7.5927307697442867E-2</v>
      </c>
      <c r="AH74" s="1">
        <v>36081</v>
      </c>
      <c r="AI74" s="15">
        <v>-1.6437780436460837E-3</v>
      </c>
      <c r="AJ74" s="15">
        <v>6.398945354030152E-3</v>
      </c>
      <c r="AX74" s="8">
        <v>50</v>
      </c>
      <c r="AY74" s="8">
        <v>-1.1018354730000025E-2</v>
      </c>
      <c r="AZ74" s="8">
        <v>4.2688298579687686E-2</v>
      </c>
      <c r="BA74"/>
      <c r="BB74"/>
      <c r="BC74"/>
      <c r="BD74"/>
      <c r="BE74"/>
      <c r="BF74"/>
      <c r="BP74" s="1">
        <v>36081</v>
      </c>
      <c r="BQ74" s="15">
        <v>-1.8133907674917386E-3</v>
      </c>
      <c r="BR74" s="15">
        <v>6.5685580778758069E-3</v>
      </c>
      <c r="CF74" s="8">
        <v>50</v>
      </c>
      <c r="CG74" s="8">
        <v>-1.0221301612753402E-2</v>
      </c>
      <c r="CH74" s="8">
        <v>4.1891245462441065E-2</v>
      </c>
      <c r="CX74" s="1">
        <v>36599</v>
      </c>
      <c r="CY74" s="15">
        <v>-7.6890908799278788E-3</v>
      </c>
      <c r="CZ74" s="15">
        <v>-4.8490751858661701E-3</v>
      </c>
    </row>
    <row r="75" spans="1:104" x14ac:dyDescent="0.2">
      <c r="A75" s="17">
        <v>36112</v>
      </c>
      <c r="B75" s="3">
        <v>4.3600001335144043</v>
      </c>
      <c r="C75" s="2">
        <v>1125.719970703125</v>
      </c>
      <c r="D75" s="3">
        <v>27.031499862670898</v>
      </c>
      <c r="F75" s="17">
        <v>36523</v>
      </c>
      <c r="G75" s="3">
        <f t="shared" si="13"/>
        <v>5.0580000877380371</v>
      </c>
      <c r="H75" s="3">
        <f t="shared" si="14"/>
        <v>1463.4599609375</v>
      </c>
      <c r="I75" s="3">
        <f t="shared" si="15"/>
        <v>43.3125</v>
      </c>
      <c r="K75" s="17">
        <v>36112</v>
      </c>
      <c r="L75" s="3">
        <f t="shared" si="16"/>
        <v>1.7395999908447266E-4</v>
      </c>
      <c r="M75" s="3">
        <f t="shared" si="17"/>
        <v>6.7520381168266674E-3</v>
      </c>
      <c r="N75" s="3">
        <f t="shared" si="18"/>
        <v>-1.4797271519967256E-2</v>
      </c>
      <c r="O75" s="3">
        <f t="shared" si="19"/>
        <v>6.5780781177421947E-3</v>
      </c>
      <c r="P75" s="3">
        <f t="shared" si="20"/>
        <v>-1.4971231519051728E-2</v>
      </c>
      <c r="R75" s="17">
        <v>36523</v>
      </c>
      <c r="S75" s="3">
        <f t="shared" si="21"/>
        <v>1.0303845772376427E-3</v>
      </c>
      <c r="T75" s="3">
        <f t="shared" si="22"/>
        <v>1.9129639405523636E-2</v>
      </c>
      <c r="U75" s="3">
        <f t="shared" si="23"/>
        <v>7.6086956521739135E-2</v>
      </c>
      <c r="V75" s="3">
        <f t="shared" si="24"/>
        <v>1.8099254828285994E-2</v>
      </c>
      <c r="W75" s="3">
        <f t="shared" si="25"/>
        <v>7.5056571944501493E-2</v>
      </c>
      <c r="AH75" s="1">
        <v>36082</v>
      </c>
      <c r="AI75" s="15">
        <v>5.6950077056892139E-3</v>
      </c>
      <c r="AJ75" s="15">
        <v>-3.4047091060671391E-3</v>
      </c>
      <c r="AX75" s="8">
        <v>51</v>
      </c>
      <c r="AY75" s="8">
        <v>-8.354639310701021E-3</v>
      </c>
      <c r="AZ75" s="8">
        <v>-7.1573480354959456E-3</v>
      </c>
      <c r="BA75"/>
      <c r="BB75"/>
      <c r="BC75"/>
      <c r="BD75"/>
      <c r="BE75"/>
      <c r="BF75"/>
      <c r="BP75" s="1">
        <v>36082</v>
      </c>
      <c r="BQ75" s="15">
        <v>6.282645296431918E-3</v>
      </c>
      <c r="BR75" s="15">
        <v>-3.9923466968098432E-3</v>
      </c>
      <c r="CF75" s="8">
        <v>51</v>
      </c>
      <c r="CG75" s="8">
        <v>-7.7502758218459646E-3</v>
      </c>
      <c r="CH75" s="8">
        <v>-7.761711524351002E-3</v>
      </c>
      <c r="CX75" s="1">
        <v>36600</v>
      </c>
      <c r="CY75" s="15">
        <v>1.032107299917389E-2</v>
      </c>
      <c r="CZ75" s="15">
        <v>3.9307271081230832E-2</v>
      </c>
    </row>
    <row r="76" spans="1:104" x14ac:dyDescent="0.2">
      <c r="A76" s="17">
        <v>36115</v>
      </c>
      <c r="B76" s="3">
        <v>4.4149999618530273</v>
      </c>
      <c r="C76" s="2">
        <v>1135.8599853515625</v>
      </c>
      <c r="D76" s="3">
        <v>27.406499862670898</v>
      </c>
      <c r="F76" s="17">
        <v>36530</v>
      </c>
      <c r="G76" s="3">
        <f t="shared" si="13"/>
        <v>5.2690000534057617</v>
      </c>
      <c r="H76" s="3">
        <f t="shared" si="14"/>
        <v>1402.1099853515625</v>
      </c>
      <c r="I76" s="3">
        <f t="shared" si="15"/>
        <v>44</v>
      </c>
      <c r="K76" s="17">
        <v>36115</v>
      </c>
      <c r="L76" s="3">
        <f t="shared" si="16"/>
        <v>1.7440000534057616E-4</v>
      </c>
      <c r="M76" s="3">
        <f t="shared" si="17"/>
        <v>9.0075817364277944E-3</v>
      </c>
      <c r="N76" s="3">
        <f t="shared" si="18"/>
        <v>1.3872704137954829E-2</v>
      </c>
      <c r="O76" s="3">
        <f t="shared" si="19"/>
        <v>8.8331817310872175E-3</v>
      </c>
      <c r="P76" s="3">
        <f t="shared" si="20"/>
        <v>1.3698304132614253E-2</v>
      </c>
      <c r="R76" s="17">
        <v>36530</v>
      </c>
      <c r="S76" s="3">
        <f t="shared" si="21"/>
        <v>9.7269232456500708E-4</v>
      </c>
      <c r="T76" s="3">
        <f t="shared" si="22"/>
        <v>-4.1921184879315995E-2</v>
      </c>
      <c r="U76" s="3">
        <f t="shared" si="23"/>
        <v>1.5873015873015872E-2</v>
      </c>
      <c r="V76" s="3">
        <f t="shared" si="24"/>
        <v>-4.2893877203880999E-2</v>
      </c>
      <c r="W76" s="3">
        <f t="shared" si="25"/>
        <v>1.4900323548450865E-2</v>
      </c>
      <c r="AH76" s="1">
        <v>36083</v>
      </c>
      <c r="AI76" s="15">
        <v>2.22681090499155E-2</v>
      </c>
      <c r="AJ76" s="15">
        <v>-5.3731799636403121E-3</v>
      </c>
      <c r="AX76" s="8">
        <v>52</v>
      </c>
      <c r="AY76" s="8">
        <v>-3.4356312290036654E-2</v>
      </c>
      <c r="AZ76" s="8">
        <v>4.2404691383772737E-2</v>
      </c>
      <c r="BA76"/>
      <c r="BB76"/>
      <c r="BC76"/>
      <c r="BD76"/>
      <c r="BE76"/>
      <c r="BF76"/>
      <c r="BP76" s="1">
        <v>36083</v>
      </c>
      <c r="BQ76" s="15">
        <v>2.4565836924702378E-2</v>
      </c>
      <c r="BR76" s="15">
        <v>-7.6709078384271899E-3</v>
      </c>
      <c r="CF76" s="8">
        <v>52</v>
      </c>
      <c r="CG76" s="8">
        <v>-3.1871022382523199E-2</v>
      </c>
      <c r="CH76" s="8">
        <v>3.9919401476259282E-2</v>
      </c>
      <c r="CX76" s="1">
        <v>36601</v>
      </c>
      <c r="CY76" s="15">
        <v>2.0354296733287296E-2</v>
      </c>
      <c r="CZ76" s="15">
        <v>-5.9697045935772665E-3</v>
      </c>
    </row>
    <row r="77" spans="1:104" x14ac:dyDescent="0.2">
      <c r="A77" s="17">
        <v>36116</v>
      </c>
      <c r="B77" s="3">
        <v>4.3029999732971191</v>
      </c>
      <c r="C77" s="2">
        <v>1139.3199462890625</v>
      </c>
      <c r="D77" s="3">
        <v>26.968999862670898</v>
      </c>
      <c r="F77" s="17">
        <v>36537</v>
      </c>
      <c r="G77" s="3">
        <f t="shared" si="13"/>
        <v>5.2829999923706055</v>
      </c>
      <c r="H77" s="3">
        <f t="shared" si="14"/>
        <v>1432.31005859375</v>
      </c>
      <c r="I77" s="3">
        <f t="shared" si="15"/>
        <v>51.5</v>
      </c>
      <c r="K77" s="17">
        <v>36116</v>
      </c>
      <c r="L77" s="3">
        <f t="shared" si="16"/>
        <v>1.7659999847412109E-4</v>
      </c>
      <c r="M77" s="3">
        <f t="shared" si="17"/>
        <v>3.046115702745792E-3</v>
      </c>
      <c r="N77" s="3">
        <f t="shared" si="18"/>
        <v>-1.5963366434686471E-2</v>
      </c>
      <c r="O77" s="3">
        <f t="shared" si="19"/>
        <v>2.8695157042716709E-3</v>
      </c>
      <c r="P77" s="3">
        <f t="shared" si="20"/>
        <v>-1.6139966433160593E-2</v>
      </c>
      <c r="R77" s="17">
        <v>36537</v>
      </c>
      <c r="S77" s="3">
        <f t="shared" si="21"/>
        <v>1.0132692410395696E-3</v>
      </c>
      <c r="T77" s="3">
        <f t="shared" si="22"/>
        <v>2.1539018734407764E-2</v>
      </c>
      <c r="U77" s="3">
        <f t="shared" si="23"/>
        <v>0.17045454545454544</v>
      </c>
      <c r="V77" s="3">
        <f t="shared" si="24"/>
        <v>2.0525749493368193E-2</v>
      </c>
      <c r="W77" s="3">
        <f t="shared" si="25"/>
        <v>0.16944127621350588</v>
      </c>
      <c r="AH77" s="1">
        <v>36084</v>
      </c>
      <c r="AI77" s="15">
        <v>4.4778385925680862E-3</v>
      </c>
      <c r="AJ77" s="15">
        <v>1.3322525766236333E-2</v>
      </c>
      <c r="AX77" s="8">
        <v>53</v>
      </c>
      <c r="AY77" s="8">
        <v>-2.6747733530395898E-3</v>
      </c>
      <c r="AZ77" s="8">
        <v>4.050245900056218E-2</v>
      </c>
      <c r="BA77"/>
      <c r="BB77"/>
      <c r="BC77"/>
      <c r="BD77"/>
      <c r="BE77"/>
      <c r="BF77"/>
      <c r="BP77" s="1">
        <v>36084</v>
      </c>
      <c r="BQ77" s="15">
        <v>4.9398829686701142E-3</v>
      </c>
      <c r="BR77" s="15">
        <v>1.2860481390134305E-2</v>
      </c>
      <c r="CF77" s="8">
        <v>53</v>
      </c>
      <c r="CG77" s="8">
        <v>-2.4812838084378249E-3</v>
      </c>
      <c r="CH77" s="8">
        <v>4.0308969455960415E-2</v>
      </c>
      <c r="CX77" s="1">
        <v>36602</v>
      </c>
      <c r="CY77" s="15">
        <v>1.6680573871254642E-3</v>
      </c>
      <c r="CZ77" s="15">
        <v>-4.5962074151962799E-3</v>
      </c>
    </row>
    <row r="78" spans="1:104" x14ac:dyDescent="0.2">
      <c r="A78" s="17">
        <v>36117</v>
      </c>
      <c r="B78" s="3">
        <v>4.3289999961853027</v>
      </c>
      <c r="C78" s="2">
        <v>1144.47998046875</v>
      </c>
      <c r="D78" s="3">
        <v>27.5</v>
      </c>
      <c r="F78" s="17">
        <v>36544</v>
      </c>
      <c r="G78" s="3">
        <f t="shared" si="13"/>
        <v>5.3530001640319824</v>
      </c>
      <c r="H78" s="3">
        <f t="shared" si="14"/>
        <v>1455.9000244140625</v>
      </c>
      <c r="I78" s="3">
        <f t="shared" si="15"/>
        <v>53.5</v>
      </c>
      <c r="K78" s="17">
        <v>36117</v>
      </c>
      <c r="L78" s="3">
        <f t="shared" si="16"/>
        <v>1.7211999893188476E-4</v>
      </c>
      <c r="M78" s="3">
        <f t="shared" si="17"/>
        <v>4.5290475221596111E-3</v>
      </c>
      <c r="N78" s="3">
        <f t="shared" si="18"/>
        <v>1.9689278061218896E-2</v>
      </c>
      <c r="O78" s="3">
        <f t="shared" si="19"/>
        <v>4.3569275232277268E-3</v>
      </c>
      <c r="P78" s="3">
        <f t="shared" si="20"/>
        <v>1.9517158062287012E-2</v>
      </c>
      <c r="R78" s="17">
        <v>36544</v>
      </c>
      <c r="S78" s="3">
        <f t="shared" si="21"/>
        <v>1.0159615369943471E-3</v>
      </c>
      <c r="T78" s="3">
        <f t="shared" si="22"/>
        <v>1.6469873739121305E-2</v>
      </c>
      <c r="U78" s="3">
        <f t="shared" si="23"/>
        <v>3.8834951456310676E-2</v>
      </c>
      <c r="V78" s="3">
        <f t="shared" si="24"/>
        <v>1.5453912202126958E-2</v>
      </c>
      <c r="W78" s="3">
        <f t="shared" si="25"/>
        <v>3.7818989919316329E-2</v>
      </c>
      <c r="AH78" s="1">
        <v>36087</v>
      </c>
      <c r="AI78" s="15">
        <v>2.9501685735562827E-3</v>
      </c>
      <c r="AJ78" s="15">
        <v>-1.36711972756751E-2</v>
      </c>
      <c r="AX78" s="8">
        <v>54</v>
      </c>
      <c r="AY78" s="8">
        <v>1.7476330443446528E-2</v>
      </c>
      <c r="AZ78" s="8">
        <v>-2.5845791193200563E-2</v>
      </c>
      <c r="BA78"/>
      <c r="BB78"/>
      <c r="BC78"/>
      <c r="BD78"/>
      <c r="BE78"/>
      <c r="BF78"/>
      <c r="BP78" s="1">
        <v>36087</v>
      </c>
      <c r="BQ78" s="15">
        <v>3.254580796057332E-3</v>
      </c>
      <c r="BR78" s="15">
        <v>-1.397560949817615E-2</v>
      </c>
      <c r="CF78" s="8">
        <v>54</v>
      </c>
      <c r="CG78" s="8">
        <v>1.6212115957770671E-2</v>
      </c>
      <c r="CH78" s="8">
        <v>-2.4581576707524706E-2</v>
      </c>
      <c r="CX78" s="1">
        <v>36605</v>
      </c>
      <c r="CY78" s="15">
        <v>-2.3960190256569571E-3</v>
      </c>
      <c r="CZ78" s="15">
        <v>-7.7602588040056007E-3</v>
      </c>
    </row>
    <row r="79" spans="1:104" x14ac:dyDescent="0.2">
      <c r="A79" s="17">
        <v>36118</v>
      </c>
      <c r="B79" s="3">
        <v>4.3400001525878906</v>
      </c>
      <c r="C79" s="2">
        <v>1152.6099853515625</v>
      </c>
      <c r="D79" s="3">
        <v>27.5625</v>
      </c>
      <c r="F79" s="17">
        <v>36551</v>
      </c>
      <c r="G79" s="3">
        <f t="shared" si="13"/>
        <v>5.4089999198913574</v>
      </c>
      <c r="H79" s="3">
        <f t="shared" si="14"/>
        <v>1404.0899658203125</v>
      </c>
      <c r="I79" s="3">
        <f t="shared" si="15"/>
        <v>61.125</v>
      </c>
      <c r="K79" s="17">
        <v>36118</v>
      </c>
      <c r="L79" s="3">
        <f t="shared" si="16"/>
        <v>1.7315999984741213E-4</v>
      </c>
      <c r="M79" s="3">
        <f t="shared" si="17"/>
        <v>7.1036671864567313E-3</v>
      </c>
      <c r="N79" s="3">
        <f t="shared" si="18"/>
        <v>2.2727272727272726E-3</v>
      </c>
      <c r="O79" s="3">
        <f t="shared" si="19"/>
        <v>6.930507186609319E-3</v>
      </c>
      <c r="P79" s="3">
        <f t="shared" si="20"/>
        <v>2.0995672728798603E-3</v>
      </c>
      <c r="R79" s="17">
        <v>36551</v>
      </c>
      <c r="S79" s="3">
        <f t="shared" si="21"/>
        <v>1.0294231084676891E-3</v>
      </c>
      <c r="T79" s="3">
        <f t="shared" si="22"/>
        <v>-3.5586274967335983E-2</v>
      </c>
      <c r="U79" s="3">
        <f t="shared" si="23"/>
        <v>0.1425233644859813</v>
      </c>
      <c r="V79" s="3">
        <f t="shared" si="24"/>
        <v>-3.6615698075803671E-2</v>
      </c>
      <c r="W79" s="3">
        <f t="shared" si="25"/>
        <v>0.14149394137751362</v>
      </c>
      <c r="AH79" s="1">
        <v>36088</v>
      </c>
      <c r="AI79" s="15">
        <v>6.96502342081914E-4</v>
      </c>
      <c r="AJ79" s="15">
        <v>6.2887936866836596E-3</v>
      </c>
      <c r="AX79" s="8">
        <v>55</v>
      </c>
      <c r="AY79" s="8">
        <v>2.7440041262901428E-2</v>
      </c>
      <c r="AZ79" s="8">
        <v>-4.1200770082825043E-2</v>
      </c>
      <c r="BA79"/>
      <c r="BB79"/>
      <c r="BC79"/>
      <c r="BD79"/>
      <c r="BE79"/>
      <c r="BF79"/>
      <c r="BP79" s="1">
        <v>36088</v>
      </c>
      <c r="BQ79" s="15">
        <v>7.6837071863192154E-4</v>
      </c>
      <c r="BR79" s="15">
        <v>6.2169253101336521E-3</v>
      </c>
      <c r="CF79" s="8">
        <v>55</v>
      </c>
      <c r="CG79" s="8">
        <v>2.5455065196881135E-2</v>
      </c>
      <c r="CH79" s="8">
        <v>-3.921579401680475E-2</v>
      </c>
      <c r="CX79" s="1">
        <v>36606</v>
      </c>
      <c r="CY79" s="15">
        <v>1.0874515969132106E-2</v>
      </c>
      <c r="CZ79" s="15">
        <v>3.538407247191859E-2</v>
      </c>
    </row>
    <row r="80" spans="1:104" x14ac:dyDescent="0.2">
      <c r="A80" s="17">
        <v>36119</v>
      </c>
      <c r="B80" s="3">
        <v>4.3600001335144043</v>
      </c>
      <c r="C80" s="2">
        <v>1163.550048828125</v>
      </c>
      <c r="D80" s="3">
        <v>27.8125</v>
      </c>
      <c r="F80" s="17">
        <v>36558</v>
      </c>
      <c r="G80" s="3">
        <f t="shared" si="13"/>
        <v>5.4970002174377441</v>
      </c>
      <c r="H80" s="3">
        <f t="shared" si="14"/>
        <v>1409.1199951171875</v>
      </c>
      <c r="I80" s="3">
        <f t="shared" si="15"/>
        <v>62.875</v>
      </c>
      <c r="K80" s="17">
        <v>36119</v>
      </c>
      <c r="L80" s="3">
        <f t="shared" si="16"/>
        <v>1.7360000610351561E-4</v>
      </c>
      <c r="M80" s="3">
        <f t="shared" si="17"/>
        <v>9.491557088346432E-3</v>
      </c>
      <c r="N80" s="3">
        <f t="shared" si="18"/>
        <v>9.0702947845804991E-3</v>
      </c>
      <c r="O80" s="3">
        <f t="shared" si="19"/>
        <v>9.3179570822429156E-3</v>
      </c>
      <c r="P80" s="3">
        <f t="shared" si="20"/>
        <v>8.8966947784769827E-3</v>
      </c>
      <c r="R80" s="17">
        <v>36558</v>
      </c>
      <c r="S80" s="3">
        <f t="shared" si="21"/>
        <v>1.0401922922867995E-3</v>
      </c>
      <c r="T80" s="3">
        <f t="shared" si="22"/>
        <v>3.5824123947330558E-3</v>
      </c>
      <c r="U80" s="3">
        <f t="shared" si="23"/>
        <v>2.8629856850715747E-2</v>
      </c>
      <c r="V80" s="3">
        <f t="shared" si="24"/>
        <v>2.5422201024462563E-3</v>
      </c>
      <c r="W80" s="3">
        <f t="shared" si="25"/>
        <v>2.7589664558428949E-2</v>
      </c>
      <c r="AH80" s="1">
        <v>36089</v>
      </c>
      <c r="AI80" s="15">
        <v>2.931493058463771E-3</v>
      </c>
      <c r="AJ80" s="15">
        <v>-6.6388120829667403E-3</v>
      </c>
      <c r="AX80" s="8">
        <v>56</v>
      </c>
      <c r="AY80" s="8">
        <v>-2.8805124256866533E-2</v>
      </c>
      <c r="AZ80" s="8">
        <v>-1.4141745820281531E-2</v>
      </c>
      <c r="BA80"/>
      <c r="BB80"/>
      <c r="BC80"/>
      <c r="BD80"/>
      <c r="BE80"/>
      <c r="BF80"/>
      <c r="BP80" s="1">
        <v>36089</v>
      </c>
      <c r="BQ80" s="15">
        <v>3.233978253775045E-3</v>
      </c>
      <c r="BR80" s="15">
        <v>-6.9412972782780143E-3</v>
      </c>
      <c r="CF80" s="8">
        <v>56</v>
      </c>
      <c r="CG80" s="8">
        <v>-2.672139990380137E-2</v>
      </c>
      <c r="CH80" s="8">
        <v>-1.6225470173346693E-2</v>
      </c>
      <c r="CX80" s="1">
        <v>36607</v>
      </c>
      <c r="CY80" s="15">
        <v>1.8465919634809685E-3</v>
      </c>
      <c r="CZ80" s="15">
        <v>4.4090735417480272E-2</v>
      </c>
    </row>
    <row r="81" spans="1:104" x14ac:dyDescent="0.2">
      <c r="A81" s="17">
        <v>36122</v>
      </c>
      <c r="B81" s="3">
        <v>4.4850001335144043</v>
      </c>
      <c r="C81" s="2">
        <v>1188.2099609375</v>
      </c>
      <c r="D81" s="3">
        <v>28.156499862670898</v>
      </c>
      <c r="F81" s="17">
        <v>36565</v>
      </c>
      <c r="G81" s="3">
        <f t="shared" si="13"/>
        <v>5.499000072479248</v>
      </c>
      <c r="H81" s="3">
        <f t="shared" si="14"/>
        <v>1411.6500244140625</v>
      </c>
      <c r="I81" s="3">
        <f t="shared" si="15"/>
        <v>66.4375</v>
      </c>
      <c r="K81" s="17">
        <v>36122</v>
      </c>
      <c r="L81" s="3">
        <f t="shared" si="16"/>
        <v>1.7440000534057616E-4</v>
      </c>
      <c r="M81" s="3">
        <f t="shared" si="17"/>
        <v>2.1193684048409735E-2</v>
      </c>
      <c r="N81" s="3">
        <f t="shared" si="18"/>
        <v>1.2368534388167134E-2</v>
      </c>
      <c r="O81" s="3">
        <f t="shared" si="19"/>
        <v>2.1019284043069159E-2</v>
      </c>
      <c r="P81" s="3">
        <f t="shared" si="20"/>
        <v>1.2194134382826557E-2</v>
      </c>
      <c r="R81" s="17">
        <v>36565</v>
      </c>
      <c r="S81" s="3">
        <f t="shared" si="21"/>
        <v>1.0571154264303355E-3</v>
      </c>
      <c r="T81" s="3">
        <f t="shared" si="22"/>
        <v>1.7954676008018705E-3</v>
      </c>
      <c r="U81" s="3">
        <f t="shared" si="23"/>
        <v>5.6660039761431413E-2</v>
      </c>
      <c r="V81" s="3">
        <f t="shared" si="24"/>
        <v>7.3835217437153507E-4</v>
      </c>
      <c r="W81" s="3">
        <f t="shared" si="25"/>
        <v>5.560292433500108E-2</v>
      </c>
      <c r="AH81" s="1">
        <v>36090</v>
      </c>
      <c r="AI81" s="15">
        <v>4.2011563754254981E-3</v>
      </c>
      <c r="AJ81" s="15">
        <v>-1.620509760231241E-2</v>
      </c>
      <c r="AX81" s="8">
        <v>57</v>
      </c>
      <c r="AY81" s="8">
        <v>6.7991754783381358E-3</v>
      </c>
      <c r="AZ81" s="8">
        <v>-2.8925167302595985E-2</v>
      </c>
      <c r="BA81"/>
      <c r="BB81"/>
      <c r="BC81"/>
      <c r="BD81"/>
      <c r="BE81"/>
      <c r="BF81"/>
      <c r="BP81" s="1">
        <v>36090</v>
      </c>
      <c r="BQ81" s="15">
        <v>4.634651383399262E-3</v>
      </c>
      <c r="BR81" s="15">
        <v>-1.6638592610286173E-2</v>
      </c>
      <c r="CF81" s="8">
        <v>57</v>
      </c>
      <c r="CG81" s="8">
        <v>6.3073321730068152E-3</v>
      </c>
      <c r="CH81" s="8">
        <v>-2.8433323997264663E-2</v>
      </c>
      <c r="CX81" s="1">
        <v>36608</v>
      </c>
      <c r="CY81" s="15">
        <v>7.5416946166359244E-3</v>
      </c>
      <c r="CZ81" s="15">
        <v>-3.5248197036630957E-2</v>
      </c>
    </row>
    <row r="82" spans="1:104" x14ac:dyDescent="0.2">
      <c r="A82" s="17">
        <v>36123</v>
      </c>
      <c r="B82" s="3">
        <v>4.4889998435974121</v>
      </c>
      <c r="C82" s="2">
        <v>1182.989990234375</v>
      </c>
      <c r="D82" s="3">
        <v>28</v>
      </c>
      <c r="F82" s="17">
        <v>36572</v>
      </c>
      <c r="G82" s="3">
        <f t="shared" si="13"/>
        <v>5.559999942779541</v>
      </c>
      <c r="H82" s="3">
        <f t="shared" si="14"/>
        <v>1387.6700439453125</v>
      </c>
      <c r="I82" s="3">
        <f t="shared" si="15"/>
        <v>69.875</v>
      </c>
      <c r="K82" s="17">
        <v>36123</v>
      </c>
      <c r="L82" s="3">
        <f t="shared" si="16"/>
        <v>1.7940000534057618E-4</v>
      </c>
      <c r="M82" s="3">
        <f t="shared" si="17"/>
        <v>-4.3931383128672247E-3</v>
      </c>
      <c r="N82" s="3">
        <f t="shared" si="18"/>
        <v>-5.5582143886563681E-3</v>
      </c>
      <c r="O82" s="3">
        <f t="shared" si="19"/>
        <v>-4.5725383182078005E-3</v>
      </c>
      <c r="P82" s="3">
        <f t="shared" si="20"/>
        <v>-5.7376143939969438E-3</v>
      </c>
      <c r="R82" s="17">
        <v>36572</v>
      </c>
      <c r="S82" s="3">
        <f t="shared" si="21"/>
        <v>1.0575000139383169E-3</v>
      </c>
      <c r="T82" s="3">
        <f t="shared" si="22"/>
        <v>-1.6987199414885738E-2</v>
      </c>
      <c r="U82" s="3">
        <f t="shared" si="23"/>
        <v>5.1740357478833487E-2</v>
      </c>
      <c r="V82" s="3">
        <f t="shared" si="24"/>
        <v>-1.8044699428824057E-2</v>
      </c>
      <c r="W82" s="3">
        <f t="shared" si="25"/>
        <v>5.0682857464895169E-2</v>
      </c>
      <c r="AH82" s="1">
        <v>36091</v>
      </c>
      <c r="AI82" s="15">
        <v>-3.9611751357118618E-3</v>
      </c>
      <c r="AJ82" s="15">
        <v>1.1000219735450772E-2</v>
      </c>
      <c r="AX82" s="8">
        <v>58</v>
      </c>
      <c r="AY82" s="8">
        <v>-1.5598860441063156E-2</v>
      </c>
      <c r="AZ82" s="8">
        <v>4.4067666504096457E-2</v>
      </c>
      <c r="BA82"/>
      <c r="BB82"/>
      <c r="BC82"/>
      <c r="BD82"/>
      <c r="BE82"/>
      <c r="BF82"/>
      <c r="BP82" s="1">
        <v>36091</v>
      </c>
      <c r="BQ82" s="15">
        <v>-4.3699077544463822E-3</v>
      </c>
      <c r="BR82" s="15">
        <v>1.1408952354185292E-2</v>
      </c>
      <c r="CF82" s="8">
        <v>58</v>
      </c>
      <c r="CG82" s="8">
        <v>-1.4470459636704193E-2</v>
      </c>
      <c r="CH82" s="8">
        <v>4.2939265699737494E-2</v>
      </c>
      <c r="CX82" s="1">
        <v>36609</v>
      </c>
      <c r="CY82" s="15">
        <v>-6.7387029437400607E-5</v>
      </c>
      <c r="CZ82" s="15">
        <v>-1.3860243103734203E-2</v>
      </c>
    </row>
    <row r="83" spans="1:104" x14ac:dyDescent="0.2">
      <c r="A83" s="17">
        <v>36124</v>
      </c>
      <c r="B83" s="3">
        <v>4.4650001525878906</v>
      </c>
      <c r="C83" s="2">
        <v>1186.8699951171875</v>
      </c>
      <c r="D83" s="3">
        <v>27.468999862670898</v>
      </c>
      <c r="F83" s="17">
        <v>36579</v>
      </c>
      <c r="G83" s="3">
        <f t="shared" si="13"/>
        <v>5.6380000114440918</v>
      </c>
      <c r="H83" s="3">
        <f t="shared" si="14"/>
        <v>1360.68994140625</v>
      </c>
      <c r="I83" s="3">
        <f t="shared" si="15"/>
        <v>65.4375</v>
      </c>
      <c r="K83" s="17">
        <v>36124</v>
      </c>
      <c r="L83" s="3">
        <f t="shared" si="16"/>
        <v>1.7955999374389648E-4</v>
      </c>
      <c r="M83" s="3">
        <f t="shared" si="17"/>
        <v>3.2798290051835434E-3</v>
      </c>
      <c r="N83" s="3">
        <f t="shared" si="18"/>
        <v>-1.8964290618896484E-2</v>
      </c>
      <c r="O83" s="3">
        <f t="shared" si="19"/>
        <v>3.1002690114396471E-3</v>
      </c>
      <c r="P83" s="3">
        <f t="shared" si="20"/>
        <v>-1.914385061264038E-2</v>
      </c>
      <c r="R83" s="17">
        <v>36579</v>
      </c>
      <c r="S83" s="3">
        <f t="shared" si="21"/>
        <v>1.0692307582268348E-3</v>
      </c>
      <c r="T83" s="3">
        <f t="shared" si="22"/>
        <v>-1.944273615819711E-2</v>
      </c>
      <c r="U83" s="3">
        <f t="shared" si="23"/>
        <v>-6.3506261180679785E-2</v>
      </c>
      <c r="V83" s="3">
        <f t="shared" si="24"/>
        <v>-2.0511966916423947E-2</v>
      </c>
      <c r="W83" s="3">
        <f t="shared" si="25"/>
        <v>-6.4575491938906618E-2</v>
      </c>
      <c r="AH83" s="1">
        <v>36094</v>
      </c>
      <c r="AI83" s="15">
        <v>7.4191547659147527E-4</v>
      </c>
      <c r="AJ83" s="15">
        <v>-1.0421324995060424E-2</v>
      </c>
      <c r="AX83" s="8">
        <v>59</v>
      </c>
      <c r="AY83" s="8">
        <v>-5.0117719196350226E-3</v>
      </c>
      <c r="AZ83" s="8">
        <v>-4.6925240645668914E-2</v>
      </c>
      <c r="BA83"/>
      <c r="BB83"/>
      <c r="BC83"/>
      <c r="BD83"/>
      <c r="BE83"/>
      <c r="BF83"/>
      <c r="BP83" s="1">
        <v>36094</v>
      </c>
      <c r="BQ83" s="15">
        <v>8.1846979323680757E-4</v>
      </c>
      <c r="BR83" s="15">
        <v>-1.0497879311705757E-2</v>
      </c>
      <c r="CF83" s="8">
        <v>59</v>
      </c>
      <c r="CG83" s="8">
        <v>-4.6492270089508684E-3</v>
      </c>
      <c r="CH83" s="8">
        <v>-4.7287785556353067E-2</v>
      </c>
      <c r="CX83" s="1">
        <v>36612</v>
      </c>
      <c r="CY83" s="15">
        <v>-1.1100284294114986E-3</v>
      </c>
      <c r="CZ83" s="15">
        <v>4.6887812870193835E-2</v>
      </c>
    </row>
    <row r="84" spans="1:104" x14ac:dyDescent="0.2">
      <c r="A84" s="17">
        <v>36126</v>
      </c>
      <c r="B84" s="3">
        <v>4.4089999198913574</v>
      </c>
      <c r="C84" s="2">
        <v>1192.2900390625</v>
      </c>
      <c r="D84" s="3">
        <v>27.093999862670898</v>
      </c>
      <c r="F84" s="17">
        <v>36586</v>
      </c>
      <c r="G84" s="3">
        <f t="shared" si="13"/>
        <v>5.5869998931884766</v>
      </c>
      <c r="H84" s="3">
        <f t="shared" si="14"/>
        <v>1379.18994140625</v>
      </c>
      <c r="I84" s="3">
        <f t="shared" si="15"/>
        <v>69</v>
      </c>
      <c r="K84" s="17">
        <v>36126</v>
      </c>
      <c r="L84" s="3">
        <f t="shared" si="16"/>
        <v>1.7860000610351562E-4</v>
      </c>
      <c r="M84" s="3">
        <f t="shared" si="17"/>
        <v>4.5666702904367746E-3</v>
      </c>
      <c r="N84" s="3">
        <f t="shared" si="18"/>
        <v>-1.3651752953321307E-2</v>
      </c>
      <c r="O84" s="3">
        <f t="shared" si="19"/>
        <v>4.3880702843332592E-3</v>
      </c>
      <c r="P84" s="3">
        <f t="shared" si="20"/>
        <v>-1.3830352959424823E-2</v>
      </c>
      <c r="R84" s="17">
        <v>36586</v>
      </c>
      <c r="S84" s="3">
        <f t="shared" si="21"/>
        <v>1.0842307714315561E-3</v>
      </c>
      <c r="T84" s="3">
        <f t="shared" si="22"/>
        <v>1.3596043769442848E-2</v>
      </c>
      <c r="U84" s="3">
        <f t="shared" si="23"/>
        <v>5.4441260744985676E-2</v>
      </c>
      <c r="V84" s="3">
        <f t="shared" si="24"/>
        <v>1.2511812998011292E-2</v>
      </c>
      <c r="W84" s="3">
        <f t="shared" si="25"/>
        <v>5.335702997355412E-2</v>
      </c>
      <c r="AH84" s="1">
        <v>36095</v>
      </c>
      <c r="AI84" s="15">
        <v>-3.5718586789346479E-3</v>
      </c>
      <c r="AJ84" s="15">
        <v>7.0266380177713174E-3</v>
      </c>
      <c r="AX84" s="8">
        <v>60</v>
      </c>
      <c r="AY84" s="8">
        <v>-2.5307135839231883E-2</v>
      </c>
      <c r="AZ84" s="8">
        <v>2.4407520459751669E-2</v>
      </c>
      <c r="BA84"/>
      <c r="BB84"/>
      <c r="BC84"/>
      <c r="BD84"/>
      <c r="BE84"/>
      <c r="BF84"/>
      <c r="BP84" s="1">
        <v>36095</v>
      </c>
      <c r="BQ84" s="15">
        <v>-3.9404198007160548E-3</v>
      </c>
      <c r="BR84" s="15">
        <v>7.3951991395527251E-3</v>
      </c>
      <c r="CF84" s="8">
        <v>60</v>
      </c>
      <c r="CG84" s="8">
        <v>-2.3476451312954751E-2</v>
      </c>
      <c r="CH84" s="8">
        <v>2.2576835933474537E-2</v>
      </c>
      <c r="CX84" s="1">
        <v>36613</v>
      </c>
      <c r="CY84" s="15">
        <v>-4.6411781449276455E-3</v>
      </c>
      <c r="CZ84" s="15">
        <v>-2.8781282596772335E-2</v>
      </c>
    </row>
    <row r="85" spans="1:104" x14ac:dyDescent="0.2">
      <c r="A85" s="17">
        <v>36129</v>
      </c>
      <c r="B85" s="3">
        <v>4.3899998664855957</v>
      </c>
      <c r="C85" s="2">
        <v>1163.6300048828125</v>
      </c>
      <c r="D85" s="3">
        <v>26.25</v>
      </c>
      <c r="F85" s="17">
        <v>36593</v>
      </c>
      <c r="G85" s="3">
        <f t="shared" si="13"/>
        <v>5.6519999504089355</v>
      </c>
      <c r="H85" s="3">
        <f t="shared" si="14"/>
        <v>1366.699951171875</v>
      </c>
      <c r="I85" s="3">
        <f t="shared" si="15"/>
        <v>67.1875</v>
      </c>
      <c r="K85" s="17">
        <v>36129</v>
      </c>
      <c r="L85" s="3">
        <f t="shared" si="16"/>
        <v>1.7635999679565427E-4</v>
      </c>
      <c r="M85" s="3">
        <f t="shared" si="17"/>
        <v>-2.4037803924138242E-2</v>
      </c>
      <c r="N85" s="3">
        <f t="shared" si="18"/>
        <v>-3.1150803386314693E-2</v>
      </c>
      <c r="O85" s="3">
        <f t="shared" si="19"/>
        <v>-2.4214163920933895E-2</v>
      </c>
      <c r="P85" s="3">
        <f t="shared" si="20"/>
        <v>-3.1327163383110347E-2</v>
      </c>
      <c r="R85" s="17">
        <v>36593</v>
      </c>
      <c r="S85" s="3">
        <f t="shared" si="21"/>
        <v>1.0744230563823993E-3</v>
      </c>
      <c r="T85" s="3">
        <f t="shared" si="22"/>
        <v>-9.0560334435443694E-3</v>
      </c>
      <c r="U85" s="3">
        <f t="shared" si="23"/>
        <v>-2.6268115942028984E-2</v>
      </c>
      <c r="V85" s="3">
        <f t="shared" si="24"/>
        <v>-1.013045649992677E-2</v>
      </c>
      <c r="W85" s="3">
        <f t="shared" si="25"/>
        <v>-2.7342538998411384E-2</v>
      </c>
      <c r="AH85" s="1">
        <v>36096</v>
      </c>
      <c r="AI85" s="15">
        <v>1.3155259758091686E-3</v>
      </c>
      <c r="AJ85" s="15">
        <v>-1.2265841362207144E-2</v>
      </c>
      <c r="AX85" s="8">
        <v>61</v>
      </c>
      <c r="AY85" s="8">
        <v>3.3733308698539272E-2</v>
      </c>
      <c r="AZ85" s="8">
        <v>-6.311662903220211E-2</v>
      </c>
      <c r="BA85"/>
      <c r="BB85"/>
      <c r="BC85"/>
      <c r="BD85"/>
      <c r="BE85"/>
      <c r="BF85"/>
      <c r="BP85" s="1">
        <v>36096</v>
      </c>
      <c r="BQ85" s="15">
        <v>1.4512681125953366E-3</v>
      </c>
      <c r="BR85" s="15">
        <v>-1.2401583498993311E-2</v>
      </c>
      <c r="CF85" s="8">
        <v>61</v>
      </c>
      <c r="CG85" s="8">
        <v>3.1293086041702257E-2</v>
      </c>
      <c r="CH85" s="8">
        <v>-6.0676406375365102E-2</v>
      </c>
      <c r="CX85" s="1">
        <v>36614</v>
      </c>
      <c r="CY85" s="15">
        <v>1.2677874185746318E-4</v>
      </c>
      <c r="CZ85" s="15">
        <v>5.0288358078972521E-2</v>
      </c>
    </row>
    <row r="86" spans="1:104" x14ac:dyDescent="0.2">
      <c r="A86" s="17">
        <v>36130</v>
      </c>
      <c r="B86" s="3">
        <v>4.3839998245239258</v>
      </c>
      <c r="C86" s="2">
        <v>1175.280029296875</v>
      </c>
      <c r="D86" s="3">
        <v>26.343999862670898</v>
      </c>
      <c r="F86" s="17">
        <v>36600</v>
      </c>
      <c r="G86" s="3">
        <f t="shared" si="13"/>
        <v>5.6820001602172852</v>
      </c>
      <c r="H86" s="3">
        <f t="shared" si="14"/>
        <v>1392.1400146484375</v>
      </c>
      <c r="I86" s="3">
        <f t="shared" si="15"/>
        <v>68.4375</v>
      </c>
      <c r="K86" s="17">
        <v>36130</v>
      </c>
      <c r="L86" s="3">
        <f t="shared" si="16"/>
        <v>1.7559999465942383E-4</v>
      </c>
      <c r="M86" s="3">
        <f t="shared" si="17"/>
        <v>1.0011794440824649E-2</v>
      </c>
      <c r="N86" s="3">
        <f t="shared" si="18"/>
        <v>3.5809471493675597E-3</v>
      </c>
      <c r="O86" s="3">
        <f t="shared" si="19"/>
        <v>9.8361944461652241E-3</v>
      </c>
      <c r="P86" s="3">
        <f t="shared" si="20"/>
        <v>3.405347154708136E-3</v>
      </c>
      <c r="R86" s="17">
        <v>36600</v>
      </c>
      <c r="S86" s="3">
        <f t="shared" si="21"/>
        <v>1.0869230673863338E-3</v>
      </c>
      <c r="T86" s="3">
        <f t="shared" si="22"/>
        <v>1.8614227252111155E-2</v>
      </c>
      <c r="U86" s="3">
        <f t="shared" si="23"/>
        <v>1.8604651162790697E-2</v>
      </c>
      <c r="V86" s="3">
        <f t="shared" si="24"/>
        <v>1.7527304184724823E-2</v>
      </c>
      <c r="W86" s="3">
        <f t="shared" si="25"/>
        <v>1.7517728095404365E-2</v>
      </c>
      <c r="AH86" s="1">
        <v>36097</v>
      </c>
      <c r="AI86" s="15">
        <v>8.8253257611810316E-3</v>
      </c>
      <c r="AJ86" s="15">
        <v>6.9374427081402706E-4</v>
      </c>
      <c r="AX86" s="8">
        <v>62</v>
      </c>
      <c r="AY86" s="8">
        <v>-7.8283889299987346E-3</v>
      </c>
      <c r="AZ86" s="8">
        <v>1.8329425016316563E-2</v>
      </c>
      <c r="BA86"/>
      <c r="BB86"/>
      <c r="BC86"/>
      <c r="BD86"/>
      <c r="BE86"/>
      <c r="BF86"/>
      <c r="BP86" s="1">
        <v>36097</v>
      </c>
      <c r="BQ86" s="15">
        <v>9.7359642424317463E-3</v>
      </c>
      <c r="BR86" s="15">
        <v>-2.1689421043668763E-4</v>
      </c>
      <c r="CF86" s="8">
        <v>62</v>
      </c>
      <c r="CG86" s="8">
        <v>-7.2620936933164761E-3</v>
      </c>
      <c r="CH86" s="8">
        <v>1.7763129779634304E-2</v>
      </c>
      <c r="CX86" s="1">
        <v>36615</v>
      </c>
      <c r="CY86" s="15">
        <v>-5.9598324589557839E-3</v>
      </c>
      <c r="CZ86" s="15">
        <v>-5.2275383489061814E-2</v>
      </c>
    </row>
    <row r="87" spans="1:104" x14ac:dyDescent="0.2">
      <c r="A87" s="17">
        <v>36131</v>
      </c>
      <c r="B87" s="3">
        <v>4.3649997711181641</v>
      </c>
      <c r="C87" s="2">
        <v>1171.25</v>
      </c>
      <c r="D87" s="3">
        <v>25.906499862670898</v>
      </c>
      <c r="F87" s="17">
        <v>36607</v>
      </c>
      <c r="G87" s="3">
        <f t="shared" si="13"/>
        <v>5.7350001335144043</v>
      </c>
      <c r="H87" s="3">
        <f t="shared" si="14"/>
        <v>1500.6400146484375</v>
      </c>
      <c r="I87" s="3">
        <f t="shared" si="15"/>
        <v>75.0625</v>
      </c>
      <c r="K87" s="17">
        <v>36131</v>
      </c>
      <c r="L87" s="3">
        <f t="shared" si="16"/>
        <v>1.7535999298095702E-4</v>
      </c>
      <c r="M87" s="3">
        <f t="shared" si="17"/>
        <v>-3.4289949598531101E-3</v>
      </c>
      <c r="N87" s="3">
        <f t="shared" si="18"/>
        <v>-1.6607197171297126E-2</v>
      </c>
      <c r="O87" s="3">
        <f t="shared" si="19"/>
        <v>-3.604354952834067E-3</v>
      </c>
      <c r="P87" s="3">
        <f t="shared" si="20"/>
        <v>-1.6782557164278084E-2</v>
      </c>
      <c r="R87" s="17">
        <v>36607</v>
      </c>
      <c r="S87" s="3">
        <f t="shared" si="21"/>
        <v>1.092692338503324E-3</v>
      </c>
      <c r="T87" s="3">
        <f t="shared" si="22"/>
        <v>7.7937562930694093E-2</v>
      </c>
      <c r="U87" s="3">
        <f t="shared" si="23"/>
        <v>9.680365296803653E-2</v>
      </c>
      <c r="V87" s="3">
        <f t="shared" si="24"/>
        <v>7.6844870592190764E-2</v>
      </c>
      <c r="W87" s="3">
        <f t="shared" si="25"/>
        <v>9.5710960629533201E-2</v>
      </c>
      <c r="AH87" s="1">
        <v>36098</v>
      </c>
      <c r="AI87" s="15">
        <v>6.2022952989002431E-3</v>
      </c>
      <c r="AJ87" s="15">
        <v>5.6193123833530017E-3</v>
      </c>
      <c r="AX87" s="8">
        <v>63</v>
      </c>
      <c r="AY87" s="8">
        <v>-3.0870669829672674E-2</v>
      </c>
      <c r="AZ87" s="8">
        <v>4.1210503834752554E-2</v>
      </c>
      <c r="BA87"/>
      <c r="BB87"/>
      <c r="BC87"/>
      <c r="BD87"/>
      <c r="BE87"/>
      <c r="BF87"/>
      <c r="BP87" s="1">
        <v>36098</v>
      </c>
      <c r="BQ87" s="15">
        <v>6.8422772014496546E-3</v>
      </c>
      <c r="BR87" s="15">
        <v>4.9793304808035902E-3</v>
      </c>
      <c r="CF87" s="8">
        <v>63</v>
      </c>
      <c r="CG87" s="8">
        <v>-2.8637526658829071E-2</v>
      </c>
      <c r="CH87" s="8">
        <v>3.8977360663908951E-2</v>
      </c>
      <c r="CX87" s="1">
        <v>36616</v>
      </c>
      <c r="CY87" s="15">
        <v>2.977258468883956E-3</v>
      </c>
      <c r="CZ87" s="15">
        <v>3.5823082528691208E-2</v>
      </c>
    </row>
    <row r="88" spans="1:104" x14ac:dyDescent="0.2">
      <c r="A88" s="17">
        <v>36132</v>
      </c>
      <c r="B88" s="3">
        <v>4.3350000381469727</v>
      </c>
      <c r="C88" s="2">
        <v>1150.1400146484375</v>
      </c>
      <c r="D88" s="3">
        <v>25.9375</v>
      </c>
      <c r="F88" s="17">
        <v>36614</v>
      </c>
      <c r="G88" s="3">
        <f t="shared" si="13"/>
        <v>5.7170000076293945</v>
      </c>
      <c r="H88" s="3">
        <f t="shared" si="14"/>
        <v>1508.52001953125</v>
      </c>
      <c r="I88" s="3">
        <f t="shared" si="15"/>
        <v>76.5</v>
      </c>
      <c r="K88" s="17">
        <v>36132</v>
      </c>
      <c r="L88" s="3">
        <f t="shared" si="16"/>
        <v>1.7459999084472655E-4</v>
      </c>
      <c r="M88" s="3">
        <f t="shared" si="17"/>
        <v>-1.8023466682230524E-2</v>
      </c>
      <c r="N88" s="3">
        <f t="shared" si="18"/>
        <v>1.1966161964538549E-3</v>
      </c>
      <c r="O88" s="3">
        <f t="shared" si="19"/>
        <v>-1.8198066673075251E-2</v>
      </c>
      <c r="P88" s="3">
        <f t="shared" si="20"/>
        <v>1.0220162056091284E-3</v>
      </c>
      <c r="R88" s="17">
        <v>36614</v>
      </c>
      <c r="S88" s="3">
        <f t="shared" si="21"/>
        <v>1.1028846410604622E-3</v>
      </c>
      <c r="T88" s="3">
        <f t="shared" si="22"/>
        <v>5.2510960696050667E-3</v>
      </c>
      <c r="U88" s="3">
        <f t="shared" si="23"/>
        <v>1.9150707743547043E-2</v>
      </c>
      <c r="V88" s="3">
        <f t="shared" si="24"/>
        <v>4.1482114285446049E-3</v>
      </c>
      <c r="W88" s="3">
        <f t="shared" si="25"/>
        <v>1.8047823102486579E-2</v>
      </c>
      <c r="AH88" s="1">
        <v>36101</v>
      </c>
      <c r="AI88" s="15">
        <v>6.21117978694684E-3</v>
      </c>
      <c r="AJ88" s="15">
        <v>1.1400405527589594E-2</v>
      </c>
      <c r="AX88" s="8">
        <v>64</v>
      </c>
      <c r="AY88" s="8">
        <v>1.1764275544699217E-2</v>
      </c>
      <c r="AZ88" s="8">
        <v>-5.2531461934773704E-2</v>
      </c>
      <c r="BA88"/>
      <c r="BB88"/>
      <c r="BC88"/>
      <c r="BD88"/>
      <c r="BE88"/>
      <c r="BF88"/>
      <c r="BP88" s="1">
        <v>36101</v>
      </c>
      <c r="BQ88" s="15">
        <v>6.8520784326194378E-3</v>
      </c>
      <c r="BR88" s="15">
        <v>1.0759506881916996E-2</v>
      </c>
      <c r="CF88" s="8">
        <v>64</v>
      </c>
      <c r="CG88" s="8">
        <v>1.0913263508435732E-2</v>
      </c>
      <c r="CH88" s="8">
        <v>-5.1680449898510214E-2</v>
      </c>
      <c r="CX88" s="1">
        <v>36619</v>
      </c>
      <c r="CY88" s="15">
        <v>2.018426868738266E-3</v>
      </c>
      <c r="CZ88" s="15">
        <v>-1.9776722237130267E-2</v>
      </c>
    </row>
    <row r="89" spans="1:104" x14ac:dyDescent="0.2">
      <c r="A89" s="17">
        <v>36133</v>
      </c>
      <c r="B89" s="3">
        <v>4.3720002174377441</v>
      </c>
      <c r="C89" s="2">
        <v>1176.4599609375</v>
      </c>
      <c r="D89" s="3">
        <v>27.375</v>
      </c>
      <c r="F89" s="17">
        <v>36621</v>
      </c>
      <c r="G89" s="3">
        <f t="shared" si="13"/>
        <v>5.6979999542236328</v>
      </c>
      <c r="H89" s="3">
        <f t="shared" si="14"/>
        <v>1487.3699951171875</v>
      </c>
      <c r="I89" s="3">
        <f t="shared" si="15"/>
        <v>66.5625</v>
      </c>
      <c r="K89" s="17">
        <v>36133</v>
      </c>
      <c r="L89" s="3">
        <f t="shared" si="16"/>
        <v>1.7340000152587888E-4</v>
      </c>
      <c r="M89" s="3">
        <f t="shared" si="17"/>
        <v>2.2884123631771648E-2</v>
      </c>
      <c r="N89" s="3">
        <f t="shared" si="18"/>
        <v>5.5421686746987948E-2</v>
      </c>
      <c r="O89" s="3">
        <f t="shared" si="19"/>
        <v>2.2710723630245771E-2</v>
      </c>
      <c r="P89" s="3">
        <f t="shared" si="20"/>
        <v>5.5248286745462068E-2</v>
      </c>
      <c r="R89" s="17">
        <v>36621</v>
      </c>
      <c r="S89" s="3">
        <f t="shared" si="21"/>
        <v>1.0994230783902682E-3</v>
      </c>
      <c r="T89" s="3">
        <f t="shared" si="22"/>
        <v>-1.40203803331921E-2</v>
      </c>
      <c r="U89" s="3">
        <f t="shared" si="23"/>
        <v>-0.12990196078431374</v>
      </c>
      <c r="V89" s="3">
        <f t="shared" si="24"/>
        <v>-1.5119803411582368E-2</v>
      </c>
      <c r="W89" s="3">
        <f t="shared" si="25"/>
        <v>-0.13100138386270399</v>
      </c>
      <c r="AH89" s="1">
        <v>36102</v>
      </c>
      <c r="AI89" s="15">
        <v>-4.5823111441333511E-4</v>
      </c>
      <c r="AJ89" s="15">
        <v>2.5897208521152532E-2</v>
      </c>
      <c r="AX89" s="8">
        <v>65</v>
      </c>
      <c r="AY89" s="8">
        <v>3.8580897108298727E-2</v>
      </c>
      <c r="AZ89" s="8">
        <v>-2.4615908581285432E-2</v>
      </c>
      <c r="BA89"/>
      <c r="BB89"/>
      <c r="BC89"/>
      <c r="BD89"/>
      <c r="BE89"/>
      <c r="BF89"/>
      <c r="BP89" s="1">
        <v>36102</v>
      </c>
      <c r="BQ89" s="15">
        <v>-5.0551354878268582E-4</v>
      </c>
      <c r="BR89" s="15">
        <v>2.5944490955521881E-2</v>
      </c>
      <c r="CF89" s="8">
        <v>65</v>
      </c>
      <c r="CG89" s="8">
        <v>3.5790006357376183E-2</v>
      </c>
      <c r="CH89" s="8">
        <v>-2.1825017830362888E-2</v>
      </c>
      <c r="CX89" s="1">
        <v>36620</v>
      </c>
      <c r="CY89" s="15">
        <v>-3.3008227161157055E-3</v>
      </c>
      <c r="CZ89" s="15">
        <v>-0.10737567463938835</v>
      </c>
    </row>
    <row r="90" spans="1:104" x14ac:dyDescent="0.2">
      <c r="A90" s="17">
        <v>36136</v>
      </c>
      <c r="B90" s="3">
        <v>4.375999927520752</v>
      </c>
      <c r="C90" s="2">
        <v>1187.699951171875</v>
      </c>
      <c r="D90" s="3">
        <v>27.031499862670898</v>
      </c>
      <c r="F90" s="17">
        <v>36628</v>
      </c>
      <c r="G90" s="3">
        <f t="shared" si="13"/>
        <v>5.6630001068115234</v>
      </c>
      <c r="H90" s="3">
        <f t="shared" si="14"/>
        <v>1467.1700439453125</v>
      </c>
      <c r="I90" s="3">
        <f t="shared" si="15"/>
        <v>71.125</v>
      </c>
      <c r="K90" s="17">
        <v>36136</v>
      </c>
      <c r="L90" s="3">
        <f t="shared" si="16"/>
        <v>1.7488000869750979E-4</v>
      </c>
      <c r="M90" s="3">
        <f t="shared" si="17"/>
        <v>9.5540780031460239E-3</v>
      </c>
      <c r="N90" s="3">
        <f t="shared" si="18"/>
        <v>-1.2547950222067637E-2</v>
      </c>
      <c r="O90" s="3">
        <f t="shared" si="19"/>
        <v>9.3791979944485137E-3</v>
      </c>
      <c r="P90" s="3">
        <f t="shared" si="20"/>
        <v>-1.2722830230765148E-2</v>
      </c>
      <c r="R90" s="17">
        <v>36628</v>
      </c>
      <c r="S90" s="3">
        <f t="shared" si="21"/>
        <v>1.0957692219660832E-3</v>
      </c>
      <c r="T90" s="3">
        <f t="shared" si="22"/>
        <v>-1.3580986061429509E-2</v>
      </c>
      <c r="U90" s="3">
        <f t="shared" si="23"/>
        <v>6.8544600938967137E-2</v>
      </c>
      <c r="V90" s="3">
        <f t="shared" si="24"/>
        <v>-1.4676755283395591E-2</v>
      </c>
      <c r="W90" s="3">
        <f t="shared" si="25"/>
        <v>6.7448831717001057E-2</v>
      </c>
      <c r="AH90" s="1">
        <v>36103</v>
      </c>
      <c r="AI90" s="15">
        <v>3.6809114647632008E-3</v>
      </c>
      <c r="AJ90" s="15">
        <v>1.5430772152591274E-2</v>
      </c>
      <c r="AX90" s="8">
        <v>66</v>
      </c>
      <c r="AY90" s="8">
        <v>9.3756533631335886E-3</v>
      </c>
      <c r="AZ90" s="8">
        <v>1.5814291325357506E-2</v>
      </c>
      <c r="BA90"/>
      <c r="BB90"/>
      <c r="BC90"/>
      <c r="BD90"/>
      <c r="BE90"/>
      <c r="BF90"/>
      <c r="BP90" s="1">
        <v>36103</v>
      </c>
      <c r="BQ90" s="15">
        <v>4.06072516417748E-3</v>
      </c>
      <c r="BR90" s="15">
        <v>1.5050958453176994E-2</v>
      </c>
      <c r="CF90" s="8">
        <v>66</v>
      </c>
      <c r="CG90" s="8">
        <v>8.6974310765554723E-3</v>
      </c>
      <c r="CH90" s="8">
        <v>1.6492513611935621E-2</v>
      </c>
      <c r="CX90" s="1">
        <v>36621</v>
      </c>
      <c r="CY90" s="15">
        <v>-2.2108884173102582E-3</v>
      </c>
      <c r="CZ90" s="15">
        <v>1.9176185501998372E-2</v>
      </c>
    </row>
    <row r="91" spans="1:104" x14ac:dyDescent="0.2">
      <c r="A91" s="17">
        <v>36137</v>
      </c>
      <c r="B91" s="3">
        <v>4.3090000152587891</v>
      </c>
      <c r="C91" s="2">
        <v>1181.3800048828125</v>
      </c>
      <c r="D91" s="3">
        <v>27.156499862670898</v>
      </c>
      <c r="F91" s="17">
        <v>36635</v>
      </c>
      <c r="G91" s="3">
        <f t="shared" si="13"/>
        <v>5.6440000534057617</v>
      </c>
      <c r="H91" s="3">
        <f t="shared" si="14"/>
        <v>1427.469970703125</v>
      </c>
      <c r="I91" s="3">
        <f t="shared" si="15"/>
        <v>70.5</v>
      </c>
      <c r="K91" s="17">
        <v>36137</v>
      </c>
      <c r="L91" s="3">
        <f t="shared" si="16"/>
        <v>1.7503999710083006E-4</v>
      </c>
      <c r="M91" s="3">
        <f t="shared" si="17"/>
        <v>-5.3211640556411243E-3</v>
      </c>
      <c r="N91" s="3">
        <f t="shared" si="18"/>
        <v>4.6242347126516101E-3</v>
      </c>
      <c r="O91" s="3">
        <f t="shared" si="19"/>
        <v>-5.4962040527419542E-3</v>
      </c>
      <c r="P91" s="3">
        <f t="shared" si="20"/>
        <v>4.4491947155507802E-3</v>
      </c>
      <c r="R91" s="17">
        <v>36635</v>
      </c>
      <c r="S91" s="3">
        <f t="shared" si="21"/>
        <v>1.089038482079139E-3</v>
      </c>
      <c r="T91" s="3">
        <f t="shared" si="22"/>
        <v>-2.7058944807400447E-2</v>
      </c>
      <c r="U91" s="3">
        <f t="shared" si="23"/>
        <v>-8.7873462214411256E-3</v>
      </c>
      <c r="V91" s="3">
        <f t="shared" si="24"/>
        <v>-2.8147983289479584E-2</v>
      </c>
      <c r="W91" s="3">
        <f t="shared" si="25"/>
        <v>-9.8763847035202648E-3</v>
      </c>
      <c r="AH91" s="1">
        <v>36104</v>
      </c>
      <c r="AI91" s="15">
        <v>7.090133479165304E-3</v>
      </c>
      <c r="AJ91" s="15">
        <v>-9.4954249741167861E-3</v>
      </c>
      <c r="AX91" s="8">
        <v>67</v>
      </c>
      <c r="AY91" s="8">
        <v>2.9812905318469349E-2</v>
      </c>
      <c r="AZ91" s="8">
        <v>1.5394477133195049E-2</v>
      </c>
      <c r="BA91"/>
      <c r="BB91"/>
      <c r="BC91"/>
      <c r="BD91"/>
      <c r="BE91"/>
      <c r="BF91"/>
      <c r="BP91" s="1">
        <v>36104</v>
      </c>
      <c r="BQ91" s="15">
        <v>7.821726686945989E-3</v>
      </c>
      <c r="BR91" s="15">
        <v>-1.022701818189747E-2</v>
      </c>
      <c r="CF91" s="8">
        <v>67</v>
      </c>
      <c r="CG91" s="8">
        <v>2.7656279424626451E-2</v>
      </c>
      <c r="CH91" s="8">
        <v>1.7551103027037947E-2</v>
      </c>
      <c r="CX91" s="1">
        <v>36622</v>
      </c>
      <c r="CY91" s="15">
        <v>3.9338124591970268E-3</v>
      </c>
      <c r="CZ91" s="15">
        <v>1.6495544537939191E-2</v>
      </c>
    </row>
    <row r="92" spans="1:104" x14ac:dyDescent="0.2">
      <c r="A92" s="17">
        <v>36138</v>
      </c>
      <c r="B92" s="3">
        <v>4.309999942779541</v>
      </c>
      <c r="C92" s="2">
        <v>1183.489990234375</v>
      </c>
      <c r="D92" s="3">
        <v>27.218999862670898</v>
      </c>
      <c r="F92" s="17">
        <v>36642</v>
      </c>
      <c r="G92" s="3">
        <f t="shared" si="13"/>
        <v>5.5879998207092285</v>
      </c>
      <c r="H92" s="3">
        <f t="shared" si="14"/>
        <v>1460.989990234375</v>
      </c>
      <c r="I92" s="3">
        <f t="shared" si="15"/>
        <v>72.9375</v>
      </c>
      <c r="K92" s="17">
        <v>36138</v>
      </c>
      <c r="L92" s="3">
        <f t="shared" si="16"/>
        <v>1.7236000061035157E-4</v>
      </c>
      <c r="M92" s="3">
        <f t="shared" si="17"/>
        <v>1.7860344197816358E-3</v>
      </c>
      <c r="N92" s="3">
        <f t="shared" si="18"/>
        <v>2.3014747966807014E-3</v>
      </c>
      <c r="O92" s="3">
        <f t="shared" si="19"/>
        <v>1.6136744191712843E-3</v>
      </c>
      <c r="P92" s="3">
        <f t="shared" si="20"/>
        <v>2.1291147960703499E-3</v>
      </c>
      <c r="R92" s="17">
        <v>36642</v>
      </c>
      <c r="S92" s="3">
        <f t="shared" si="21"/>
        <v>1.0853846256549541E-3</v>
      </c>
      <c r="T92" s="3">
        <f t="shared" si="22"/>
        <v>2.3482118867088415E-2</v>
      </c>
      <c r="U92" s="3">
        <f t="shared" si="23"/>
        <v>3.4574468085106384E-2</v>
      </c>
      <c r="V92" s="3">
        <f t="shared" si="24"/>
        <v>2.2396734241433462E-2</v>
      </c>
      <c r="W92" s="3">
        <f t="shared" si="25"/>
        <v>3.3489083459451431E-2</v>
      </c>
      <c r="AH92" s="1">
        <v>36105</v>
      </c>
      <c r="AI92" s="15">
        <v>3.3620443444564406E-3</v>
      </c>
      <c r="AJ92" s="15">
        <v>-6.8800949578597609E-3</v>
      </c>
      <c r="AX92" s="8">
        <v>68</v>
      </c>
      <c r="AY92" s="8">
        <v>-9.0328674630806034E-3</v>
      </c>
      <c r="AZ92" s="8">
        <v>-0.12902327153631926</v>
      </c>
      <c r="BA92"/>
      <c r="BB92"/>
      <c r="BC92"/>
      <c r="BD92"/>
      <c r="BE92"/>
      <c r="BF92"/>
      <c r="BP92" s="1">
        <v>36105</v>
      </c>
      <c r="BQ92" s="15">
        <v>3.7089558396898648E-3</v>
      </c>
      <c r="BR92" s="15">
        <v>-7.2270064530931856E-3</v>
      </c>
      <c r="CF92" s="8">
        <v>68</v>
      </c>
      <c r="CG92" s="8">
        <v>-8.3794418523112212E-3</v>
      </c>
      <c r="CH92" s="8">
        <v>-0.12967669714708865</v>
      </c>
      <c r="CX92" s="1">
        <v>36623</v>
      </c>
      <c r="CY92" s="15">
        <v>4.1931387682947532E-3</v>
      </c>
      <c r="CZ92" s="15">
        <v>4.8015643709044611E-2</v>
      </c>
    </row>
    <row r="93" spans="1:104" x14ac:dyDescent="0.2">
      <c r="A93" s="17">
        <v>36139</v>
      </c>
      <c r="B93" s="3">
        <v>4.3600001335144043</v>
      </c>
      <c r="C93" s="2">
        <v>1165.02001953125</v>
      </c>
      <c r="D93" s="3">
        <v>27.093999862670898</v>
      </c>
      <c r="F93" s="17">
        <v>36649</v>
      </c>
      <c r="G93" s="3">
        <f t="shared" si="13"/>
        <v>5.7480001449584961</v>
      </c>
      <c r="H93" s="3">
        <f t="shared" si="14"/>
        <v>1415.0999755859375</v>
      </c>
      <c r="I93" s="3">
        <f t="shared" si="15"/>
        <v>74.625</v>
      </c>
      <c r="K93" s="17">
        <v>36139</v>
      </c>
      <c r="L93" s="3">
        <f t="shared" si="16"/>
        <v>1.7239999771118163E-4</v>
      </c>
      <c r="M93" s="3">
        <f t="shared" si="17"/>
        <v>-1.5606359880971414E-2</v>
      </c>
      <c r="N93" s="3">
        <f t="shared" si="18"/>
        <v>-4.5923803457389124E-3</v>
      </c>
      <c r="O93" s="3">
        <f t="shared" si="19"/>
        <v>-1.5778759878682595E-2</v>
      </c>
      <c r="P93" s="3">
        <f t="shared" si="20"/>
        <v>-4.7647803434500945E-3</v>
      </c>
      <c r="R93" s="17">
        <v>36649</v>
      </c>
      <c r="S93" s="3">
        <f t="shared" si="21"/>
        <v>1.0746153501363901E-3</v>
      </c>
      <c r="T93" s="3">
        <f t="shared" si="22"/>
        <v>-3.1410218382862246E-2</v>
      </c>
      <c r="U93" s="3">
        <f t="shared" si="23"/>
        <v>2.313624678663239E-2</v>
      </c>
      <c r="V93" s="3">
        <f t="shared" si="24"/>
        <v>-3.2484833732998639E-2</v>
      </c>
      <c r="W93" s="3">
        <f t="shared" si="25"/>
        <v>2.2061631436496001E-2</v>
      </c>
      <c r="AH93" s="1">
        <v>36108</v>
      </c>
      <c r="AI93" s="15">
        <v>-5.16587449452328E-3</v>
      </c>
      <c r="AJ93" s="15">
        <v>4.9777346578946044E-2</v>
      </c>
      <c r="AX93" s="8">
        <v>69</v>
      </c>
      <c r="AY93" s="8">
        <v>-4.5384023964275344E-3</v>
      </c>
      <c r="AZ93" s="8">
        <v>6.8483710858713284E-2</v>
      </c>
      <c r="BA93"/>
      <c r="BB93"/>
      <c r="BC93"/>
      <c r="BD93"/>
      <c r="BE93"/>
      <c r="BF93"/>
      <c r="BP93" s="1">
        <v>36108</v>
      </c>
      <c r="BQ93" s="15">
        <v>-5.6989136401961243E-3</v>
      </c>
      <c r="BR93" s="15">
        <v>5.0310385724618892E-2</v>
      </c>
      <c r="CF93" s="8">
        <v>69</v>
      </c>
      <c r="CG93" s="8">
        <v>-4.2101004070621856E-3</v>
      </c>
      <c r="CH93" s="8">
        <v>6.8155408869347928E-2</v>
      </c>
      <c r="CX93" s="1">
        <v>36626</v>
      </c>
      <c r="CY93" s="15">
        <v>-3.4639814233790828E-3</v>
      </c>
      <c r="CZ93" s="15">
        <v>-1.4247256056544408E-2</v>
      </c>
    </row>
    <row r="94" spans="1:104" x14ac:dyDescent="0.2">
      <c r="A94" s="17">
        <v>36140</v>
      </c>
      <c r="B94" s="3">
        <v>4.4000000953674316</v>
      </c>
      <c r="C94" s="2">
        <v>1166.4599609375</v>
      </c>
      <c r="D94" s="3">
        <v>27</v>
      </c>
      <c r="F94" s="17">
        <v>36656</v>
      </c>
      <c r="G94" s="3">
        <f t="shared" si="13"/>
        <v>5.9279999732971191</v>
      </c>
      <c r="H94" s="3">
        <f t="shared" si="14"/>
        <v>1383.050048828125</v>
      </c>
      <c r="I94" s="3">
        <f t="shared" si="15"/>
        <v>74.75</v>
      </c>
      <c r="K94" s="17">
        <v>36140</v>
      </c>
      <c r="L94" s="3">
        <f t="shared" si="16"/>
        <v>1.7440000534057616E-4</v>
      </c>
      <c r="M94" s="3">
        <f t="shared" si="17"/>
        <v>1.2359799678200944E-3</v>
      </c>
      <c r="N94" s="3">
        <f t="shared" si="18"/>
        <v>-3.4693977687808267E-3</v>
      </c>
      <c r="O94" s="3">
        <f t="shared" si="19"/>
        <v>1.0615799624795182E-3</v>
      </c>
      <c r="P94" s="3">
        <f t="shared" si="20"/>
        <v>-3.6437977741214027E-3</v>
      </c>
      <c r="R94" s="17">
        <v>36656</v>
      </c>
      <c r="S94" s="3">
        <f t="shared" si="21"/>
        <v>1.1053846432612492E-3</v>
      </c>
      <c r="T94" s="3">
        <f t="shared" si="22"/>
        <v>-2.2648524705501376E-2</v>
      </c>
      <c r="U94" s="3">
        <f t="shared" si="23"/>
        <v>1.6750418760469012E-3</v>
      </c>
      <c r="V94" s="3">
        <f t="shared" si="24"/>
        <v>-2.3753909348762627E-2</v>
      </c>
      <c r="W94" s="3">
        <f t="shared" si="25"/>
        <v>5.6965723278565197E-4</v>
      </c>
      <c r="AH94" s="1">
        <v>36109</v>
      </c>
      <c r="AI94" s="15">
        <v>-1.0163282478115065E-3</v>
      </c>
      <c r="AJ94" s="15">
        <v>-3.1319097031706315E-2</v>
      </c>
      <c r="AX94" s="8">
        <v>70</v>
      </c>
      <c r="AY94" s="8">
        <v>2.6206466201814378E-3</v>
      </c>
      <c r="AZ94" s="8">
        <v>-3.7973505034969074E-2</v>
      </c>
      <c r="BA94"/>
      <c r="BB94"/>
      <c r="BC94"/>
      <c r="BD94"/>
      <c r="BE94"/>
      <c r="BF94"/>
      <c r="BP94" s="1">
        <v>36109</v>
      </c>
      <c r="BQ94" s="15">
        <v>-1.1211977605166575E-3</v>
      </c>
      <c r="BR94" s="15">
        <v>-3.1214227519001162E-2</v>
      </c>
      <c r="CF94" s="8">
        <v>70</v>
      </c>
      <c r="CG94" s="8">
        <v>2.431072531399361E-3</v>
      </c>
      <c r="CH94" s="8">
        <v>-3.7783930946186997E-2</v>
      </c>
      <c r="CX94" s="1">
        <v>36627</v>
      </c>
      <c r="CY94" s="15">
        <v>-1.2018142087439883E-3</v>
      </c>
      <c r="CZ94" s="15">
        <v>-1.5039900658613695E-2</v>
      </c>
    </row>
    <row r="95" spans="1:104" x14ac:dyDescent="0.2">
      <c r="A95" s="17">
        <v>36143</v>
      </c>
      <c r="B95" s="3">
        <v>4.3920001983642578</v>
      </c>
      <c r="C95" s="2">
        <v>1141.199951171875</v>
      </c>
      <c r="D95" s="3">
        <v>26.9375</v>
      </c>
      <c r="F95" s="17">
        <v>36663</v>
      </c>
      <c r="G95" s="3">
        <f t="shared" si="13"/>
        <v>5.869999885559082</v>
      </c>
      <c r="H95" s="3">
        <f t="shared" si="14"/>
        <v>1447.800048828125</v>
      </c>
      <c r="I95" s="3">
        <f t="shared" si="15"/>
        <v>77.5</v>
      </c>
      <c r="K95" s="17">
        <v>36143</v>
      </c>
      <c r="L95" s="3">
        <f t="shared" si="16"/>
        <v>1.7600000381469728E-4</v>
      </c>
      <c r="M95" s="3">
        <f t="shared" si="17"/>
        <v>-2.1655273744092495E-2</v>
      </c>
      <c r="N95" s="3">
        <f t="shared" si="18"/>
        <v>-2.3148148148148147E-3</v>
      </c>
      <c r="O95" s="3">
        <f t="shared" si="19"/>
        <v>-2.1831273747907193E-2</v>
      </c>
      <c r="P95" s="3">
        <f t="shared" si="20"/>
        <v>-2.4908148186295119E-3</v>
      </c>
      <c r="R95" s="17">
        <v>36663</v>
      </c>
      <c r="S95" s="3">
        <f t="shared" si="21"/>
        <v>1.1399999948648305E-3</v>
      </c>
      <c r="T95" s="3">
        <f t="shared" si="22"/>
        <v>4.6816816249609663E-2</v>
      </c>
      <c r="U95" s="3">
        <f t="shared" si="23"/>
        <v>3.678929765886288E-2</v>
      </c>
      <c r="V95" s="3">
        <f t="shared" si="24"/>
        <v>4.5676816254744831E-2</v>
      </c>
      <c r="W95" s="3">
        <f t="shared" si="25"/>
        <v>3.5649297663998047E-2</v>
      </c>
      <c r="AH95" s="1">
        <v>36110</v>
      </c>
      <c r="AI95" s="15">
        <v>-3.5554920561379098E-3</v>
      </c>
      <c r="AJ95" s="15">
        <v>-2.2101750201789838E-2</v>
      </c>
      <c r="AX95" s="8">
        <v>71</v>
      </c>
      <c r="AY95" s="8">
        <v>4.3916376648248474E-3</v>
      </c>
      <c r="AZ95" s="8">
        <v>2.0363504149525685E-2</v>
      </c>
      <c r="BA95"/>
      <c r="BB95"/>
      <c r="BC95"/>
      <c r="BD95"/>
      <c r="BE95"/>
      <c r="BF95"/>
      <c r="BP95" s="1">
        <v>36110</v>
      </c>
      <c r="BQ95" s="15">
        <v>-3.9223643930596823E-3</v>
      </c>
      <c r="BR95" s="15">
        <v>-2.1734877864868066E-2</v>
      </c>
      <c r="CF95" s="8">
        <v>71</v>
      </c>
      <c r="CG95" s="8">
        <v>4.0739524408198733E-3</v>
      </c>
      <c r="CH95" s="8">
        <v>2.068118937353066E-2</v>
      </c>
      <c r="CX95" s="1">
        <v>36628</v>
      </c>
      <c r="CY95" s="15">
        <v>-9.6571126886428483E-3</v>
      </c>
      <c r="CZ95" s="15">
        <v>3.8363524920198531E-2</v>
      </c>
    </row>
    <row r="96" spans="1:104" x14ac:dyDescent="0.2">
      <c r="A96" s="17">
        <v>36144</v>
      </c>
      <c r="B96" s="3">
        <v>4.3779997825622559</v>
      </c>
      <c r="C96" s="2">
        <v>1162.8299560546875</v>
      </c>
      <c r="D96" s="3">
        <v>26.718999862670898</v>
      </c>
      <c r="F96" s="17">
        <v>36670</v>
      </c>
      <c r="G96" s="3">
        <f t="shared" si="13"/>
        <v>5.7300000190734863</v>
      </c>
      <c r="H96" s="3">
        <f t="shared" si="14"/>
        <v>1399.050048828125</v>
      </c>
      <c r="I96" s="3">
        <f t="shared" si="15"/>
        <v>67.4375</v>
      </c>
      <c r="K96" s="17">
        <v>36144</v>
      </c>
      <c r="L96" s="3">
        <f t="shared" si="16"/>
        <v>1.7568000793457032E-4</v>
      </c>
      <c r="M96" s="3">
        <f t="shared" si="17"/>
        <v>1.8953738002355405E-2</v>
      </c>
      <c r="N96" s="3">
        <f t="shared" si="18"/>
        <v>-8.1113740075768569E-3</v>
      </c>
      <c r="O96" s="3">
        <f t="shared" si="19"/>
        <v>1.8778057994420835E-2</v>
      </c>
      <c r="P96" s="3">
        <f t="shared" si="20"/>
        <v>-8.2870540155114275E-3</v>
      </c>
      <c r="R96" s="17">
        <v>36670</v>
      </c>
      <c r="S96" s="3">
        <f t="shared" si="21"/>
        <v>1.1288461318382851E-3</v>
      </c>
      <c r="T96" s="3">
        <f t="shared" si="22"/>
        <v>-3.3671776734265975E-2</v>
      </c>
      <c r="U96" s="3">
        <f t="shared" si="23"/>
        <v>-0.12983870967741937</v>
      </c>
      <c r="V96" s="3">
        <f t="shared" si="24"/>
        <v>-3.4800622866104261E-2</v>
      </c>
      <c r="W96" s="3">
        <f t="shared" si="25"/>
        <v>-0.13096755580925765</v>
      </c>
      <c r="AH96" s="1">
        <v>36111</v>
      </c>
      <c r="AI96" s="15">
        <v>-1.4329410106376506E-3</v>
      </c>
      <c r="AJ96" s="15">
        <v>-1.0177862544602273E-3</v>
      </c>
      <c r="AX96" s="8">
        <v>72</v>
      </c>
      <c r="AY96" s="8">
        <v>1.1529114494842009E-2</v>
      </c>
      <c r="AZ96" s="8">
        <v>6.4398193202600859E-2</v>
      </c>
      <c r="BA96"/>
      <c r="BB96"/>
      <c r="BC96"/>
      <c r="BD96"/>
      <c r="BE96"/>
      <c r="BF96"/>
      <c r="BP96" s="1">
        <v>36111</v>
      </c>
      <c r="BQ96" s="15">
        <v>-1.5807985811070165E-3</v>
      </c>
      <c r="BR96" s="15">
        <v>-8.6992868399086141E-4</v>
      </c>
      <c r="CF96" s="8">
        <v>72</v>
      </c>
      <c r="CG96" s="8">
        <v>1.0695113695958033E-2</v>
      </c>
      <c r="CH96" s="8">
        <v>6.5232194001484833E-2</v>
      </c>
      <c r="CX96" s="1">
        <v>36629</v>
      </c>
      <c r="CY96" s="15">
        <v>-7.8970814159454034E-3</v>
      </c>
      <c r="CZ96" s="15">
        <v>4.545615016386978E-2</v>
      </c>
    </row>
    <row r="97" spans="1:104" ht="13.5" thickBot="1" x14ac:dyDescent="0.25">
      <c r="A97" s="17">
        <v>36145</v>
      </c>
      <c r="B97" s="3">
        <v>4.3340001106262207</v>
      </c>
      <c r="C97" s="2">
        <v>1161.969970703125</v>
      </c>
      <c r="D97" s="3">
        <v>27.5625</v>
      </c>
      <c r="F97" s="17">
        <v>36677</v>
      </c>
      <c r="G97" s="3">
        <f t="shared" si="13"/>
        <v>5.4650001525878906</v>
      </c>
      <c r="H97" s="3">
        <f t="shared" si="14"/>
        <v>1420.5999755859375</v>
      </c>
      <c r="I97" s="3">
        <f t="shared" si="15"/>
        <v>72.875</v>
      </c>
      <c r="K97" s="17">
        <v>36145</v>
      </c>
      <c r="L97" s="3">
        <f t="shared" si="16"/>
        <v>1.7511999130249024E-4</v>
      </c>
      <c r="M97" s="3">
        <f t="shared" si="17"/>
        <v>-7.3956243308377168E-4</v>
      </c>
      <c r="N97" s="3">
        <f t="shared" si="18"/>
        <v>3.1569300560069062E-2</v>
      </c>
      <c r="O97" s="3">
        <f t="shared" si="19"/>
        <v>-9.1468242438626191E-4</v>
      </c>
      <c r="P97" s="3">
        <f t="shared" si="20"/>
        <v>3.1394180568766569E-2</v>
      </c>
      <c r="R97" s="17">
        <v>36677</v>
      </c>
      <c r="S97" s="3">
        <f t="shared" si="21"/>
        <v>1.101923080591055E-3</v>
      </c>
      <c r="T97" s="3">
        <f t="shared" si="22"/>
        <v>1.5403256499553529E-2</v>
      </c>
      <c r="U97" s="3">
        <f t="shared" si="23"/>
        <v>8.0630213160333641E-2</v>
      </c>
      <c r="V97" s="3">
        <f t="shared" si="24"/>
        <v>1.4301333418962475E-2</v>
      </c>
      <c r="W97" s="3">
        <f t="shared" si="25"/>
        <v>7.9528290079742589E-2</v>
      </c>
      <c r="AH97" s="1">
        <v>36112</v>
      </c>
      <c r="AI97" s="15">
        <v>3.5227216552382291E-3</v>
      </c>
      <c r="AJ97" s="15">
        <v>-1.8493953174289958E-2</v>
      </c>
      <c r="AX97" s="8">
        <v>73</v>
      </c>
      <c r="AY97" s="8">
        <v>1.3856894661801398E-2</v>
      </c>
      <c r="AZ97" s="8">
        <v>6.1199677282700093E-2</v>
      </c>
      <c r="BA97"/>
      <c r="BB97"/>
      <c r="BC97"/>
      <c r="BD97"/>
      <c r="BE97"/>
      <c r="BF97"/>
      <c r="BP97" s="1">
        <v>36112</v>
      </c>
      <c r="BQ97" s="15">
        <v>3.8862125885820711E-3</v>
      </c>
      <c r="BR97" s="15">
        <v>-1.8857444107633799E-2</v>
      </c>
      <c r="CF97" s="9">
        <v>73</v>
      </c>
      <c r="CG97" s="9">
        <v>1.2854505343596277E-2</v>
      </c>
      <c r="CH97" s="9">
        <v>6.2202066600905215E-2</v>
      </c>
      <c r="CX97" s="1">
        <v>36630</v>
      </c>
      <c r="CY97" s="15">
        <v>-2.4889041088375235E-2</v>
      </c>
      <c r="CZ97" s="15">
        <v>-3.0374982204450517E-2</v>
      </c>
    </row>
    <row r="98" spans="1:104" x14ac:dyDescent="0.2">
      <c r="A98" s="17">
        <v>36146</v>
      </c>
      <c r="B98" s="3">
        <v>4.3550000190734863</v>
      </c>
      <c r="C98" s="2">
        <v>1179.9599609375</v>
      </c>
      <c r="D98" s="3">
        <v>27.9375</v>
      </c>
      <c r="F98" s="17">
        <v>36684</v>
      </c>
      <c r="G98" s="3">
        <f t="shared" si="13"/>
        <v>5.75</v>
      </c>
      <c r="H98" s="3">
        <f t="shared" si="14"/>
        <v>1471.3599853515625</v>
      </c>
      <c r="I98" s="3">
        <f t="shared" si="15"/>
        <v>71.375</v>
      </c>
      <c r="K98" s="17">
        <v>36146</v>
      </c>
      <c r="L98" s="3">
        <f t="shared" si="16"/>
        <v>1.7336000442504885E-4</v>
      </c>
      <c r="M98" s="3">
        <f t="shared" si="17"/>
        <v>1.548231941268585E-2</v>
      </c>
      <c r="N98" s="3">
        <f t="shared" si="18"/>
        <v>1.3605442176870748E-2</v>
      </c>
      <c r="O98" s="3">
        <f t="shared" si="19"/>
        <v>1.5308959408260802E-2</v>
      </c>
      <c r="P98" s="3">
        <f t="shared" si="20"/>
        <v>1.34320821724457E-2</v>
      </c>
      <c r="R98" s="17">
        <v>36684</v>
      </c>
      <c r="S98" s="3">
        <f t="shared" si="21"/>
        <v>1.0509615678053635E-3</v>
      </c>
      <c r="T98" s="3">
        <f t="shared" si="22"/>
        <v>3.573138859494112E-2</v>
      </c>
      <c r="U98" s="3">
        <f t="shared" si="23"/>
        <v>-2.0583190394511151E-2</v>
      </c>
      <c r="V98" s="3">
        <f t="shared" si="24"/>
        <v>3.4680427027135759E-2</v>
      </c>
      <c r="W98" s="3">
        <f t="shared" si="25"/>
        <v>-2.1634151962316515E-2</v>
      </c>
      <c r="AH98" s="1">
        <v>36115</v>
      </c>
      <c r="AI98" s="15">
        <v>4.7303847737575873E-3</v>
      </c>
      <c r="AJ98" s="15">
        <v>8.9679193588566644E-3</v>
      </c>
      <c r="AX98" s="8">
        <v>74</v>
      </c>
      <c r="AY98" s="8">
        <v>-3.2839801621087565E-2</v>
      </c>
      <c r="AZ98" s="8">
        <v>4.7740125169538433E-2</v>
      </c>
      <c r="BA98"/>
      <c r="BB98"/>
      <c r="BC98"/>
      <c r="BD98"/>
      <c r="BE98"/>
      <c r="BF98"/>
      <c r="BP98" s="1">
        <v>36115</v>
      </c>
      <c r="BQ98" s="15">
        <v>5.2184880486592106E-3</v>
      </c>
      <c r="BR98" s="15">
        <v>8.479816083955042E-3</v>
      </c>
      <c r="CX98" s="1">
        <v>36633</v>
      </c>
      <c r="CY98" s="15">
        <v>1.3887472223342866E-2</v>
      </c>
      <c r="CZ98" s="15">
        <v>-5.7124144902054461E-2</v>
      </c>
    </row>
    <row r="99" spans="1:104" x14ac:dyDescent="0.2">
      <c r="A99" s="17">
        <v>36147</v>
      </c>
      <c r="B99" s="3">
        <v>4.3839998245239258</v>
      </c>
      <c r="C99" s="2">
        <v>1188.030029296875</v>
      </c>
      <c r="D99" s="3">
        <v>28.0625</v>
      </c>
      <c r="F99" s="17">
        <v>36691</v>
      </c>
      <c r="G99" s="3">
        <f t="shared" si="13"/>
        <v>5.6399998664855957</v>
      </c>
      <c r="H99" s="3">
        <f t="shared" si="14"/>
        <v>1470.5400390625</v>
      </c>
      <c r="I99" s="3">
        <f t="shared" si="15"/>
        <v>72</v>
      </c>
      <c r="K99" s="17">
        <v>36147</v>
      </c>
      <c r="L99" s="3">
        <f t="shared" si="16"/>
        <v>1.7420000076293947E-4</v>
      </c>
      <c r="M99" s="3">
        <f t="shared" si="17"/>
        <v>6.8392730486915689E-3</v>
      </c>
      <c r="N99" s="3">
        <f t="shared" si="18"/>
        <v>4.4742729306487695E-3</v>
      </c>
      <c r="O99" s="3">
        <f t="shared" si="19"/>
        <v>6.6650730479286295E-3</v>
      </c>
      <c r="P99" s="3">
        <f t="shared" si="20"/>
        <v>4.3000729298858301E-3</v>
      </c>
      <c r="R99" s="17">
        <v>36691</v>
      </c>
      <c r="S99" s="3">
        <f t="shared" si="21"/>
        <v>1.1057692307692309E-3</v>
      </c>
      <c r="T99" s="3">
        <f t="shared" si="22"/>
        <v>-5.5727102627885076E-4</v>
      </c>
      <c r="U99" s="3">
        <f t="shared" si="23"/>
        <v>8.7565674255691769E-3</v>
      </c>
      <c r="V99" s="3">
        <f t="shared" si="24"/>
        <v>-1.6630402570480818E-3</v>
      </c>
      <c r="W99" s="3">
        <f t="shared" si="25"/>
        <v>7.6507981947999456E-3</v>
      </c>
      <c r="AH99" s="1">
        <v>36116</v>
      </c>
      <c r="AI99" s="15">
        <v>1.5366958145753297E-3</v>
      </c>
      <c r="AJ99" s="15">
        <v>-1.7676662247735921E-2</v>
      </c>
      <c r="AX99" s="8">
        <v>75</v>
      </c>
      <c r="AY99" s="8">
        <v>1.5714633076474641E-2</v>
      </c>
      <c r="AZ99" s="8">
        <v>0.15372664313703124</v>
      </c>
      <c r="BA99"/>
      <c r="BB99"/>
      <c r="BC99"/>
      <c r="BD99"/>
      <c r="BE99"/>
      <c r="BF99"/>
      <c r="BP99" s="1">
        <v>36116</v>
      </c>
      <c r="BQ99" s="15">
        <v>1.6952592920714783E-3</v>
      </c>
      <c r="BR99" s="15">
        <v>-1.7835225725232072E-2</v>
      </c>
      <c r="CX99" s="1">
        <v>36634</v>
      </c>
      <c r="CY99" s="15">
        <v>1.2178372260818115E-2</v>
      </c>
      <c r="CZ99" s="15">
        <v>6.3224994944461096E-3</v>
      </c>
    </row>
    <row r="100" spans="1:104" x14ac:dyDescent="0.2">
      <c r="A100" s="17">
        <v>36150</v>
      </c>
      <c r="B100" s="3">
        <v>4.4039998054504395</v>
      </c>
      <c r="C100" s="2">
        <v>1202.8399658203125</v>
      </c>
      <c r="D100" s="3">
        <v>28.4375</v>
      </c>
      <c r="F100" s="17">
        <v>36698</v>
      </c>
      <c r="G100" s="3">
        <f t="shared" si="13"/>
        <v>5.6399998664855957</v>
      </c>
      <c r="H100" s="3">
        <f t="shared" si="14"/>
        <v>1479.1300048828125</v>
      </c>
      <c r="I100" s="3">
        <f t="shared" si="15"/>
        <v>74.1875</v>
      </c>
      <c r="K100" s="17">
        <v>36150</v>
      </c>
      <c r="L100" s="3">
        <f t="shared" si="16"/>
        <v>1.7535999298095702E-4</v>
      </c>
      <c r="M100" s="3">
        <f t="shared" si="17"/>
        <v>1.246596143045528E-2</v>
      </c>
      <c r="N100" s="3">
        <f t="shared" si="18"/>
        <v>1.3363028953229399E-2</v>
      </c>
      <c r="O100" s="3">
        <f t="shared" si="19"/>
        <v>1.2290601437474322E-2</v>
      </c>
      <c r="P100" s="3">
        <f t="shared" si="20"/>
        <v>1.3187668960248441E-2</v>
      </c>
      <c r="R100" s="17">
        <v>36698</v>
      </c>
      <c r="S100" s="3">
        <f t="shared" si="21"/>
        <v>1.0846153589395375E-3</v>
      </c>
      <c r="T100" s="3">
        <f t="shared" si="22"/>
        <v>5.8413681995281019E-3</v>
      </c>
      <c r="U100" s="3">
        <f t="shared" si="23"/>
        <v>3.0381944444444444E-2</v>
      </c>
      <c r="V100" s="3">
        <f t="shared" si="24"/>
        <v>4.7567528405885644E-3</v>
      </c>
      <c r="W100" s="3">
        <f t="shared" si="25"/>
        <v>2.9297329085504906E-2</v>
      </c>
      <c r="AH100" s="1">
        <v>36117</v>
      </c>
      <c r="AI100" s="15">
        <v>2.3332412083980816E-3</v>
      </c>
      <c r="AJ100" s="15">
        <v>1.7183916853888932E-2</v>
      </c>
      <c r="AX100" s="8">
        <v>76</v>
      </c>
      <c r="AY100" s="8">
        <v>1.1831604976517144E-2</v>
      </c>
      <c r="AZ100" s="8">
        <v>2.5987384942799185E-2</v>
      </c>
      <c r="BA100"/>
      <c r="BB100"/>
      <c r="BC100"/>
      <c r="BD100"/>
      <c r="BE100"/>
      <c r="BF100"/>
      <c r="BP100" s="1">
        <v>36117</v>
      </c>
      <c r="BQ100" s="15">
        <v>2.5739959734803024E-3</v>
      </c>
      <c r="BR100" s="15">
        <v>1.694316208880671E-2</v>
      </c>
      <c r="CX100" s="1">
        <v>36635</v>
      </c>
      <c r="CY100" s="15">
        <v>-4.3072263406966063E-3</v>
      </c>
      <c r="CZ100" s="15">
        <v>4.0846012232509998E-2</v>
      </c>
    </row>
    <row r="101" spans="1:104" x14ac:dyDescent="0.2">
      <c r="A101" s="17">
        <v>36151</v>
      </c>
      <c r="B101" s="3">
        <v>4.4190001487731934</v>
      </c>
      <c r="C101" s="2">
        <v>1203.5699462890625</v>
      </c>
      <c r="D101" s="3">
        <v>28.6875</v>
      </c>
      <c r="F101" s="17">
        <v>36705</v>
      </c>
      <c r="G101" s="3">
        <f t="shared" si="13"/>
        <v>5.6449999809265137</v>
      </c>
      <c r="H101" s="3">
        <f t="shared" si="14"/>
        <v>1454.8199462890625</v>
      </c>
      <c r="I101" s="3">
        <f t="shared" si="15"/>
        <v>68.80859375</v>
      </c>
      <c r="K101" s="17">
        <v>36151</v>
      </c>
      <c r="L101" s="3">
        <f t="shared" si="16"/>
        <v>1.7615999221801758E-4</v>
      </c>
      <c r="M101" s="3">
        <f t="shared" si="17"/>
        <v>6.0688079004106595E-4</v>
      </c>
      <c r="N101" s="3">
        <f t="shared" si="18"/>
        <v>8.7912087912087912E-3</v>
      </c>
      <c r="O101" s="3">
        <f t="shared" si="19"/>
        <v>4.307207978230484E-4</v>
      </c>
      <c r="P101" s="3">
        <f t="shared" si="20"/>
        <v>8.615048798990773E-3</v>
      </c>
      <c r="R101" s="17">
        <v>36705</v>
      </c>
      <c r="S101" s="3">
        <f t="shared" si="21"/>
        <v>1.0846153589395375E-3</v>
      </c>
      <c r="T101" s="3">
        <f t="shared" si="22"/>
        <v>-1.643537654803779E-2</v>
      </c>
      <c r="U101" s="3">
        <f t="shared" si="23"/>
        <v>-7.2504212299915757E-2</v>
      </c>
      <c r="V101" s="3">
        <f t="shared" si="24"/>
        <v>-1.7519991906977329E-2</v>
      </c>
      <c r="W101" s="3">
        <f t="shared" si="25"/>
        <v>-7.3588827658855299E-2</v>
      </c>
      <c r="AH101" s="1">
        <v>36118</v>
      </c>
      <c r="AI101" s="15">
        <v>3.7114560379274682E-3</v>
      </c>
      <c r="AJ101" s="15">
        <v>-1.6118887650476079E-3</v>
      </c>
      <c r="AX101" s="8">
        <v>77</v>
      </c>
      <c r="AY101" s="8">
        <v>-2.8033191201429403E-2</v>
      </c>
      <c r="AZ101" s="8">
        <v>0.16952713257894303</v>
      </c>
      <c r="BA101"/>
      <c r="BB101"/>
      <c r="BC101"/>
      <c r="BD101"/>
      <c r="BE101"/>
      <c r="BF101"/>
      <c r="BP101" s="1">
        <v>36118</v>
      </c>
      <c r="BQ101" s="15">
        <v>4.0944214695802453E-3</v>
      </c>
      <c r="BR101" s="15">
        <v>-1.994854196700385E-3</v>
      </c>
      <c r="CX101" s="1">
        <v>36636</v>
      </c>
      <c r="CY101" s="15">
        <v>2.0321000374770018E-3</v>
      </c>
      <c r="CZ101" s="15">
        <v>4.8343385419470511E-3</v>
      </c>
    </row>
    <row r="102" spans="1:104" x14ac:dyDescent="0.2">
      <c r="A102" s="17">
        <v>36152</v>
      </c>
      <c r="B102" s="3">
        <v>4.4699997901916504</v>
      </c>
      <c r="C102" s="2">
        <v>1228.5400390625</v>
      </c>
      <c r="D102" s="3">
        <v>29.343999862670898</v>
      </c>
      <c r="F102" s="17">
        <v>36712</v>
      </c>
      <c r="G102" s="3">
        <f t="shared" si="13"/>
        <v>5.8159999847412109</v>
      </c>
      <c r="H102" s="3">
        <f t="shared" si="14"/>
        <v>1446.22998046875</v>
      </c>
      <c r="I102" s="3">
        <f t="shared" si="15"/>
        <v>66.4375</v>
      </c>
      <c r="K102" s="17">
        <v>36152</v>
      </c>
      <c r="L102" s="3">
        <f t="shared" si="16"/>
        <v>1.7676000595092772E-4</v>
      </c>
      <c r="M102" s="3">
        <f t="shared" si="17"/>
        <v>2.0746690169879341E-2</v>
      </c>
      <c r="N102" s="3">
        <f t="shared" si="18"/>
        <v>2.2884526803342863E-2</v>
      </c>
      <c r="O102" s="3">
        <f t="shared" si="19"/>
        <v>2.0569930163928413E-2</v>
      </c>
      <c r="P102" s="3">
        <f t="shared" si="20"/>
        <v>2.2707766797391934E-2</v>
      </c>
      <c r="R102" s="17">
        <v>36712</v>
      </c>
      <c r="S102" s="3">
        <f t="shared" si="21"/>
        <v>1.0855769194089448E-3</v>
      </c>
      <c r="T102" s="3">
        <f t="shared" si="22"/>
        <v>-5.9044872475275609E-3</v>
      </c>
      <c r="U102" s="3">
        <f t="shared" si="23"/>
        <v>-3.4459267669599773E-2</v>
      </c>
      <c r="V102" s="3">
        <f t="shared" si="24"/>
        <v>-6.9900641669365052E-3</v>
      </c>
      <c r="W102" s="3">
        <f t="shared" si="25"/>
        <v>-3.5544844589008716E-2</v>
      </c>
      <c r="AH102" s="1">
        <v>36119</v>
      </c>
      <c r="AI102" s="15">
        <v>4.9899938262612147E-3</v>
      </c>
      <c r="AJ102" s="15">
        <v>3.906700952215768E-3</v>
      </c>
      <c r="AX102" s="8">
        <v>78</v>
      </c>
      <c r="AY102" s="8">
        <v>1.9463384819389145E-3</v>
      </c>
      <c r="AZ102" s="8">
        <v>2.5643326076490034E-2</v>
      </c>
      <c r="BA102"/>
      <c r="BB102"/>
      <c r="BC102"/>
      <c r="BD102"/>
      <c r="BE102"/>
      <c r="BF102"/>
      <c r="BP102" s="1">
        <v>36119</v>
      </c>
      <c r="BQ102" s="15">
        <v>5.5048847801322312E-3</v>
      </c>
      <c r="BR102" s="15">
        <v>3.3918099983447515E-3</v>
      </c>
      <c r="CX102" s="1">
        <v>36640</v>
      </c>
      <c r="CY102" s="15">
        <v>-1.5000084718165816E-3</v>
      </c>
      <c r="CZ102" s="15">
        <v>-5.7674050567869863E-3</v>
      </c>
    </row>
    <row r="103" spans="1:104" x14ac:dyDescent="0.2">
      <c r="A103" s="17">
        <v>36153</v>
      </c>
      <c r="B103" s="3">
        <v>4.4569997787475586</v>
      </c>
      <c r="C103" s="2">
        <v>1226.27001953125</v>
      </c>
      <c r="D103" s="3">
        <v>29.156499862670898</v>
      </c>
      <c r="F103" s="17">
        <v>36719</v>
      </c>
      <c r="G103" s="3">
        <f t="shared" si="13"/>
        <v>5.9850001335144043</v>
      </c>
      <c r="H103" s="3">
        <f t="shared" si="14"/>
        <v>1492.9200439453125</v>
      </c>
      <c r="I103" s="3">
        <f t="shared" si="15"/>
        <v>71.3125</v>
      </c>
      <c r="K103" s="17">
        <v>36153</v>
      </c>
      <c r="L103" s="3">
        <f t="shared" si="16"/>
        <v>1.7879999160766601E-4</v>
      </c>
      <c r="M103" s="3">
        <f t="shared" si="17"/>
        <v>-1.8477375250889291E-3</v>
      </c>
      <c r="N103" s="3">
        <f t="shared" si="18"/>
        <v>-6.3897219492057922E-3</v>
      </c>
      <c r="O103" s="3">
        <f t="shared" si="19"/>
        <v>-2.0265375166965949E-3</v>
      </c>
      <c r="P103" s="3">
        <f t="shared" si="20"/>
        <v>-6.5685219408134583E-3</v>
      </c>
      <c r="R103" s="17">
        <v>36719</v>
      </c>
      <c r="S103" s="3">
        <f t="shared" si="21"/>
        <v>1.1184615355271559E-3</v>
      </c>
      <c r="T103" s="3">
        <f t="shared" si="22"/>
        <v>3.2283982566472164E-2</v>
      </c>
      <c r="U103" s="3">
        <f t="shared" si="23"/>
        <v>7.337723424270931E-2</v>
      </c>
      <c r="V103" s="3">
        <f t="shared" si="24"/>
        <v>3.1165521030945009E-2</v>
      </c>
      <c r="W103" s="3">
        <f t="shared" si="25"/>
        <v>7.2258772707182159E-2</v>
      </c>
      <c r="AH103" s="1">
        <v>36122</v>
      </c>
      <c r="AI103" s="15">
        <v>1.1256340491976054E-2</v>
      </c>
      <c r="AJ103" s="15">
        <v>9.3779389085050374E-4</v>
      </c>
      <c r="AX103" s="8">
        <v>79</v>
      </c>
      <c r="AY103" s="8">
        <v>5.652867148756137E-4</v>
      </c>
      <c r="AZ103" s="8">
        <v>5.5037637620125465E-2</v>
      </c>
      <c r="BA103"/>
      <c r="BB103"/>
      <c r="BC103"/>
      <c r="BD103"/>
      <c r="BE103"/>
      <c r="BF103"/>
      <c r="BP103" s="1">
        <v>36122</v>
      </c>
      <c r="BQ103" s="15">
        <v>1.2417822468668804E-2</v>
      </c>
      <c r="BR103" s="15">
        <v>-2.2368808584224617E-4</v>
      </c>
      <c r="CX103" s="1">
        <v>36641</v>
      </c>
      <c r="CY103" s="15">
        <v>1.4115466220574642E-2</v>
      </c>
      <c r="CZ103" s="15">
        <v>3.1760064565060364E-2</v>
      </c>
    </row>
    <row r="104" spans="1:104" x14ac:dyDescent="0.2">
      <c r="A104" s="17">
        <v>36157</v>
      </c>
      <c r="B104" s="3">
        <v>4.4099998474121094</v>
      </c>
      <c r="C104" s="2">
        <v>1225.489990234375</v>
      </c>
      <c r="D104" s="3">
        <v>28.5625</v>
      </c>
      <c r="F104" s="17">
        <v>36726</v>
      </c>
      <c r="G104" s="3">
        <f t="shared" si="13"/>
        <v>5.999000072479248</v>
      </c>
      <c r="H104" s="3">
        <f t="shared" si="14"/>
        <v>1481.9599609375</v>
      </c>
      <c r="I104" s="3">
        <f t="shared" si="15"/>
        <v>72.5625</v>
      </c>
      <c r="K104" s="17">
        <v>36157</v>
      </c>
      <c r="L104" s="3">
        <f t="shared" si="16"/>
        <v>1.7827999114990235E-4</v>
      </c>
      <c r="M104" s="3">
        <f t="shared" si="17"/>
        <v>-6.3609913351153396E-4</v>
      </c>
      <c r="N104" s="3">
        <f t="shared" si="18"/>
        <v>-2.0372811053064609E-2</v>
      </c>
      <c r="O104" s="3">
        <f t="shared" si="19"/>
        <v>-8.1437912466143629E-4</v>
      </c>
      <c r="P104" s="3">
        <f t="shared" si="20"/>
        <v>-2.0551091044214511E-2</v>
      </c>
      <c r="R104" s="17">
        <v>36726</v>
      </c>
      <c r="S104" s="3">
        <f t="shared" si="21"/>
        <v>1.1509615641373855E-3</v>
      </c>
      <c r="T104" s="3">
        <f t="shared" si="22"/>
        <v>-7.3413730710242785E-3</v>
      </c>
      <c r="U104" s="3">
        <f t="shared" si="23"/>
        <v>1.7528483786152498E-2</v>
      </c>
      <c r="V104" s="3">
        <f t="shared" si="24"/>
        <v>-8.4923346351616635E-3</v>
      </c>
      <c r="W104" s="3">
        <f t="shared" si="25"/>
        <v>1.6377522222015113E-2</v>
      </c>
      <c r="AH104" s="1">
        <v>36123</v>
      </c>
      <c r="AI104" s="15">
        <v>-2.4487060604391109E-3</v>
      </c>
      <c r="AJ104" s="15">
        <v>-3.2889083335578329E-3</v>
      </c>
      <c r="AX104" s="8">
        <v>80</v>
      </c>
      <c r="AY104" s="8">
        <v>-1.381512673098056E-2</v>
      </c>
      <c r="AZ104" s="8">
        <v>6.4497984195875727E-2</v>
      </c>
      <c r="BA104"/>
      <c r="BB104"/>
      <c r="BC104"/>
      <c r="BD104"/>
      <c r="BE104"/>
      <c r="BF104"/>
      <c r="BP104" s="1">
        <v>36123</v>
      </c>
      <c r="BQ104" s="15">
        <v>-2.7013750302029289E-3</v>
      </c>
      <c r="BR104" s="15">
        <v>-3.0362393637940149E-3</v>
      </c>
      <c r="CX104" s="1">
        <v>36642</v>
      </c>
      <c r="CY104" s="15">
        <v>-4.8069837538183861E-3</v>
      </c>
      <c r="CZ104" s="15">
        <v>-6.4352054004024528E-3</v>
      </c>
    </row>
    <row r="105" spans="1:104" x14ac:dyDescent="0.2">
      <c r="A105" s="17">
        <v>36158</v>
      </c>
      <c r="B105" s="3">
        <v>4.4580001831054688</v>
      </c>
      <c r="C105" s="2">
        <v>1241.81005859375</v>
      </c>
      <c r="D105" s="3">
        <v>28.656499862670898</v>
      </c>
      <c r="F105" s="17">
        <v>36733</v>
      </c>
      <c r="G105" s="3">
        <f t="shared" si="13"/>
        <v>5.999000072479248</v>
      </c>
      <c r="H105" s="3">
        <f t="shared" si="14"/>
        <v>1452.4200439453125</v>
      </c>
      <c r="I105" s="3">
        <f t="shared" si="15"/>
        <v>72.3359375</v>
      </c>
      <c r="K105" s="17">
        <v>36158</v>
      </c>
      <c r="L105" s="3">
        <f t="shared" si="16"/>
        <v>1.7639999389648436E-4</v>
      </c>
      <c r="M105" s="3">
        <f t="shared" si="17"/>
        <v>1.3317178018119746E-2</v>
      </c>
      <c r="N105" s="3">
        <f t="shared" si="18"/>
        <v>3.2910236383684355E-3</v>
      </c>
      <c r="O105" s="3">
        <f t="shared" si="19"/>
        <v>1.3140778024223261E-2</v>
      </c>
      <c r="P105" s="3">
        <f t="shared" si="20"/>
        <v>3.114623644471951E-3</v>
      </c>
      <c r="R105" s="17">
        <v>36733</v>
      </c>
      <c r="S105" s="3">
        <f t="shared" si="21"/>
        <v>1.153653860092163E-3</v>
      </c>
      <c r="T105" s="3">
        <f t="shared" si="22"/>
        <v>-1.9933006134322487E-2</v>
      </c>
      <c r="U105" s="3">
        <f t="shared" si="23"/>
        <v>-3.1223083548664946E-3</v>
      </c>
      <c r="V105" s="3">
        <f t="shared" si="24"/>
        <v>-2.1086659994414649E-2</v>
      </c>
      <c r="W105" s="3">
        <f t="shared" si="25"/>
        <v>-4.275962214958658E-3</v>
      </c>
      <c r="AH105" s="1">
        <v>36124</v>
      </c>
      <c r="AI105" s="15">
        <v>1.6602698521024904E-3</v>
      </c>
      <c r="AJ105" s="15">
        <v>-2.0804120464742872E-2</v>
      </c>
      <c r="AX105" s="8">
        <v>81</v>
      </c>
      <c r="AY105" s="8">
        <v>-1.5704081055482811E-2</v>
      </c>
      <c r="AZ105" s="8">
        <v>-4.887141088342381E-2</v>
      </c>
      <c r="BA105"/>
      <c r="BB105"/>
      <c r="BC105"/>
      <c r="BD105"/>
      <c r="BE105"/>
      <c r="BF105"/>
      <c r="BP105" s="1">
        <v>36124</v>
      </c>
      <c r="BQ105" s="15">
        <v>1.8315842780509592E-3</v>
      </c>
      <c r="BR105" s="15">
        <v>-2.0975434890691338E-2</v>
      </c>
      <c r="CX105" s="1">
        <v>36643</v>
      </c>
      <c r="CY105" s="15">
        <v>1.0587231219066461E-3</v>
      </c>
      <c r="CZ105" s="15">
        <v>-1.4992611580887542E-2</v>
      </c>
    </row>
    <row r="106" spans="1:104" x14ac:dyDescent="0.2">
      <c r="A106" s="17">
        <v>36159</v>
      </c>
      <c r="B106" s="3">
        <v>4.429999828338623</v>
      </c>
      <c r="C106" s="2">
        <v>1231.9300537109375</v>
      </c>
      <c r="D106" s="3">
        <v>28.3125</v>
      </c>
      <c r="K106" s="17">
        <v>36159</v>
      </c>
      <c r="L106" s="3">
        <f t="shared" si="16"/>
        <v>1.7832000732421875E-4</v>
      </c>
      <c r="M106" s="3">
        <f t="shared" si="17"/>
        <v>-7.9561321108969039E-3</v>
      </c>
      <c r="N106" s="3">
        <f t="shared" si="18"/>
        <v>-1.2004252589096074E-2</v>
      </c>
      <c r="O106" s="3">
        <f t="shared" si="19"/>
        <v>-8.1344521182211225E-3</v>
      </c>
      <c r="P106" s="3">
        <f t="shared" si="20"/>
        <v>-1.2182572596420293E-2</v>
      </c>
      <c r="AH106" s="1">
        <v>36126</v>
      </c>
      <c r="AI106" s="15">
        <v>2.349918918359365E-3</v>
      </c>
      <c r="AJ106" s="15">
        <v>-1.6180271877784189E-2</v>
      </c>
      <c r="AX106" s="8">
        <v>82</v>
      </c>
      <c r="AY106" s="8">
        <v>9.5791167308526531E-3</v>
      </c>
      <c r="AZ106" s="8">
        <v>4.3777913242701465E-2</v>
      </c>
      <c r="BA106"/>
      <c r="BB106"/>
      <c r="BC106"/>
      <c r="BD106"/>
      <c r="BE106"/>
      <c r="BF106"/>
      <c r="BP106" s="1">
        <v>36126</v>
      </c>
      <c r="BQ106" s="15">
        <v>2.5923945677330971E-3</v>
      </c>
      <c r="BR106" s="15">
        <v>-1.6422747527157919E-2</v>
      </c>
      <c r="CX106" s="1">
        <v>36644</v>
      </c>
      <c r="CY106" s="15">
        <v>-3.7557004463639634E-3</v>
      </c>
      <c r="CZ106" s="15">
        <v>-2.7744929853446985E-2</v>
      </c>
    </row>
    <row r="107" spans="1:104" x14ac:dyDescent="0.2">
      <c r="A107" s="17">
        <v>36160</v>
      </c>
      <c r="B107" s="3">
        <v>4.3610000610351563</v>
      </c>
      <c r="C107" s="2">
        <v>1229.22998046875</v>
      </c>
      <c r="D107" s="3">
        <v>28.531499862670898</v>
      </c>
      <c r="K107" s="17">
        <v>36160</v>
      </c>
      <c r="L107" s="3">
        <f t="shared" si="16"/>
        <v>1.7719999313354492E-4</v>
      </c>
      <c r="M107" s="3">
        <f t="shared" si="17"/>
        <v>-2.1917423266475896E-3</v>
      </c>
      <c r="N107" s="3">
        <f t="shared" si="18"/>
        <v>7.7350944872723506E-3</v>
      </c>
      <c r="O107" s="3">
        <f t="shared" si="19"/>
        <v>-2.3689423197811345E-3</v>
      </c>
      <c r="P107" s="3">
        <f t="shared" si="20"/>
        <v>7.5578944941388053E-3</v>
      </c>
      <c r="R107" s="17" t="s">
        <v>74</v>
      </c>
      <c r="S107" s="3">
        <f>AVERAGE(S3:S105)</f>
        <v>9.388256113060917E-4</v>
      </c>
      <c r="T107" s="3">
        <f>AVERAGE(T3:T105)</f>
        <v>3.2369525383017473E-3</v>
      </c>
      <c r="U107" s="3">
        <f>AVERAGE(U3:U105)</f>
        <v>1.1914417508734971E-2</v>
      </c>
      <c r="V107" s="3">
        <f>AVERAGE(V3:V105)</f>
        <v>2.2981269269956566E-3</v>
      </c>
      <c r="W107" s="3">
        <f>AVERAGE(W3:W105)</f>
        <v>1.0975591897428884E-2</v>
      </c>
      <c r="AH107" s="1">
        <v>36129</v>
      </c>
      <c r="AI107" s="15">
        <v>-1.2967276776129202E-2</v>
      </c>
      <c r="AJ107" s="15">
        <v>-1.8359886606981145E-2</v>
      </c>
      <c r="AX107" s="8">
        <v>83</v>
      </c>
      <c r="AY107" s="8">
        <v>-7.7559363591070147E-3</v>
      </c>
      <c r="AZ107" s="8">
        <v>-1.9586602639304368E-2</v>
      </c>
      <c r="BA107"/>
      <c r="BB107"/>
      <c r="BC107"/>
      <c r="BD107"/>
      <c r="BE107"/>
      <c r="BF107"/>
      <c r="BP107" s="1">
        <v>36129</v>
      </c>
      <c r="BQ107" s="15">
        <v>-1.4305301178731166E-2</v>
      </c>
      <c r="BR107" s="15">
        <v>-1.7021862204379179E-2</v>
      </c>
      <c r="CX107" s="1">
        <v>36647</v>
      </c>
      <c r="CY107" s="15">
        <v>4.578323112975239E-3</v>
      </c>
      <c r="CZ107" s="15">
        <v>3.2863758323985984E-2</v>
      </c>
    </row>
    <row r="108" spans="1:104" x14ac:dyDescent="0.2">
      <c r="A108" s="17">
        <v>36164</v>
      </c>
      <c r="B108" s="3">
        <v>4.379000186920166</v>
      </c>
      <c r="C108" s="2">
        <v>1228.0999755859375</v>
      </c>
      <c r="D108" s="3">
        <v>29.625</v>
      </c>
      <c r="K108" s="17">
        <v>36164</v>
      </c>
      <c r="L108" s="3">
        <f t="shared" si="16"/>
        <v>1.7444000244140625E-4</v>
      </c>
      <c r="M108" s="3">
        <f t="shared" si="17"/>
        <v>-9.1927865474090379E-4</v>
      </c>
      <c r="N108" s="3">
        <f t="shared" si="18"/>
        <v>3.8326065667503836E-2</v>
      </c>
      <c r="O108" s="3">
        <f t="shared" si="19"/>
        <v>-1.0937186571823101E-3</v>
      </c>
      <c r="P108" s="3">
        <f t="shared" si="20"/>
        <v>3.815162566506243E-2</v>
      </c>
      <c r="AH108" s="1">
        <v>36130</v>
      </c>
      <c r="AI108" s="15">
        <v>5.2675226046925202E-3</v>
      </c>
      <c r="AJ108" s="15">
        <v>-1.8621754499843842E-3</v>
      </c>
      <c r="AX108" s="8">
        <v>84</v>
      </c>
      <c r="AY108" s="8">
        <v>1.3419005925786114E-2</v>
      </c>
      <c r="AZ108" s="8">
        <v>4.0987221696182508E-3</v>
      </c>
      <c r="BA108"/>
      <c r="BB108"/>
      <c r="BC108"/>
      <c r="BD108"/>
      <c r="BE108"/>
      <c r="BF108"/>
      <c r="BP108" s="1">
        <v>36130</v>
      </c>
      <c r="BQ108" s="15">
        <v>5.8110502788538739E-3</v>
      </c>
      <c r="BR108" s="15">
        <v>-2.4057031241457379E-3</v>
      </c>
      <c r="CX108" s="1">
        <v>36648</v>
      </c>
      <c r="CY108" s="15">
        <v>-6.5168225703952946E-3</v>
      </c>
      <c r="CZ108" s="15">
        <v>5.7285292437392721E-2</v>
      </c>
    </row>
    <row r="109" spans="1:104" x14ac:dyDescent="0.2">
      <c r="A109" s="17">
        <v>36165</v>
      </c>
      <c r="B109" s="3">
        <v>4.4000000953674316</v>
      </c>
      <c r="C109" s="2">
        <v>1244.780029296875</v>
      </c>
      <c r="D109" s="3">
        <v>29.5</v>
      </c>
      <c r="K109" s="17">
        <v>36165</v>
      </c>
      <c r="L109" s="3">
        <f t="shared" si="16"/>
        <v>1.7516000747680663E-4</v>
      </c>
      <c r="M109" s="3">
        <f t="shared" si="17"/>
        <v>1.3581999871776967E-2</v>
      </c>
      <c r="N109" s="3">
        <f t="shared" si="18"/>
        <v>-4.2194092827004216E-3</v>
      </c>
      <c r="O109" s="3">
        <f t="shared" si="19"/>
        <v>1.3406839864300161E-2</v>
      </c>
      <c r="P109" s="3">
        <f t="shared" si="20"/>
        <v>-4.3945692901772278E-3</v>
      </c>
      <c r="AH109" s="1">
        <v>36131</v>
      </c>
      <c r="AI109" s="15">
        <v>-1.9302201977911134E-3</v>
      </c>
      <c r="AJ109" s="15">
        <v>-1.4852336966486971E-2</v>
      </c>
      <c r="AX109" s="8">
        <v>85</v>
      </c>
      <c r="AY109" s="8">
        <v>5.8832879430571965E-2</v>
      </c>
      <c r="AZ109" s="8">
        <v>3.6878081198961236E-2</v>
      </c>
      <c r="BA109"/>
      <c r="BB109"/>
      <c r="BC109"/>
      <c r="BD109"/>
      <c r="BE109"/>
      <c r="BF109"/>
      <c r="BP109" s="1">
        <v>36131</v>
      </c>
      <c r="BQ109" s="15">
        <v>-2.1293893658151986E-3</v>
      </c>
      <c r="BR109" s="15">
        <v>-1.4653167798462886E-2</v>
      </c>
      <c r="CX109" s="1">
        <v>36649</v>
      </c>
      <c r="CY109" s="15">
        <v>-9.3555837869125115E-3</v>
      </c>
      <c r="CZ109" s="15">
        <v>-8.9663614687685786E-3</v>
      </c>
    </row>
    <row r="110" spans="1:104" x14ac:dyDescent="0.2">
      <c r="A110" s="17">
        <v>36166</v>
      </c>
      <c r="B110" s="3">
        <v>4.3509998321533203</v>
      </c>
      <c r="C110" s="2">
        <v>1272.31005859375</v>
      </c>
      <c r="D110" s="3">
        <v>29.718999862670898</v>
      </c>
      <c r="K110" s="17">
        <v>36166</v>
      </c>
      <c r="L110" s="3">
        <f t="shared" si="16"/>
        <v>1.7600000381469728E-4</v>
      </c>
      <c r="M110" s="3">
        <f t="shared" si="17"/>
        <v>2.2116380925893856E-2</v>
      </c>
      <c r="N110" s="3">
        <f t="shared" si="18"/>
        <v>7.4237241583355405E-3</v>
      </c>
      <c r="O110" s="3">
        <f t="shared" si="19"/>
        <v>2.1940380922079158E-2</v>
      </c>
      <c r="P110" s="3">
        <f t="shared" si="20"/>
        <v>7.2477241545208428E-3</v>
      </c>
      <c r="AH110" s="1">
        <v>36132</v>
      </c>
      <c r="AI110" s="15">
        <v>-9.7455096162212748E-3</v>
      </c>
      <c r="AJ110" s="15">
        <v>1.0767525821830402E-2</v>
      </c>
      <c r="AX110" s="8">
        <v>86</v>
      </c>
      <c r="AY110" s="8">
        <v>3.175894772772078E-3</v>
      </c>
      <c r="AZ110" s="8">
        <v>1.4871928329714502E-2</v>
      </c>
      <c r="BA110"/>
      <c r="BB110"/>
      <c r="BC110"/>
      <c r="BD110"/>
      <c r="BE110"/>
      <c r="BF110"/>
      <c r="BP110" s="1">
        <v>36132</v>
      </c>
      <c r="BQ110" s="15">
        <v>-1.075109698104874E-2</v>
      </c>
      <c r="BR110" s="15">
        <v>1.1773113186657868E-2</v>
      </c>
      <c r="CX110" s="1">
        <v>36650</v>
      </c>
      <c r="CY110" s="15">
        <v>-1.8307083310712153E-3</v>
      </c>
      <c r="CZ110" s="15">
        <v>-1.749295426820927E-3</v>
      </c>
    </row>
    <row r="111" spans="1:104" x14ac:dyDescent="0.2">
      <c r="A111" s="17">
        <v>36167</v>
      </c>
      <c r="B111" s="3">
        <v>4.3210000991821289</v>
      </c>
      <c r="C111" s="2">
        <v>1269.739990234375</v>
      </c>
      <c r="D111" s="3">
        <v>31</v>
      </c>
      <c r="K111" s="17">
        <v>36167</v>
      </c>
      <c r="L111" s="3">
        <f t="shared" si="16"/>
        <v>1.7403999328613281E-4</v>
      </c>
      <c r="M111" s="3">
        <f t="shared" si="17"/>
        <v>-2.0200016041810021E-3</v>
      </c>
      <c r="N111" s="3">
        <f t="shared" si="18"/>
        <v>4.3103743169302461E-2</v>
      </c>
      <c r="O111" s="3">
        <f t="shared" si="19"/>
        <v>-2.1940415974671351E-3</v>
      </c>
      <c r="P111" s="3">
        <f t="shared" si="20"/>
        <v>4.2929703176016326E-2</v>
      </c>
      <c r="AH111" s="1">
        <v>36133</v>
      </c>
      <c r="AI111" s="15">
        <v>1.2162147743824165E-2</v>
      </c>
      <c r="AJ111" s="15">
        <v>4.3086139001637901E-2</v>
      </c>
      <c r="AX111" s="8">
        <v>87</v>
      </c>
      <c r="AY111" s="8">
        <v>-1.1575809345145471E-2</v>
      </c>
      <c r="AZ111" s="8">
        <v>-0.11942557451755852</v>
      </c>
      <c r="BA111"/>
      <c r="BB111"/>
      <c r="BC111"/>
      <c r="BD111"/>
      <c r="BE111"/>
      <c r="BF111"/>
      <c r="BP111" s="1">
        <v>36133</v>
      </c>
      <c r="BQ111" s="15">
        <v>1.3417095158785164E-2</v>
      </c>
      <c r="BR111" s="15">
        <v>4.1831191586676905E-2</v>
      </c>
      <c r="CX111" s="1">
        <v>36651</v>
      </c>
      <c r="CY111" s="15">
        <v>6.979412799479676E-3</v>
      </c>
      <c r="CZ111" s="15">
        <v>-8.8897650725071123E-3</v>
      </c>
    </row>
    <row r="112" spans="1:104" x14ac:dyDescent="0.2">
      <c r="A112" s="17">
        <v>36168</v>
      </c>
      <c r="B112" s="3">
        <v>4.3619999885559082</v>
      </c>
      <c r="C112" s="2">
        <v>1275.0899658203125</v>
      </c>
      <c r="D112" s="3">
        <v>32.5625</v>
      </c>
      <c r="K112" s="17">
        <v>36168</v>
      </c>
      <c r="L112" s="3">
        <f t="shared" si="16"/>
        <v>1.7284000396728516E-4</v>
      </c>
      <c r="M112" s="3">
        <f t="shared" si="17"/>
        <v>4.2134418283147675E-3</v>
      </c>
      <c r="N112" s="3">
        <f t="shared" si="18"/>
        <v>5.040322580645161E-2</v>
      </c>
      <c r="O112" s="3">
        <f t="shared" si="19"/>
        <v>4.0406018243474822E-3</v>
      </c>
      <c r="P112" s="3">
        <f t="shared" si="20"/>
        <v>5.0230385802484324E-2</v>
      </c>
      <c r="AH112" s="1">
        <v>36136</v>
      </c>
      <c r="AI112" s="15">
        <v>5.0227898319868585E-3</v>
      </c>
      <c r="AJ112" s="15">
        <v>-1.7745620062752005E-2</v>
      </c>
      <c r="AX112" s="8">
        <v>88</v>
      </c>
      <c r="AY112" s="8">
        <v>-1.1236609123885652E-2</v>
      </c>
      <c r="AZ112" s="8">
        <v>7.8685440840886703E-2</v>
      </c>
      <c r="BA112"/>
      <c r="BB112"/>
      <c r="BC112"/>
      <c r="BD112"/>
      <c r="BE112"/>
      <c r="BF112"/>
      <c r="BP112" s="1">
        <v>36136</v>
      </c>
      <c r="BQ112" s="15">
        <v>5.5410648314617728E-3</v>
      </c>
      <c r="BR112" s="15">
        <v>-1.826389506222692E-2</v>
      </c>
      <c r="CX112" s="1">
        <v>36654</v>
      </c>
      <c r="CY112" s="15">
        <v>-2.6341587855068928E-3</v>
      </c>
      <c r="CZ112" s="15">
        <v>1.4187150565746216E-2</v>
      </c>
    </row>
    <row r="113" spans="1:104" x14ac:dyDescent="0.2">
      <c r="A113" s="17">
        <v>36171</v>
      </c>
      <c r="B113" s="3">
        <v>4.4010000228881836</v>
      </c>
      <c r="C113" s="2">
        <v>1263.8800048828125</v>
      </c>
      <c r="D113" s="3">
        <v>32.219001770019531</v>
      </c>
      <c r="K113" s="17">
        <v>36171</v>
      </c>
      <c r="L113" s="3">
        <f t="shared" si="16"/>
        <v>1.7447999954223634E-4</v>
      </c>
      <c r="M113" s="3">
        <f t="shared" si="17"/>
        <v>-8.7915058842834033E-3</v>
      </c>
      <c r="N113" s="3">
        <f t="shared" si="18"/>
        <v>-1.0548889980206333E-2</v>
      </c>
      <c r="O113" s="3">
        <f t="shared" si="19"/>
        <v>-8.9659858838256404E-3</v>
      </c>
      <c r="P113" s="3">
        <f t="shared" si="20"/>
        <v>-1.072336997974857E-2</v>
      </c>
      <c r="AH113" s="1">
        <v>36137</v>
      </c>
      <c r="AI113" s="15">
        <v>-2.943351643389683E-3</v>
      </c>
      <c r="AJ113" s="15">
        <v>7.3925463589404631E-3</v>
      </c>
      <c r="AX113" s="8">
        <v>89</v>
      </c>
      <c r="AY113" s="8">
        <v>-2.1550259559575572E-2</v>
      </c>
      <c r="AZ113" s="8">
        <v>1.1673874856055307E-2</v>
      </c>
      <c r="BA113"/>
      <c r="BB113"/>
      <c r="BC113"/>
      <c r="BD113"/>
      <c r="BE113"/>
      <c r="BF113"/>
      <c r="BP113" s="1">
        <v>36137</v>
      </c>
      <c r="BQ113" s="15">
        <v>-3.2470604630813978E-3</v>
      </c>
      <c r="BR113" s="15">
        <v>7.6962551786321776E-3</v>
      </c>
      <c r="CX113" s="1">
        <v>36655</v>
      </c>
      <c r="CY113" s="15">
        <v>-3.7229531455798227E-3</v>
      </c>
      <c r="CZ113" s="15">
        <v>-3.061306381545283E-2</v>
      </c>
    </row>
    <row r="114" spans="1:104" x14ac:dyDescent="0.2">
      <c r="A114" s="17">
        <v>36172</v>
      </c>
      <c r="B114" s="3">
        <v>4.3730001449584961</v>
      </c>
      <c r="C114" s="2">
        <v>1239.52001953125</v>
      </c>
      <c r="D114" s="3">
        <v>33.4375</v>
      </c>
      <c r="K114" s="17">
        <v>36172</v>
      </c>
      <c r="L114" s="3">
        <f t="shared" si="16"/>
        <v>1.7604000091552734E-4</v>
      </c>
      <c r="M114" s="3">
        <f t="shared" si="17"/>
        <v>-1.9273970042607936E-2</v>
      </c>
      <c r="N114" s="3">
        <f t="shared" si="18"/>
        <v>3.7819242156481317E-2</v>
      </c>
      <c r="O114" s="3">
        <f t="shared" si="19"/>
        <v>-1.9450010043523463E-2</v>
      </c>
      <c r="P114" s="3">
        <f t="shared" si="20"/>
        <v>3.764320215556579E-2</v>
      </c>
      <c r="AH114" s="1">
        <v>36138</v>
      </c>
      <c r="AI114" s="15">
        <v>8.6416210315084629E-4</v>
      </c>
      <c r="AJ114" s="15">
        <v>1.2649526929195036E-3</v>
      </c>
      <c r="AX114" s="8">
        <v>90</v>
      </c>
      <c r="AY114" s="8">
        <v>1.7147069870903302E-2</v>
      </c>
      <c r="AZ114" s="8">
        <v>1.6342013588548129E-2</v>
      </c>
      <c r="BA114"/>
      <c r="BB114"/>
      <c r="BC114"/>
      <c r="BD114"/>
      <c r="BE114"/>
      <c r="BF114"/>
      <c r="BP114" s="1">
        <v>36138</v>
      </c>
      <c r="BQ114" s="15">
        <v>9.5333039976252848E-4</v>
      </c>
      <c r="BR114" s="15">
        <v>1.1757843963078214E-3</v>
      </c>
      <c r="CX114" s="1">
        <v>36656</v>
      </c>
      <c r="CY114" s="15">
        <v>-8.9447913733767745E-3</v>
      </c>
      <c r="CZ114" s="15">
        <v>3.8852736872911936E-2</v>
      </c>
    </row>
    <row r="115" spans="1:104" x14ac:dyDescent="0.2">
      <c r="A115" s="17">
        <v>36173</v>
      </c>
      <c r="B115" s="3">
        <v>4.3449997901916504</v>
      </c>
      <c r="C115" s="2">
        <v>1234.4000244140625</v>
      </c>
      <c r="D115" s="3">
        <v>31.8125</v>
      </c>
      <c r="K115" s="17">
        <v>36173</v>
      </c>
      <c r="L115" s="3">
        <f t="shared" si="16"/>
        <v>1.7492000579833985E-4</v>
      </c>
      <c r="M115" s="3">
        <f t="shared" si="17"/>
        <v>-4.1306272077184618E-3</v>
      </c>
      <c r="N115" s="3">
        <f t="shared" si="18"/>
        <v>-4.8598130841121495E-2</v>
      </c>
      <c r="O115" s="3">
        <f t="shared" si="19"/>
        <v>-4.3055472135168013E-3</v>
      </c>
      <c r="P115" s="3">
        <f t="shared" si="20"/>
        <v>-4.8773050846919838E-2</v>
      </c>
      <c r="AH115" s="1">
        <v>36139</v>
      </c>
      <c r="AI115" s="15">
        <v>-8.449911679753291E-3</v>
      </c>
      <c r="AJ115" s="15">
        <v>3.6851313363031966E-3</v>
      </c>
      <c r="AX115" s="8">
        <v>91</v>
      </c>
      <c r="AY115" s="8">
        <v>-2.4870577458294348E-2</v>
      </c>
      <c r="AZ115" s="8">
        <v>4.6932208894790349E-2</v>
      </c>
      <c r="BA115"/>
      <c r="BB115"/>
      <c r="BC115"/>
      <c r="BD115"/>
      <c r="BE115"/>
      <c r="BF115"/>
      <c r="BP115" s="1">
        <v>36139</v>
      </c>
      <c r="BQ115" s="15">
        <v>-9.3218131763076195E-3</v>
      </c>
      <c r="BR115" s="15">
        <v>4.5570328328575251E-3</v>
      </c>
      <c r="CX115" s="1">
        <v>36657</v>
      </c>
      <c r="CY115" s="15">
        <v>7.5827743693322805E-3</v>
      </c>
      <c r="CZ115" s="15">
        <v>2.2280440079896369E-2</v>
      </c>
    </row>
    <row r="116" spans="1:104" x14ac:dyDescent="0.2">
      <c r="A116" s="17">
        <v>36174</v>
      </c>
      <c r="B116" s="3">
        <v>4.3159999847412109</v>
      </c>
      <c r="C116" s="2">
        <v>1212.18994140625</v>
      </c>
      <c r="D116" s="3">
        <v>30.25</v>
      </c>
      <c r="K116" s="17">
        <v>36174</v>
      </c>
      <c r="L116" s="3">
        <f t="shared" si="16"/>
        <v>1.7379999160766602E-4</v>
      </c>
      <c r="M116" s="3">
        <f t="shared" si="17"/>
        <v>-1.7992613876004294E-2</v>
      </c>
      <c r="N116" s="3">
        <f t="shared" si="18"/>
        <v>-4.9115913555992138E-2</v>
      </c>
      <c r="O116" s="3">
        <f t="shared" si="19"/>
        <v>-1.8166413867611961E-2</v>
      </c>
      <c r="P116" s="3">
        <f t="shared" si="20"/>
        <v>-4.9289713547599805E-2</v>
      </c>
      <c r="AH116" s="1">
        <v>36140</v>
      </c>
      <c r="AI116" s="15">
        <v>5.6850202379128212E-4</v>
      </c>
      <c r="AJ116" s="15">
        <v>-4.2122997979126848E-3</v>
      </c>
      <c r="AX116" s="8">
        <v>92</v>
      </c>
      <c r="AY116" s="8">
        <v>-1.8186131018906388E-2</v>
      </c>
      <c r="AZ116" s="8">
        <v>1.8755788251692041E-2</v>
      </c>
      <c r="BA116"/>
      <c r="BB116"/>
      <c r="BC116"/>
      <c r="BD116"/>
      <c r="BE116"/>
      <c r="BF116"/>
      <c r="BP116" s="1">
        <v>36140</v>
      </c>
      <c r="BQ116" s="15">
        <v>6.2716272749135395E-4</v>
      </c>
      <c r="BR116" s="15">
        <v>-4.2709605016127564E-3</v>
      </c>
      <c r="CX116" s="1">
        <v>36658</v>
      </c>
      <c r="CY116" s="15">
        <v>3.9090542218161708E-3</v>
      </c>
      <c r="CZ116" s="15">
        <v>-2.2811765395530152E-2</v>
      </c>
    </row>
    <row r="117" spans="1:104" x14ac:dyDescent="0.2">
      <c r="A117" s="17">
        <v>36175</v>
      </c>
      <c r="B117" s="3">
        <v>4.3369998931884766</v>
      </c>
      <c r="C117" s="2">
        <v>1243.260009765625</v>
      </c>
      <c r="D117" s="3">
        <v>31.906499862670898</v>
      </c>
      <c r="K117" s="17">
        <v>36175</v>
      </c>
      <c r="L117" s="3">
        <f t="shared" si="16"/>
        <v>1.7263999938964844E-4</v>
      </c>
      <c r="M117" s="3">
        <f t="shared" si="17"/>
        <v>2.5631353056214036E-2</v>
      </c>
      <c r="N117" s="3">
        <f t="shared" si="18"/>
        <v>5.476032603870739E-2</v>
      </c>
      <c r="O117" s="3">
        <f t="shared" si="19"/>
        <v>2.5458713056824386E-2</v>
      </c>
      <c r="P117" s="3">
        <f t="shared" si="20"/>
        <v>5.458768603931774E-2</v>
      </c>
      <c r="AH117" s="1">
        <v>36143</v>
      </c>
      <c r="AI117" s="15">
        <v>-1.1691180830729163E-2</v>
      </c>
      <c r="AJ117" s="15">
        <v>9.2003660120996509E-3</v>
      </c>
      <c r="AX117" s="8">
        <v>93</v>
      </c>
      <c r="AY117" s="8">
        <v>3.4970435928626378E-2</v>
      </c>
      <c r="AZ117" s="8">
        <v>6.7886173537166916E-4</v>
      </c>
      <c r="BA117"/>
      <c r="BB117"/>
      <c r="BC117"/>
      <c r="BD117"/>
      <c r="BE117"/>
      <c r="BF117"/>
      <c r="BP117" s="1">
        <v>36143</v>
      </c>
      <c r="BQ117" s="15">
        <v>-1.2897531671913064E-2</v>
      </c>
      <c r="BR117" s="15">
        <v>1.0406716853283551E-2</v>
      </c>
      <c r="CX117" s="1">
        <v>36661</v>
      </c>
      <c r="CY117" s="15">
        <v>9.3832565727440601E-3</v>
      </c>
      <c r="CZ117" s="15">
        <v>8.5757203327221539E-3</v>
      </c>
    </row>
    <row r="118" spans="1:104" x14ac:dyDescent="0.2">
      <c r="A118" s="17">
        <v>36179</v>
      </c>
      <c r="B118" s="3">
        <v>4.2649998664855957</v>
      </c>
      <c r="C118" s="2">
        <v>1250.8900146484375</v>
      </c>
      <c r="D118" s="3">
        <v>32.5</v>
      </c>
      <c r="K118" s="17">
        <v>36179</v>
      </c>
      <c r="L118" s="3">
        <f t="shared" si="16"/>
        <v>1.7347999572753906E-4</v>
      </c>
      <c r="M118" s="3">
        <f t="shared" si="17"/>
        <v>6.1370950749480646E-3</v>
      </c>
      <c r="N118" s="3">
        <f t="shared" si="18"/>
        <v>1.860122983980041E-2</v>
      </c>
      <c r="O118" s="3">
        <f t="shared" si="19"/>
        <v>5.9636150792205253E-3</v>
      </c>
      <c r="P118" s="3">
        <f t="shared" si="20"/>
        <v>1.8427749844072871E-2</v>
      </c>
      <c r="AH118" s="1">
        <v>36144</v>
      </c>
      <c r="AI118" s="15">
        <v>1.0056109148635401E-2</v>
      </c>
      <c r="AJ118" s="15">
        <v>-1.8343163164146831E-2</v>
      </c>
      <c r="AX118" s="8">
        <v>94</v>
      </c>
      <c r="AY118" s="8">
        <v>-2.6643559074434612E-2</v>
      </c>
      <c r="AZ118" s="8">
        <v>-0.10432399673482304</v>
      </c>
      <c r="BA118"/>
      <c r="BB118"/>
      <c r="BC118"/>
      <c r="BD118"/>
      <c r="BE118"/>
      <c r="BF118"/>
      <c r="BP118" s="1">
        <v>36144</v>
      </c>
      <c r="BQ118" s="15">
        <v>1.1093745629170176E-2</v>
      </c>
      <c r="BR118" s="15">
        <v>-1.9380799644681604E-2</v>
      </c>
      <c r="CX118" s="1">
        <v>36662</v>
      </c>
      <c r="CY118" s="15">
        <v>3.9415524181481533E-3</v>
      </c>
      <c r="CZ118" s="15">
        <v>8.0069828613125379E-3</v>
      </c>
    </row>
    <row r="119" spans="1:104" x14ac:dyDescent="0.2">
      <c r="A119" s="17">
        <v>36180</v>
      </c>
      <c r="B119" s="3">
        <v>4.2630000114440918</v>
      </c>
      <c r="C119" s="2">
        <v>1256.6199951171875</v>
      </c>
      <c r="D119" s="3">
        <v>32.531501770019531</v>
      </c>
      <c r="K119" s="17">
        <v>36180</v>
      </c>
      <c r="L119" s="3">
        <f t="shared" si="16"/>
        <v>1.7059999465942382E-4</v>
      </c>
      <c r="M119" s="3">
        <f t="shared" si="17"/>
        <v>4.580722846652837E-3</v>
      </c>
      <c r="N119" s="3">
        <f t="shared" si="18"/>
        <v>9.6928523137019228E-4</v>
      </c>
      <c r="O119" s="3">
        <f t="shared" si="19"/>
        <v>4.4101228519934131E-3</v>
      </c>
      <c r="P119" s="3">
        <f t="shared" si="20"/>
        <v>7.9868523671076843E-4</v>
      </c>
      <c r="AH119" s="1">
        <v>36145</v>
      </c>
      <c r="AI119" s="15">
        <v>-4.8983480073922273E-4</v>
      </c>
      <c r="AJ119" s="15">
        <v>3.1884015369505789E-2</v>
      </c>
      <c r="AX119" s="8">
        <v>95</v>
      </c>
      <c r="AY119" s="8">
        <v>1.0949183963096342E-2</v>
      </c>
      <c r="AZ119" s="8">
        <v>6.8579106116646249E-2</v>
      </c>
      <c r="BA119"/>
      <c r="BB119"/>
      <c r="BC119"/>
      <c r="BD119"/>
      <c r="BE119"/>
      <c r="BF119"/>
      <c r="BP119" s="1">
        <v>36145</v>
      </c>
      <c r="BQ119" s="15">
        <v>-5.4037825160773985E-4</v>
      </c>
      <c r="BR119" s="15">
        <v>3.1934558820374312E-2</v>
      </c>
      <c r="CX119" s="1">
        <v>36663</v>
      </c>
      <c r="CY119" s="15">
        <v>-5.4435359468686289E-3</v>
      </c>
      <c r="CZ119" s="15">
        <v>3.8816663417812723E-4</v>
      </c>
    </row>
    <row r="120" spans="1:104" x14ac:dyDescent="0.2">
      <c r="A120" s="17">
        <v>36181</v>
      </c>
      <c r="B120" s="3">
        <v>4.2100000381469727</v>
      </c>
      <c r="C120" s="2">
        <v>1235.1600341796875</v>
      </c>
      <c r="D120" s="3">
        <v>33</v>
      </c>
      <c r="K120" s="17">
        <v>36181</v>
      </c>
      <c r="L120" s="3">
        <f t="shared" si="16"/>
        <v>1.7052000045776367E-4</v>
      </c>
      <c r="M120" s="3">
        <f t="shared" si="17"/>
        <v>-1.7077526237753941E-2</v>
      </c>
      <c r="N120" s="3">
        <f t="shared" si="18"/>
        <v>1.4401371116910091E-2</v>
      </c>
      <c r="O120" s="3">
        <f t="shared" si="19"/>
        <v>-1.7248046238211703E-2</v>
      </c>
      <c r="P120" s="3">
        <f t="shared" si="20"/>
        <v>1.4230851116452326E-2</v>
      </c>
      <c r="AH120" s="1">
        <v>36146</v>
      </c>
      <c r="AI120" s="15">
        <v>8.1983220419938659E-3</v>
      </c>
      <c r="AJ120" s="15">
        <v>5.2337601304518339E-3</v>
      </c>
      <c r="AX120" s="8">
        <v>96</v>
      </c>
      <c r="AY120" s="8">
        <v>2.6551536441725424E-2</v>
      </c>
      <c r="AZ120" s="8">
        <v>-4.8185688404041943E-2</v>
      </c>
      <c r="BA120"/>
      <c r="BB120"/>
      <c r="BC120"/>
      <c r="BD120"/>
      <c r="BE120"/>
      <c r="BF120"/>
      <c r="BP120" s="1">
        <v>36146</v>
      </c>
      <c r="BQ120" s="15">
        <v>9.0442633403835671E-3</v>
      </c>
      <c r="BR120" s="15">
        <v>4.3878188320621327E-3</v>
      </c>
      <c r="CX120" s="1">
        <v>36664</v>
      </c>
      <c r="CY120" s="15">
        <v>-3.2405501503411215E-3</v>
      </c>
      <c r="CZ120" s="15">
        <v>-1.8329595225005969E-3</v>
      </c>
    </row>
    <row r="121" spans="1:104" x14ac:dyDescent="0.2">
      <c r="A121" s="17">
        <v>36182</v>
      </c>
      <c r="B121" s="3">
        <v>4.255000114440918</v>
      </c>
      <c r="C121" s="2">
        <v>1225.18994140625</v>
      </c>
      <c r="D121" s="3">
        <v>33.156501770019531</v>
      </c>
      <c r="K121" s="17">
        <v>36182</v>
      </c>
      <c r="L121" s="3">
        <f t="shared" si="16"/>
        <v>1.6840000152587892E-4</v>
      </c>
      <c r="M121" s="3">
        <f t="shared" si="17"/>
        <v>-8.0719036380245118E-3</v>
      </c>
      <c r="N121" s="3">
        <f t="shared" si="18"/>
        <v>4.742477879379735E-3</v>
      </c>
      <c r="O121" s="3">
        <f t="shared" si="19"/>
        <v>-8.240303639550391E-3</v>
      </c>
      <c r="P121" s="3">
        <f t="shared" si="20"/>
        <v>4.5740778778538558E-3</v>
      </c>
      <c r="AH121" s="1">
        <v>36147</v>
      </c>
      <c r="AI121" s="15">
        <v>3.5693095672359784E-3</v>
      </c>
      <c r="AJ121" s="15">
        <v>7.3076336264985171E-4</v>
      </c>
      <c r="AX121" s="8">
        <v>97</v>
      </c>
      <c r="AY121" s="8">
        <v>-1.2732332838496598E-3</v>
      </c>
      <c r="AZ121" s="8">
        <v>8.924031478649605E-3</v>
      </c>
      <c r="BA121"/>
      <c r="BB121"/>
      <c r="BC121"/>
      <c r="BD121"/>
      <c r="BE121"/>
      <c r="BF121"/>
      <c r="BP121" s="1">
        <v>36147</v>
      </c>
      <c r="BQ121" s="15">
        <v>3.9376076597232119E-3</v>
      </c>
      <c r="BR121" s="15">
        <v>3.6246527016261815E-4</v>
      </c>
      <c r="CX121" s="1">
        <v>36665</v>
      </c>
      <c r="CY121" s="15">
        <v>-9.1363438058754912E-3</v>
      </c>
      <c r="CZ121" s="15">
        <v>2.423401631177294E-3</v>
      </c>
    </row>
    <row r="122" spans="1:104" x14ac:dyDescent="0.2">
      <c r="A122" s="17">
        <v>36185</v>
      </c>
      <c r="B122" s="3">
        <v>4.3159999847412109</v>
      </c>
      <c r="C122" s="2">
        <v>1233.97998046875</v>
      </c>
      <c r="D122" s="3">
        <v>32.6875</v>
      </c>
      <c r="K122" s="17">
        <v>36185</v>
      </c>
      <c r="L122" s="3">
        <f t="shared" si="16"/>
        <v>1.7020000457763674E-4</v>
      </c>
      <c r="M122" s="3">
        <f t="shared" si="17"/>
        <v>7.17442966631848E-3</v>
      </c>
      <c r="N122" s="3">
        <f t="shared" si="18"/>
        <v>-1.4145092062866769E-2</v>
      </c>
      <c r="O122" s="3">
        <f t="shared" si="19"/>
        <v>7.0042296617408434E-3</v>
      </c>
      <c r="P122" s="3">
        <f t="shared" si="20"/>
        <v>-1.4315292067444406E-2</v>
      </c>
      <c r="AH122" s="1">
        <v>36150</v>
      </c>
      <c r="AI122" s="15">
        <v>6.5819175547513252E-3</v>
      </c>
      <c r="AJ122" s="15">
        <v>6.6057514054971159E-3</v>
      </c>
      <c r="AX122" s="8">
        <v>98</v>
      </c>
      <c r="AY122" s="8">
        <v>3.6417976137475255E-3</v>
      </c>
      <c r="AZ122" s="8">
        <v>2.5655531471757378E-2</v>
      </c>
      <c r="BA122"/>
      <c r="BB122"/>
      <c r="BC122"/>
      <c r="BD122"/>
      <c r="BE122"/>
      <c r="BF122"/>
      <c r="BP122" s="1">
        <v>36150</v>
      </c>
      <c r="BQ122" s="15">
        <v>7.2610706611601775E-3</v>
      </c>
      <c r="BR122" s="15">
        <v>5.9265982990882636E-3</v>
      </c>
      <c r="CX122" s="1">
        <v>36668</v>
      </c>
      <c r="CY122" s="15">
        <v>-1.9992565030950045E-3</v>
      </c>
      <c r="CZ122" s="15">
        <v>-4.2276020486118407E-2</v>
      </c>
    </row>
    <row r="123" spans="1:104" x14ac:dyDescent="0.2">
      <c r="A123" s="17">
        <v>36186</v>
      </c>
      <c r="B123" s="3">
        <v>4.3480000495910645</v>
      </c>
      <c r="C123" s="2">
        <v>1252.31005859375</v>
      </c>
      <c r="D123" s="3">
        <v>32.1875</v>
      </c>
      <c r="K123" s="17">
        <v>36186</v>
      </c>
      <c r="L123" s="3">
        <f t="shared" si="16"/>
        <v>1.7263999938964844E-4</v>
      </c>
      <c r="M123" s="3">
        <f t="shared" si="17"/>
        <v>1.4854437199246119E-2</v>
      </c>
      <c r="N123" s="3">
        <f t="shared" si="18"/>
        <v>-1.5296367112810707E-2</v>
      </c>
      <c r="O123" s="3">
        <f t="shared" si="19"/>
        <v>1.4681797199856472E-2</v>
      </c>
      <c r="P123" s="3">
        <f t="shared" si="20"/>
        <v>-1.5469007112200355E-2</v>
      </c>
      <c r="AH123" s="1">
        <v>36151</v>
      </c>
      <c r="AI123" s="15">
        <v>2.3066151764909848E-4</v>
      </c>
      <c r="AJ123" s="15">
        <v>8.384387281341674E-3</v>
      </c>
      <c r="AX123" s="8">
        <v>99</v>
      </c>
      <c r="AY123" s="8">
        <v>-1.3413407603454826E-2</v>
      </c>
      <c r="AZ123" s="8">
        <v>-6.0175420055400469E-2</v>
      </c>
      <c r="BA123"/>
      <c r="BB123"/>
      <c r="BC123"/>
      <c r="BD123"/>
      <c r="BE123"/>
      <c r="BF123"/>
      <c r="BP123" s="1">
        <v>36151</v>
      </c>
      <c r="BQ123" s="15">
        <v>2.5446225427900058E-4</v>
      </c>
      <c r="BR123" s="15">
        <v>8.3605865447117719E-3</v>
      </c>
      <c r="CX123" s="1">
        <v>36669</v>
      </c>
      <c r="CY123" s="15">
        <v>-8.3290153868781375E-3</v>
      </c>
      <c r="CZ123" s="15">
        <v>-3.7974069929724553E-2</v>
      </c>
    </row>
    <row r="124" spans="1:104" x14ac:dyDescent="0.2">
      <c r="A124" s="17">
        <v>36187</v>
      </c>
      <c r="B124" s="3">
        <v>4.3639998435974121</v>
      </c>
      <c r="C124" s="2">
        <v>1243.18994140625</v>
      </c>
      <c r="D124" s="3">
        <v>32.094001770019531</v>
      </c>
      <c r="K124" s="17">
        <v>36187</v>
      </c>
      <c r="L124" s="3">
        <f t="shared" si="16"/>
        <v>1.7392000198364257E-4</v>
      </c>
      <c r="M124" s="3">
        <f t="shared" si="17"/>
        <v>-7.2826350989635951E-3</v>
      </c>
      <c r="N124" s="3">
        <f t="shared" si="18"/>
        <v>-2.9047993780339804E-3</v>
      </c>
      <c r="O124" s="3">
        <f t="shared" si="19"/>
        <v>-7.4565551009472377E-3</v>
      </c>
      <c r="P124" s="3">
        <f t="shared" si="20"/>
        <v>-3.078719380017623E-3</v>
      </c>
      <c r="AH124" s="1">
        <v>36152</v>
      </c>
      <c r="AI124" s="15">
        <v>1.1015700503733145E-2</v>
      </c>
      <c r="AJ124" s="15">
        <v>1.1692066293658789E-2</v>
      </c>
      <c r="AX124" s="8">
        <v>100</v>
      </c>
      <c r="AY124" s="8">
        <v>-5.3516337417988842E-3</v>
      </c>
      <c r="AZ124" s="8">
        <v>-3.0193210847209832E-2</v>
      </c>
      <c r="BA124"/>
      <c r="BB124"/>
      <c r="BC124"/>
      <c r="BD124"/>
      <c r="BE124"/>
      <c r="BF124"/>
      <c r="BP124" s="1">
        <v>36152</v>
      </c>
      <c r="BQ124" s="15">
        <v>1.2152352118425481E-2</v>
      </c>
      <c r="BR124" s="15">
        <v>1.0555414678966453E-2</v>
      </c>
      <c r="CX124" s="1">
        <v>36670</v>
      </c>
      <c r="CY124" s="15">
        <v>7.7712731279831315E-3</v>
      </c>
      <c r="CZ124" s="15">
        <v>-4.2885754060351923E-2</v>
      </c>
    </row>
    <row r="125" spans="1:104" x14ac:dyDescent="0.2">
      <c r="A125" s="17">
        <v>36188</v>
      </c>
      <c r="B125" s="3">
        <v>4.370999813079834</v>
      </c>
      <c r="C125" s="2">
        <v>1265.3699951171875</v>
      </c>
      <c r="D125" s="3">
        <v>32.594001770019531</v>
      </c>
      <c r="K125" s="17">
        <v>36188</v>
      </c>
      <c r="L125" s="3">
        <f t="shared" si="16"/>
        <v>1.7455999374389649E-4</v>
      </c>
      <c r="M125" s="3">
        <f t="shared" si="17"/>
        <v>1.7841242896357617E-2</v>
      </c>
      <c r="N125" s="3">
        <f t="shared" si="18"/>
        <v>1.5579235135054824E-2</v>
      </c>
      <c r="O125" s="3">
        <f t="shared" si="19"/>
        <v>1.7666682902613719E-2</v>
      </c>
      <c r="P125" s="3">
        <f t="shared" si="20"/>
        <v>1.5404675141310928E-2</v>
      </c>
      <c r="AH125" s="1">
        <v>36153</v>
      </c>
      <c r="AI125" s="15">
        <v>-1.0852603856991146E-3</v>
      </c>
      <c r="AJ125" s="15">
        <v>-5.4832615551143439E-3</v>
      </c>
      <c r="AX125" s="8">
        <v>101</v>
      </c>
      <c r="AY125" s="8">
        <v>2.3860503987768768E-2</v>
      </c>
      <c r="AZ125" s="8">
        <v>4.8398268719413391E-2</v>
      </c>
      <c r="BA125"/>
      <c r="BB125"/>
      <c r="BC125"/>
      <c r="BD125"/>
      <c r="BE125"/>
      <c r="BF125"/>
      <c r="BP125" s="1">
        <v>36153</v>
      </c>
      <c r="BQ125" s="15">
        <v>-1.1972426395147914E-3</v>
      </c>
      <c r="BR125" s="15">
        <v>-5.3712793012986671E-3</v>
      </c>
      <c r="CX125" s="1">
        <v>36671</v>
      </c>
      <c r="CY125" s="15">
        <v>-5.4768105957793342E-3</v>
      </c>
      <c r="CZ125" s="15">
        <v>2.8417212077870888E-2</v>
      </c>
    </row>
    <row r="126" spans="1:104" x14ac:dyDescent="0.2">
      <c r="A126" s="17">
        <v>36189</v>
      </c>
      <c r="B126" s="3">
        <v>4.3569998741149902</v>
      </c>
      <c r="C126" s="2">
        <v>1279.6400146484375</v>
      </c>
      <c r="D126" s="3">
        <v>33</v>
      </c>
      <c r="K126" s="17">
        <v>36189</v>
      </c>
      <c r="L126" s="3">
        <f t="shared" si="16"/>
        <v>1.7483999252319334E-4</v>
      </c>
      <c r="M126" s="3">
        <f t="shared" si="17"/>
        <v>1.1277349381062601E-2</v>
      </c>
      <c r="N126" s="3">
        <f t="shared" si="18"/>
        <v>1.2456225315478513E-2</v>
      </c>
      <c r="O126" s="3">
        <f t="shared" si="19"/>
        <v>1.1102509388539407E-2</v>
      </c>
      <c r="P126" s="3">
        <f t="shared" si="20"/>
        <v>1.2281385322955319E-2</v>
      </c>
      <c r="AH126" s="1">
        <v>36157</v>
      </c>
      <c r="AI126" s="15">
        <v>-4.3611993148592599E-4</v>
      </c>
      <c r="AJ126" s="15">
        <v>-2.0114971112728586E-2</v>
      </c>
      <c r="AX126" s="8">
        <v>102</v>
      </c>
      <c r="AY126" s="8">
        <v>-6.5017807411768928E-3</v>
      </c>
      <c r="AZ126" s="8">
        <v>2.2879302963192006E-2</v>
      </c>
      <c r="BA126"/>
      <c r="BB126"/>
      <c r="BC126"/>
      <c r="BD126"/>
      <c r="BE126"/>
      <c r="BF126"/>
      <c r="BP126" s="1">
        <v>36157</v>
      </c>
      <c r="BQ126" s="15">
        <v>-4.8112083035341008E-4</v>
      </c>
      <c r="BR126" s="15">
        <v>-2.0069970213861102E-2</v>
      </c>
      <c r="CX126" s="1">
        <v>36672</v>
      </c>
      <c r="CY126" s="15">
        <v>-1.1849933712238729E-3</v>
      </c>
      <c r="CZ126" s="15">
        <v>1.4544749899829458E-2</v>
      </c>
    </row>
    <row r="127" spans="1:104" ht="13.5" thickBot="1" x14ac:dyDescent="0.25">
      <c r="A127" s="17">
        <v>36192</v>
      </c>
      <c r="B127" s="3">
        <v>4.4200000762939453</v>
      </c>
      <c r="C127" s="2">
        <v>1273.030029296875</v>
      </c>
      <c r="D127" s="3">
        <v>32.96875</v>
      </c>
      <c r="K127" s="17">
        <v>36192</v>
      </c>
      <c r="L127" s="3">
        <f t="shared" si="16"/>
        <v>1.7427999496459962E-4</v>
      </c>
      <c r="M127" s="3">
        <f t="shared" si="17"/>
        <v>-5.1655037947359733E-3</v>
      </c>
      <c r="N127" s="3">
        <f t="shared" si="18"/>
        <v>-9.46969696969697E-4</v>
      </c>
      <c r="O127" s="3">
        <f t="shared" si="19"/>
        <v>-5.339783789700573E-3</v>
      </c>
      <c r="P127" s="3">
        <f t="shared" si="20"/>
        <v>-1.1212496919342967E-3</v>
      </c>
      <c r="AH127" s="1">
        <v>36158</v>
      </c>
      <c r="AI127" s="15">
        <v>7.03720790237416E-3</v>
      </c>
      <c r="AJ127" s="15">
        <v>-3.9225842579022089E-3</v>
      </c>
      <c r="AX127" s="9">
        <v>103</v>
      </c>
      <c r="AY127" s="9">
        <v>-1.6144069415232189E-2</v>
      </c>
      <c r="AZ127" s="9">
        <v>1.1868107200273531E-2</v>
      </c>
      <c r="BA127"/>
      <c r="BB127"/>
      <c r="BC127"/>
      <c r="BD127"/>
      <c r="BE127"/>
      <c r="BF127"/>
      <c r="BP127" s="1">
        <v>36158</v>
      </c>
      <c r="BQ127" s="15">
        <v>7.7633400010499089E-3</v>
      </c>
      <c r="BR127" s="15">
        <v>-4.6487163565779579E-3</v>
      </c>
      <c r="CX127" s="1">
        <v>36676</v>
      </c>
      <c r="CY127" s="15">
        <v>1.3741502816436702E-2</v>
      </c>
      <c r="CZ127" s="15">
        <v>-1.4863877862993737E-2</v>
      </c>
    </row>
    <row r="128" spans="1:104" x14ac:dyDescent="0.2">
      <c r="A128" s="17">
        <v>36193</v>
      </c>
      <c r="B128" s="3">
        <v>4.4110002517700195</v>
      </c>
      <c r="C128" s="2">
        <v>1261.989990234375</v>
      </c>
      <c r="D128" s="3">
        <v>32.40625</v>
      </c>
      <c r="K128" s="17">
        <v>36193</v>
      </c>
      <c r="L128" s="3">
        <f t="shared" si="16"/>
        <v>1.7680000305175781E-4</v>
      </c>
      <c r="M128" s="3">
        <f t="shared" si="17"/>
        <v>-8.6722534491960705E-3</v>
      </c>
      <c r="N128" s="3">
        <f t="shared" si="18"/>
        <v>-1.7061611374407582E-2</v>
      </c>
      <c r="O128" s="3">
        <f t="shared" si="19"/>
        <v>-8.8490534522478285E-3</v>
      </c>
      <c r="P128" s="3">
        <f t="shared" si="20"/>
        <v>-1.723841137745934E-2</v>
      </c>
      <c r="AH128" s="1">
        <v>36159</v>
      </c>
      <c r="AI128" s="15">
        <v>-4.3561979832783563E-3</v>
      </c>
      <c r="AJ128" s="15">
        <v>-7.8263746131419371E-3</v>
      </c>
      <c r="BP128" s="1">
        <v>36159</v>
      </c>
      <c r="BQ128" s="15">
        <v>-4.8056909111166557E-3</v>
      </c>
      <c r="BR128" s="15">
        <v>-7.3768816853036368E-3</v>
      </c>
      <c r="CX128" s="1">
        <v>36677</v>
      </c>
      <c r="CY128" s="15">
        <v>-6.5420295631593768E-4</v>
      </c>
      <c r="CZ128" s="15">
        <v>4.3364493339158407E-2</v>
      </c>
    </row>
    <row r="129" spans="1:104" x14ac:dyDescent="0.2">
      <c r="A129" s="17">
        <v>36194</v>
      </c>
      <c r="B129" s="3">
        <v>4.3639998435974121</v>
      </c>
      <c r="C129" s="2">
        <v>1272.0699462890625</v>
      </c>
      <c r="D129" s="3">
        <v>32.03125</v>
      </c>
      <c r="K129" s="17">
        <v>36194</v>
      </c>
      <c r="L129" s="3">
        <f t="shared" si="16"/>
        <v>1.7644001007080079E-4</v>
      </c>
      <c r="M129" s="3">
        <f t="shared" si="17"/>
        <v>7.9873502426239251E-3</v>
      </c>
      <c r="N129" s="3">
        <f t="shared" si="18"/>
        <v>-1.1571841851494697E-2</v>
      </c>
      <c r="O129" s="3">
        <f t="shared" si="19"/>
        <v>7.8109102325531242E-3</v>
      </c>
      <c r="P129" s="3">
        <f t="shared" si="20"/>
        <v>-1.1748281861565497E-2</v>
      </c>
      <c r="AH129" s="1">
        <v>36160</v>
      </c>
      <c r="AI129" s="15">
        <v>-1.2686265289849736E-3</v>
      </c>
      <c r="AJ129" s="15">
        <v>8.8265210231237793E-3</v>
      </c>
      <c r="BP129" s="1">
        <v>36160</v>
      </c>
      <c r="BQ129" s="15">
        <v>-1.3995293610040199E-3</v>
      </c>
      <c r="BR129" s="15">
        <v>8.9574238551428254E-3</v>
      </c>
      <c r="CX129" s="1">
        <v>36678</v>
      </c>
      <c r="CY129" s="15">
        <v>8.4300696795157615E-3</v>
      </c>
      <c r="CZ129" s="15">
        <v>-3.2662391812548951E-2</v>
      </c>
    </row>
    <row r="130" spans="1:104" x14ac:dyDescent="0.2">
      <c r="A130" s="17">
        <v>36195</v>
      </c>
      <c r="B130" s="3">
        <v>4.3639998435974121</v>
      </c>
      <c r="C130" s="2">
        <v>1248.489990234375</v>
      </c>
      <c r="D130" s="3">
        <v>30.875</v>
      </c>
      <c r="K130" s="17">
        <v>36195</v>
      </c>
      <c r="L130" s="3">
        <f t="shared" si="16"/>
        <v>1.7455999374389649E-4</v>
      </c>
      <c r="M130" s="3">
        <f t="shared" si="17"/>
        <v>-1.8536681983153495E-2</v>
      </c>
      <c r="N130" s="3">
        <f t="shared" si="18"/>
        <v>-3.6097560975609753E-2</v>
      </c>
      <c r="O130" s="3">
        <f t="shared" si="19"/>
        <v>-1.8711241976897393E-2</v>
      </c>
      <c r="P130" s="3">
        <f t="shared" si="20"/>
        <v>-3.6272120969353651E-2</v>
      </c>
      <c r="AH130" s="1">
        <v>36164</v>
      </c>
      <c r="AI130" s="15">
        <v>-5.8571308054283593E-4</v>
      </c>
      <c r="AJ130" s="15">
        <v>3.8737338745605268E-2</v>
      </c>
      <c r="BP130" s="1">
        <v>36164</v>
      </c>
      <c r="BQ130" s="15">
        <v>-6.4614970175633191E-4</v>
      </c>
      <c r="BR130" s="15">
        <v>3.8797775366818762E-2</v>
      </c>
      <c r="CX130" s="1">
        <v>36679</v>
      </c>
      <c r="CY130" s="15">
        <v>8.3337922578136988E-3</v>
      </c>
      <c r="CZ130" s="15">
        <v>-3.1402692436612381E-2</v>
      </c>
    </row>
    <row r="131" spans="1:104" x14ac:dyDescent="0.2">
      <c r="A131" s="17">
        <v>36196</v>
      </c>
      <c r="B131" s="3">
        <v>4.3909997940063477</v>
      </c>
      <c r="C131" s="2">
        <v>1239.4000244140625</v>
      </c>
      <c r="D131" s="3">
        <v>31.468999862670898</v>
      </c>
      <c r="K131" s="17">
        <v>36196</v>
      </c>
      <c r="L131" s="3">
        <f t="shared" si="16"/>
        <v>1.7455999374389649E-4</v>
      </c>
      <c r="M131" s="3">
        <f t="shared" si="17"/>
        <v>-7.2807678807309218E-3</v>
      </c>
      <c r="N131" s="3">
        <f t="shared" si="18"/>
        <v>1.9238861948855011E-2</v>
      </c>
      <c r="O131" s="3">
        <f t="shared" si="19"/>
        <v>-7.4553278744748184E-3</v>
      </c>
      <c r="P131" s="3">
        <f t="shared" si="20"/>
        <v>1.9064301955111114E-2</v>
      </c>
      <c r="AH131" s="1">
        <v>36165</v>
      </c>
      <c r="AI131" s="15">
        <v>7.1796905225095875E-3</v>
      </c>
      <c r="AJ131" s="15">
        <v>-1.1574259812686815E-2</v>
      </c>
      <c r="BP131" s="1">
        <v>36165</v>
      </c>
      <c r="BQ131" s="15">
        <v>7.9205246458262241E-3</v>
      </c>
      <c r="BR131" s="15">
        <v>-1.2315093936003451E-2</v>
      </c>
      <c r="CX131" s="1">
        <v>36682</v>
      </c>
      <c r="CY131" s="15">
        <v>-2.8962187114307844E-3</v>
      </c>
      <c r="CZ131" s="15">
        <v>-4.7691893520310925E-2</v>
      </c>
    </row>
    <row r="132" spans="1:104" x14ac:dyDescent="0.2">
      <c r="A132" s="17">
        <v>36199</v>
      </c>
      <c r="B132" s="3">
        <v>4.3889999389648438</v>
      </c>
      <c r="C132" s="2">
        <v>1243.77001953125</v>
      </c>
      <c r="D132" s="3">
        <v>32.344001770019531</v>
      </c>
      <c r="K132" s="17">
        <v>36199</v>
      </c>
      <c r="L132" s="3">
        <f t="shared" ref="L132:L195" si="26">B131/100/250</f>
        <v>1.7563999176025392E-4</v>
      </c>
      <c r="M132" s="3">
        <f t="shared" ref="M132:M195" si="27">(C132-C131)/C131</f>
        <v>3.5258956197402485E-3</v>
      </c>
      <c r="N132" s="3">
        <f t="shared" ref="N132:N195" si="28">(D132-D131)/D131</f>
        <v>2.7805202299631265E-2</v>
      </c>
      <c r="O132" s="3">
        <f t="shared" ref="O132:O195" si="29">M132-L132</f>
        <v>3.3502556279799947E-3</v>
      </c>
      <c r="P132" s="3">
        <f t="shared" ref="P132:P195" si="30">N132-L132</f>
        <v>2.762956230787101E-2</v>
      </c>
      <c r="AH132" s="1">
        <v>36166</v>
      </c>
      <c r="AI132" s="15">
        <v>1.1749610389989149E-2</v>
      </c>
      <c r="AJ132" s="15">
        <v>-4.5018862354683064E-3</v>
      </c>
      <c r="BP132" s="1">
        <v>36166</v>
      </c>
      <c r="BQ132" s="15">
        <v>1.2961990266989349E-2</v>
      </c>
      <c r="BR132" s="15">
        <v>-5.7142661124685058E-3</v>
      </c>
      <c r="CX132" s="1">
        <v>36683</v>
      </c>
      <c r="CY132" s="15">
        <v>-2.9613853109172706E-3</v>
      </c>
      <c r="CZ132" s="15">
        <v>6.6179955006361091E-2</v>
      </c>
    </row>
    <row r="133" spans="1:104" x14ac:dyDescent="0.2">
      <c r="A133" s="17">
        <v>36200</v>
      </c>
      <c r="B133" s="3">
        <v>4.4039998054504395</v>
      </c>
      <c r="C133" s="2">
        <v>1216.1400146484375</v>
      </c>
      <c r="D133" s="3">
        <v>31.9375</v>
      </c>
      <c r="K133" s="17">
        <v>36200</v>
      </c>
      <c r="L133" s="3">
        <f t="shared" si="26"/>
        <v>1.7555999755859374E-4</v>
      </c>
      <c r="M133" s="3">
        <f t="shared" si="27"/>
        <v>-2.2214721732258549E-2</v>
      </c>
      <c r="N133" s="3">
        <f t="shared" si="28"/>
        <v>-1.2568072834955382E-2</v>
      </c>
      <c r="O133" s="3">
        <f t="shared" si="29"/>
        <v>-2.2390281729817142E-2</v>
      </c>
      <c r="P133" s="3">
        <f t="shared" si="30"/>
        <v>-1.2743632832513976E-2</v>
      </c>
      <c r="AH133" s="1">
        <v>36167</v>
      </c>
      <c r="AI133" s="15">
        <v>-1.1749629161509248E-3</v>
      </c>
      <c r="AJ133" s="15">
        <v>4.4104666092167254E-2</v>
      </c>
      <c r="BP133" s="1">
        <v>36167</v>
      </c>
      <c r="BQ133" s="15">
        <v>-1.296201097544288E-3</v>
      </c>
      <c r="BR133" s="15">
        <v>4.4225904273560615E-2</v>
      </c>
      <c r="CX133" s="1">
        <v>36684</v>
      </c>
      <c r="CY133" s="15">
        <v>3.8808479192792033E-3</v>
      </c>
      <c r="CZ133" s="15">
        <v>1.2805199135089698E-2</v>
      </c>
    </row>
    <row r="134" spans="1:104" x14ac:dyDescent="0.2">
      <c r="A134" s="17">
        <v>36201</v>
      </c>
      <c r="B134" s="3">
        <v>4.375</v>
      </c>
      <c r="C134" s="2">
        <v>1223.550048828125</v>
      </c>
      <c r="D134" s="3">
        <v>31.531499862670898</v>
      </c>
      <c r="K134" s="17">
        <v>36201</v>
      </c>
      <c r="L134" s="3">
        <f t="shared" si="26"/>
        <v>1.7615999221801758E-4</v>
      </c>
      <c r="M134" s="3">
        <f t="shared" si="27"/>
        <v>6.0930765293744542E-3</v>
      </c>
      <c r="N134" s="3">
        <f t="shared" si="28"/>
        <v>-1.2712333067056018E-2</v>
      </c>
      <c r="O134" s="3">
        <f t="shared" si="29"/>
        <v>5.9169165371564369E-3</v>
      </c>
      <c r="P134" s="3">
        <f t="shared" si="30"/>
        <v>-1.2888493059274036E-2</v>
      </c>
      <c r="AH134" s="1">
        <v>36168</v>
      </c>
      <c r="AI134" s="15">
        <v>2.1638410630048133E-3</v>
      </c>
      <c r="AJ134" s="15">
        <v>4.8066544739479508E-2</v>
      </c>
      <c r="BP134" s="1">
        <v>36168</v>
      </c>
      <c r="BQ134" s="15">
        <v>2.3871163270126248E-3</v>
      </c>
      <c r="BR134" s="15">
        <v>4.7843269475471698E-2</v>
      </c>
      <c r="CX134" s="1">
        <v>36685</v>
      </c>
      <c r="CY134" s="15">
        <v>-2.9256114753500404E-3</v>
      </c>
      <c r="CZ134" s="15">
        <v>2.6338343524386819E-2</v>
      </c>
    </row>
    <row r="135" spans="1:104" x14ac:dyDescent="0.2">
      <c r="A135" s="17">
        <v>36202</v>
      </c>
      <c r="B135" s="3">
        <v>4.3850002288818359</v>
      </c>
      <c r="C135" s="2">
        <v>1254.0400390625</v>
      </c>
      <c r="D135" s="3">
        <v>31.343999862670898</v>
      </c>
      <c r="K135" s="17">
        <v>36202</v>
      </c>
      <c r="L135" s="3">
        <f t="shared" si="26"/>
        <v>1.75E-4</v>
      </c>
      <c r="M135" s="3">
        <f t="shared" si="27"/>
        <v>2.4919283247609923E-2</v>
      </c>
      <c r="N135" s="3">
        <f t="shared" si="28"/>
        <v>-5.9464345437615883E-3</v>
      </c>
      <c r="O135" s="3">
        <f t="shared" si="29"/>
        <v>2.4744283247609921E-2</v>
      </c>
      <c r="P135" s="3">
        <f t="shared" si="30"/>
        <v>-6.1214345437615881E-3</v>
      </c>
      <c r="AH135" s="1">
        <v>36171</v>
      </c>
      <c r="AI135" s="15">
        <v>-4.8015046443920491E-3</v>
      </c>
      <c r="AJ135" s="15">
        <v>-5.9218653353565213E-3</v>
      </c>
      <c r="BP135" s="1">
        <v>36171</v>
      </c>
      <c r="BQ135" s="15">
        <v>-5.2969464009241388E-3</v>
      </c>
      <c r="BR135" s="15">
        <v>-5.4264235788244316E-3</v>
      </c>
      <c r="CX135" s="1">
        <v>36686</v>
      </c>
      <c r="CY135" s="15">
        <v>-1.4846776947517305E-3</v>
      </c>
      <c r="CZ135" s="15">
        <v>-2.0130682127905766E-2</v>
      </c>
    </row>
    <row r="136" spans="1:104" x14ac:dyDescent="0.2">
      <c r="A136" s="17">
        <v>36203</v>
      </c>
      <c r="B136" s="3">
        <v>4.4210000038146973</v>
      </c>
      <c r="C136" s="2">
        <v>1230.1300048828125</v>
      </c>
      <c r="D136" s="3">
        <v>31.343999862670898</v>
      </c>
      <c r="K136" s="17">
        <v>36203</v>
      </c>
      <c r="L136" s="3">
        <f t="shared" si="26"/>
        <v>1.7540000915527342E-4</v>
      </c>
      <c r="M136" s="3">
        <f t="shared" si="27"/>
        <v>-1.906640412977743E-2</v>
      </c>
      <c r="N136" s="3">
        <f t="shared" si="28"/>
        <v>0</v>
      </c>
      <c r="O136" s="3">
        <f t="shared" si="29"/>
        <v>-1.9241804138932703E-2</v>
      </c>
      <c r="P136" s="3">
        <f t="shared" si="30"/>
        <v>-1.7540000915527342E-4</v>
      </c>
      <c r="AH136" s="1">
        <v>36172</v>
      </c>
      <c r="AI136" s="15">
        <v>-1.0415955899051919E-2</v>
      </c>
      <c r="AJ136" s="15">
        <v>4.8059158054617711E-2</v>
      </c>
      <c r="BP136" s="1">
        <v>36172</v>
      </c>
      <c r="BQ136" s="15">
        <v>-1.14907230540966E-2</v>
      </c>
      <c r="BR136" s="15">
        <v>4.9133925209662394E-2</v>
      </c>
      <c r="CX136" s="1">
        <v>36689</v>
      </c>
      <c r="CY136" s="15">
        <v>-3.3248628816747333E-3</v>
      </c>
      <c r="CZ136" s="15">
        <v>2.7570227349722403E-2</v>
      </c>
    </row>
    <row r="137" spans="1:104" x14ac:dyDescent="0.2">
      <c r="A137" s="17">
        <v>36207</v>
      </c>
      <c r="B137" s="3">
        <v>4.4089999198913574</v>
      </c>
      <c r="C137" s="2">
        <v>1241.8699951171875</v>
      </c>
      <c r="D137" s="3">
        <v>31.5625</v>
      </c>
      <c r="K137" s="17">
        <v>36207</v>
      </c>
      <c r="L137" s="3">
        <f t="shared" si="26"/>
        <v>1.768400001525879E-4</v>
      </c>
      <c r="M137" s="3">
        <f t="shared" si="27"/>
        <v>9.5436987861241569E-3</v>
      </c>
      <c r="N137" s="3">
        <f t="shared" si="28"/>
        <v>6.9710355502305898E-3</v>
      </c>
      <c r="O137" s="3">
        <f t="shared" si="29"/>
        <v>9.3668587859715696E-3</v>
      </c>
      <c r="P137" s="3">
        <f t="shared" si="30"/>
        <v>6.7941955500780016E-3</v>
      </c>
      <c r="AH137" s="1">
        <v>36173</v>
      </c>
      <c r="AI137" s="15">
        <v>-2.3057257963838428E-3</v>
      </c>
      <c r="AJ137" s="15">
        <v>-4.6467325050535996E-2</v>
      </c>
      <c r="BP137" s="1">
        <v>36173</v>
      </c>
      <c r="BQ137" s="15">
        <v>-2.5436413922743898E-3</v>
      </c>
      <c r="BR137" s="15">
        <v>-4.6229409454645445E-2</v>
      </c>
      <c r="CX137" s="1">
        <v>36690</v>
      </c>
      <c r="CY137" s="15">
        <v>6.8603050670338036E-3</v>
      </c>
      <c r="CZ137" s="15">
        <v>3.1506427875257715E-3</v>
      </c>
    </row>
    <row r="138" spans="1:104" x14ac:dyDescent="0.2">
      <c r="A138" s="17">
        <v>36208</v>
      </c>
      <c r="B138" s="3">
        <v>4.4099998474121094</v>
      </c>
      <c r="C138" s="2">
        <v>1224.030029296875</v>
      </c>
      <c r="D138" s="3">
        <v>30.968999862670898</v>
      </c>
      <c r="K138" s="17">
        <v>36208</v>
      </c>
      <c r="L138" s="3">
        <f t="shared" si="26"/>
        <v>1.7635999679565427E-4</v>
      </c>
      <c r="M138" s="3">
        <f t="shared" si="27"/>
        <v>-1.4365405308491291E-2</v>
      </c>
      <c r="N138" s="3">
        <f t="shared" si="28"/>
        <v>-1.8803964747060642E-2</v>
      </c>
      <c r="O138" s="3">
        <f t="shared" si="29"/>
        <v>-1.4541765305286945E-2</v>
      </c>
      <c r="P138" s="3">
        <f t="shared" si="30"/>
        <v>-1.8980324743856296E-2</v>
      </c>
      <c r="AH138" s="1">
        <v>36174</v>
      </c>
      <c r="AI138" s="15">
        <v>-9.7285587650366677E-3</v>
      </c>
      <c r="AJ138" s="15">
        <v>-3.956115478256314E-2</v>
      </c>
      <c r="BP138" s="1">
        <v>36174</v>
      </c>
      <c r="BQ138" s="15">
        <v>-1.0732397061580834E-2</v>
      </c>
      <c r="BR138" s="15">
        <v>-3.8557316486018969E-2</v>
      </c>
      <c r="CX138" s="1">
        <v>36691</v>
      </c>
      <c r="CY138" s="15">
        <v>2.2298925538945477E-4</v>
      </c>
      <c r="CZ138" s="15">
        <v>-2.7479176286078592E-2</v>
      </c>
    </row>
    <row r="139" spans="1:104" x14ac:dyDescent="0.2">
      <c r="A139" s="17">
        <v>36209</v>
      </c>
      <c r="B139" s="3">
        <v>4.4140000343322754</v>
      </c>
      <c r="C139" s="2">
        <v>1237.280029296875</v>
      </c>
      <c r="D139" s="3">
        <v>30.656499862670898</v>
      </c>
      <c r="K139" s="17">
        <v>36209</v>
      </c>
      <c r="L139" s="3">
        <f t="shared" si="26"/>
        <v>1.7639999389648436E-4</v>
      </c>
      <c r="M139" s="3">
        <f t="shared" si="27"/>
        <v>1.082489782347191E-2</v>
      </c>
      <c r="N139" s="3">
        <f t="shared" si="28"/>
        <v>-1.0090735941933925E-2</v>
      </c>
      <c r="O139" s="3">
        <f t="shared" si="29"/>
        <v>1.0648497829575426E-2</v>
      </c>
      <c r="P139" s="3">
        <f t="shared" si="30"/>
        <v>-1.026713593583041E-2</v>
      </c>
      <c r="AH139" s="1">
        <v>36175</v>
      </c>
      <c r="AI139" s="15">
        <v>1.3633763265577317E-2</v>
      </c>
      <c r="AJ139" s="15">
        <v>4.0953922773740423E-2</v>
      </c>
      <c r="BP139" s="1">
        <v>36175</v>
      </c>
      <c r="BQ139" s="15">
        <v>1.5040558868353532E-2</v>
      </c>
      <c r="BR139" s="15">
        <v>3.9547127170964209E-2</v>
      </c>
      <c r="CX139" s="1">
        <v>36692</v>
      </c>
      <c r="CY139" s="15">
        <v>2.2558304445971346E-3</v>
      </c>
      <c r="CZ139" s="15">
        <v>-1.2898097105923226E-2</v>
      </c>
    </row>
    <row r="140" spans="1:104" x14ac:dyDescent="0.2">
      <c r="A140" s="17">
        <v>36210</v>
      </c>
      <c r="B140" s="3">
        <v>4.445000171661377</v>
      </c>
      <c r="C140" s="2">
        <v>1239.18994140625</v>
      </c>
      <c r="D140" s="3">
        <v>31.25</v>
      </c>
      <c r="K140" s="17">
        <v>36210</v>
      </c>
      <c r="L140" s="3">
        <f t="shared" si="26"/>
        <v>1.76560001373291E-4</v>
      </c>
      <c r="M140" s="3">
        <f t="shared" si="27"/>
        <v>1.543637708644154E-3</v>
      </c>
      <c r="N140" s="3">
        <f t="shared" si="28"/>
        <v>1.9359683590356027E-2</v>
      </c>
      <c r="O140" s="3">
        <f t="shared" si="29"/>
        <v>1.3670777072708629E-3</v>
      </c>
      <c r="P140" s="3">
        <f t="shared" si="30"/>
        <v>1.9183123588982737E-2</v>
      </c>
      <c r="AH140" s="1">
        <v>36179</v>
      </c>
      <c r="AI140" s="15">
        <v>3.1936616754995391E-3</v>
      </c>
      <c r="AJ140" s="15">
        <v>1.5234088168573332E-2</v>
      </c>
      <c r="BP140" s="1">
        <v>36179</v>
      </c>
      <c r="BQ140" s="15">
        <v>3.5231986576467365E-3</v>
      </c>
      <c r="BR140" s="15">
        <v>1.4904551186426133E-2</v>
      </c>
      <c r="CX140" s="1">
        <v>36693</v>
      </c>
      <c r="CY140" s="15">
        <v>-4.2024311682592108E-3</v>
      </c>
      <c r="CZ140" s="15">
        <v>9.238429066963337E-3</v>
      </c>
    </row>
    <row r="141" spans="1:104" x14ac:dyDescent="0.2">
      <c r="A141" s="17">
        <v>36213</v>
      </c>
      <c r="B141" s="3">
        <v>4.4899997711181641</v>
      </c>
      <c r="C141" s="2">
        <v>1272.199951171875</v>
      </c>
      <c r="D141" s="3">
        <v>32</v>
      </c>
      <c r="K141" s="17">
        <v>36213</v>
      </c>
      <c r="L141" s="3">
        <f t="shared" si="26"/>
        <v>1.7780000686645509E-4</v>
      </c>
      <c r="M141" s="3">
        <f t="shared" si="27"/>
        <v>2.663837775197302E-2</v>
      </c>
      <c r="N141" s="3">
        <f t="shared" si="28"/>
        <v>2.4E-2</v>
      </c>
      <c r="O141" s="3">
        <f t="shared" si="29"/>
        <v>2.6460577745106566E-2</v>
      </c>
      <c r="P141" s="3">
        <f t="shared" si="30"/>
        <v>2.3822199993133546E-2</v>
      </c>
      <c r="AH141" s="1">
        <v>36180</v>
      </c>
      <c r="AI141" s="15">
        <v>2.3617286074903744E-3</v>
      </c>
      <c r="AJ141" s="15">
        <v>-1.5630433707796059E-3</v>
      </c>
      <c r="BP141" s="1">
        <v>36180</v>
      </c>
      <c r="BQ141" s="15">
        <v>2.6054228359472273E-3</v>
      </c>
      <c r="BR141" s="15">
        <v>-1.8067375992364587E-3</v>
      </c>
      <c r="CX141" s="1">
        <v>36696</v>
      </c>
      <c r="CY141" s="15">
        <v>6.2163874892692591E-3</v>
      </c>
      <c r="CZ141" s="15">
        <v>-1.4296190624527E-2</v>
      </c>
    </row>
    <row r="142" spans="1:104" x14ac:dyDescent="0.2">
      <c r="A142" s="17">
        <v>36214</v>
      </c>
      <c r="B142" s="3">
        <v>4.5329999923706055</v>
      </c>
      <c r="C142" s="2">
        <v>1271.1800537109375</v>
      </c>
      <c r="D142" s="3">
        <v>32.656501770019531</v>
      </c>
      <c r="K142" s="17">
        <v>36214</v>
      </c>
      <c r="L142" s="3">
        <f t="shared" si="26"/>
        <v>1.7959999084472657E-4</v>
      </c>
      <c r="M142" s="3">
        <f t="shared" si="27"/>
        <v>-8.0168016041663184E-4</v>
      </c>
      <c r="N142" s="3">
        <f t="shared" si="28"/>
        <v>2.0515680313110352E-2</v>
      </c>
      <c r="O142" s="3">
        <f t="shared" si="29"/>
        <v>-9.8128015126135843E-4</v>
      </c>
      <c r="P142" s="3">
        <f t="shared" si="30"/>
        <v>2.0336080322265623E-2</v>
      </c>
      <c r="AH142" s="1">
        <v>36181</v>
      </c>
      <c r="AI142" s="15">
        <v>-9.2367504469152498E-3</v>
      </c>
      <c r="AJ142" s="15">
        <v>2.3467601563367576E-2</v>
      </c>
      <c r="BP142" s="1">
        <v>36181</v>
      </c>
      <c r="BQ142" s="15">
        <v>-1.0189841655816432E-2</v>
      </c>
      <c r="BR142" s="15">
        <v>2.4420692772268757E-2</v>
      </c>
      <c r="CX142" s="1">
        <v>36697</v>
      </c>
      <c r="CY142" s="15">
        <v>-2.9048900835916399E-3</v>
      </c>
      <c r="CZ142" s="15">
        <v>2.5545684460847311E-2</v>
      </c>
    </row>
    <row r="143" spans="1:104" x14ac:dyDescent="0.2">
      <c r="A143" s="17">
        <v>36215</v>
      </c>
      <c r="B143" s="3">
        <v>4.5390000343322754</v>
      </c>
      <c r="C143" s="2">
        <v>1253.4100341796875</v>
      </c>
      <c r="D143" s="3">
        <v>34.125</v>
      </c>
      <c r="K143" s="17">
        <v>36215</v>
      </c>
      <c r="L143" s="3">
        <f t="shared" si="26"/>
        <v>1.813199996948242E-4</v>
      </c>
      <c r="M143" s="3">
        <f t="shared" si="27"/>
        <v>-1.3979152268299239E-2</v>
      </c>
      <c r="N143" s="3">
        <f t="shared" si="28"/>
        <v>4.4968020160954011E-2</v>
      </c>
      <c r="O143" s="3">
        <f t="shared" si="29"/>
        <v>-1.4160472267994063E-2</v>
      </c>
      <c r="P143" s="3">
        <f t="shared" si="30"/>
        <v>4.4786700161259185E-2</v>
      </c>
      <c r="AH143" s="1">
        <v>36182</v>
      </c>
      <c r="AI143" s="15">
        <v>-4.4128840608457214E-3</v>
      </c>
      <c r="AJ143" s="15">
        <v>8.986961938699578E-3</v>
      </c>
      <c r="BP143" s="1">
        <v>36182</v>
      </c>
      <c r="BQ143" s="15">
        <v>-4.8682261238866065E-3</v>
      </c>
      <c r="BR143" s="15">
        <v>9.4423040017404623E-3</v>
      </c>
      <c r="CX143" s="1">
        <v>36698</v>
      </c>
      <c r="CY143" s="15">
        <v>7.3194607978062864E-4</v>
      </c>
      <c r="CZ143" s="15">
        <v>1.9679019392954897E-2</v>
      </c>
    </row>
    <row r="144" spans="1:104" x14ac:dyDescent="0.2">
      <c r="A144" s="17">
        <v>36216</v>
      </c>
      <c r="B144" s="3">
        <v>4.5289998054504395</v>
      </c>
      <c r="C144" s="2">
        <v>1245.02001953125</v>
      </c>
      <c r="D144" s="3">
        <v>33</v>
      </c>
      <c r="K144" s="17">
        <v>36216</v>
      </c>
      <c r="L144" s="3">
        <f t="shared" si="26"/>
        <v>1.8156000137329101E-4</v>
      </c>
      <c r="M144" s="3">
        <f t="shared" si="27"/>
        <v>-6.6937509830360242E-3</v>
      </c>
      <c r="N144" s="3">
        <f t="shared" si="28"/>
        <v>-3.2967032967032968E-2</v>
      </c>
      <c r="O144" s="3">
        <f t="shared" si="29"/>
        <v>-6.8753109844093153E-3</v>
      </c>
      <c r="P144" s="3">
        <f t="shared" si="30"/>
        <v>-3.3148592968406256E-2</v>
      </c>
      <c r="AH144" s="1">
        <v>36185</v>
      </c>
      <c r="AI144" s="15">
        <v>3.7509362257536231E-3</v>
      </c>
      <c r="AJ144" s="15">
        <v>-1.8066228293198029E-2</v>
      </c>
      <c r="BP144" s="1">
        <v>36185</v>
      </c>
      <c r="BQ144" s="15">
        <v>4.1379754082519092E-3</v>
      </c>
      <c r="BR144" s="15">
        <v>-1.8453267475696315E-2</v>
      </c>
      <c r="CX144" s="1">
        <v>36699</v>
      </c>
      <c r="CY144" s="15">
        <v>-7.9177527602811576E-3</v>
      </c>
      <c r="CZ144" s="15">
        <v>-2.4173670321878706E-3</v>
      </c>
    </row>
    <row r="145" spans="1:104" x14ac:dyDescent="0.2">
      <c r="A145" s="17">
        <v>36217</v>
      </c>
      <c r="B145" s="3">
        <v>4.565000057220459</v>
      </c>
      <c r="C145" s="2">
        <v>1238.3299560546875</v>
      </c>
      <c r="D145" s="3">
        <v>32.5</v>
      </c>
      <c r="K145" s="17">
        <v>36217</v>
      </c>
      <c r="L145" s="3">
        <f t="shared" si="26"/>
        <v>1.8115999221801756E-4</v>
      </c>
      <c r="M145" s="3">
        <f t="shared" si="27"/>
        <v>-5.3734585561775209E-3</v>
      </c>
      <c r="N145" s="3">
        <f t="shared" si="28"/>
        <v>-1.5151515151515152E-2</v>
      </c>
      <c r="O145" s="3">
        <f t="shared" si="29"/>
        <v>-5.5546185483955381E-3</v>
      </c>
      <c r="P145" s="3">
        <f t="shared" si="30"/>
        <v>-1.533267514373317E-2</v>
      </c>
      <c r="AH145" s="1">
        <v>36186</v>
      </c>
      <c r="AI145" s="15">
        <v>7.8624613463092012E-3</v>
      </c>
      <c r="AJ145" s="15">
        <v>-2.3331468458509558E-2</v>
      </c>
      <c r="BP145" s="1">
        <v>36186</v>
      </c>
      <c r="BQ145" s="15">
        <v>8.6737469637522113E-3</v>
      </c>
      <c r="BR145" s="15">
        <v>-2.4142754075952566E-2</v>
      </c>
      <c r="CX145" s="1">
        <v>36700</v>
      </c>
      <c r="CY145" s="15">
        <v>-3.2571118065242255E-3</v>
      </c>
      <c r="CZ145" s="15">
        <v>-3.7374351109883183E-4</v>
      </c>
    </row>
    <row r="146" spans="1:104" x14ac:dyDescent="0.2">
      <c r="A146" s="17">
        <v>36220</v>
      </c>
      <c r="B146" s="3">
        <v>4.5799999237060547</v>
      </c>
      <c r="C146" s="2">
        <v>1236.1600341796875</v>
      </c>
      <c r="D146" s="3">
        <v>31.75</v>
      </c>
      <c r="K146" s="17">
        <v>36220</v>
      </c>
      <c r="L146" s="3">
        <f t="shared" si="26"/>
        <v>1.8260000228881838E-4</v>
      </c>
      <c r="M146" s="3">
        <f t="shared" si="27"/>
        <v>-1.7522970064564691E-3</v>
      </c>
      <c r="N146" s="3">
        <f t="shared" si="28"/>
        <v>-2.3076923076923078E-2</v>
      </c>
      <c r="O146" s="3">
        <f t="shared" si="29"/>
        <v>-1.9348970087452876E-3</v>
      </c>
      <c r="P146" s="3">
        <f t="shared" si="30"/>
        <v>-2.3259523079211898E-2</v>
      </c>
      <c r="AH146" s="1">
        <v>36187</v>
      </c>
      <c r="AI146" s="15">
        <v>-3.9931675570614401E-3</v>
      </c>
      <c r="AJ146" s="15">
        <v>9.144481770438171E-4</v>
      </c>
      <c r="BP146" s="1">
        <v>36187</v>
      </c>
      <c r="BQ146" s="15">
        <v>-4.4052013037970883E-3</v>
      </c>
      <c r="BR146" s="15">
        <v>1.3264819237794653E-3</v>
      </c>
      <c r="CX146" s="1">
        <v>36703</v>
      </c>
      <c r="CY146" s="15">
        <v>3.9996619384173784E-3</v>
      </c>
      <c r="CZ146" s="15">
        <v>-5.290380694955369E-2</v>
      </c>
    </row>
    <row r="147" spans="1:104" x14ac:dyDescent="0.2">
      <c r="A147" s="17">
        <v>36221</v>
      </c>
      <c r="B147" s="3">
        <v>4.5430002212524414</v>
      </c>
      <c r="C147" s="2">
        <v>1225.5</v>
      </c>
      <c r="D147" s="3">
        <v>31.3125</v>
      </c>
      <c r="K147" s="17">
        <v>36221</v>
      </c>
      <c r="L147" s="3">
        <f t="shared" si="26"/>
        <v>1.8319999694824219E-4</v>
      </c>
      <c r="M147" s="3">
        <f t="shared" si="27"/>
        <v>-8.623506572724194E-3</v>
      </c>
      <c r="N147" s="3">
        <f t="shared" si="28"/>
        <v>-1.3779527559055118E-2</v>
      </c>
      <c r="O147" s="3">
        <f t="shared" si="29"/>
        <v>-8.8067065696724369E-3</v>
      </c>
      <c r="P147" s="3">
        <f t="shared" si="30"/>
        <v>-1.3962727556003361E-2</v>
      </c>
      <c r="AH147" s="1">
        <v>36188</v>
      </c>
      <c r="AI147" s="15">
        <v>9.4609406156802058E-3</v>
      </c>
      <c r="AJ147" s="15">
        <v>5.9437345256307221E-3</v>
      </c>
      <c r="BP147" s="1">
        <v>36188</v>
      </c>
      <c r="BQ147" s="15">
        <v>1.043716481709861E-2</v>
      </c>
      <c r="BR147" s="15">
        <v>4.9675103242123181E-3</v>
      </c>
      <c r="CX147" s="1">
        <v>36704</v>
      </c>
      <c r="CY147" s="15">
        <v>-1.4831519999658146E-3</v>
      </c>
      <c r="CZ147" s="15">
        <v>-1.1309772949810306E-2</v>
      </c>
    </row>
    <row r="148" spans="1:104" x14ac:dyDescent="0.2">
      <c r="A148" s="17">
        <v>36222</v>
      </c>
      <c r="B148" s="3">
        <v>4.4899997711181641</v>
      </c>
      <c r="C148" s="2">
        <v>1227.699951171875</v>
      </c>
      <c r="D148" s="3">
        <v>31.6875</v>
      </c>
      <c r="K148" s="17">
        <v>36222</v>
      </c>
      <c r="L148" s="3">
        <f t="shared" si="26"/>
        <v>1.8172000885009764E-4</v>
      </c>
      <c r="M148" s="3">
        <f t="shared" si="27"/>
        <v>1.7951457950836393E-3</v>
      </c>
      <c r="N148" s="3">
        <f t="shared" si="28"/>
        <v>1.1976047904191617E-2</v>
      </c>
      <c r="O148" s="3">
        <f t="shared" si="29"/>
        <v>1.6134257862335417E-3</v>
      </c>
      <c r="P148" s="3">
        <f t="shared" si="30"/>
        <v>1.179432789534152E-2</v>
      </c>
      <c r="AH148" s="1">
        <v>36189</v>
      </c>
      <c r="AI148" s="15">
        <v>5.9456652156508099E-3</v>
      </c>
      <c r="AJ148" s="15">
        <v>6.3357201073045094E-3</v>
      </c>
      <c r="BP148" s="1">
        <v>36189</v>
      </c>
      <c r="BQ148" s="15">
        <v>6.5591668232425617E-3</v>
      </c>
      <c r="BR148" s="15">
        <v>5.7222184997127576E-3</v>
      </c>
      <c r="CX148" s="1">
        <v>36705</v>
      </c>
      <c r="CY148" s="15">
        <v>1.1662949282154125E-3</v>
      </c>
      <c r="CZ148" s="15">
        <v>-5.4058220231597632E-4</v>
      </c>
    </row>
    <row r="149" spans="1:104" x14ac:dyDescent="0.2">
      <c r="A149" s="17">
        <v>36223</v>
      </c>
      <c r="B149" s="3">
        <v>4.4850001335144043</v>
      </c>
      <c r="C149" s="2">
        <v>1246.6400146484375</v>
      </c>
      <c r="D149" s="3">
        <v>32.5</v>
      </c>
      <c r="K149" s="17">
        <v>36223</v>
      </c>
      <c r="L149" s="3">
        <f t="shared" si="26"/>
        <v>1.7959999084472657E-4</v>
      </c>
      <c r="M149" s="3">
        <f t="shared" si="27"/>
        <v>1.5427273951166703E-2</v>
      </c>
      <c r="N149" s="3">
        <f t="shared" si="28"/>
        <v>2.564102564102564E-2</v>
      </c>
      <c r="O149" s="3">
        <f t="shared" si="29"/>
        <v>1.5247673960321976E-2</v>
      </c>
      <c r="P149" s="3">
        <f t="shared" si="30"/>
        <v>2.5461425650180912E-2</v>
      </c>
      <c r="AH149" s="1">
        <v>36192</v>
      </c>
      <c r="AI149" s="15">
        <v>-2.859584768312945E-3</v>
      </c>
      <c r="AJ149" s="15">
        <v>1.7383350763786483E-3</v>
      </c>
      <c r="BP149" s="1">
        <v>36192</v>
      </c>
      <c r="BQ149" s="15">
        <v>-3.1546501291722928E-3</v>
      </c>
      <c r="BR149" s="15">
        <v>2.0334004372379961E-3</v>
      </c>
      <c r="CX149" s="1">
        <v>36706</v>
      </c>
      <c r="CY149" s="15">
        <v>-3.7643839635105201E-3</v>
      </c>
      <c r="CZ149" s="15">
        <v>-9.4623011463656082E-4</v>
      </c>
    </row>
    <row r="150" spans="1:104" x14ac:dyDescent="0.2">
      <c r="A150" s="17">
        <v>36224</v>
      </c>
      <c r="B150" s="3">
        <v>4.4899997711181641</v>
      </c>
      <c r="C150" s="2">
        <v>1275.469970703125</v>
      </c>
      <c r="D150" s="3">
        <v>32.9375</v>
      </c>
      <c r="K150" s="17">
        <v>36224</v>
      </c>
      <c r="L150" s="3">
        <f t="shared" si="26"/>
        <v>1.7940000534057618E-4</v>
      </c>
      <c r="M150" s="3">
        <f t="shared" si="27"/>
        <v>2.3126127603739544E-2</v>
      </c>
      <c r="N150" s="3">
        <f t="shared" si="28"/>
        <v>1.3461538461538462E-2</v>
      </c>
      <c r="O150" s="3">
        <f t="shared" si="29"/>
        <v>2.2946727598398969E-2</v>
      </c>
      <c r="P150" s="3">
        <f t="shared" si="30"/>
        <v>1.3282138456197886E-2</v>
      </c>
      <c r="AH150" s="1">
        <v>36193</v>
      </c>
      <c r="AI150" s="15">
        <v>-4.7388844684765645E-3</v>
      </c>
      <c r="AJ150" s="15">
        <v>-1.2499526908982775E-2</v>
      </c>
      <c r="BP150" s="1">
        <v>36193</v>
      </c>
      <c r="BQ150" s="15">
        <v>-5.2278647817220886E-3</v>
      </c>
      <c r="BR150" s="15">
        <v>-1.2010546595737252E-2</v>
      </c>
      <c r="CX150" s="1">
        <v>36707</v>
      </c>
      <c r="CY150" s="15">
        <v>3.5361300482898068E-3</v>
      </c>
      <c r="CZ150" s="15">
        <v>-6.2157370634062466E-2</v>
      </c>
    </row>
    <row r="151" spans="1:104" x14ac:dyDescent="0.2">
      <c r="A151" s="17">
        <v>36227</v>
      </c>
      <c r="B151" s="3">
        <v>4.499000072479248</v>
      </c>
      <c r="C151" s="2">
        <v>1282.72998046875</v>
      </c>
      <c r="D151" s="3">
        <v>33.344001770019531</v>
      </c>
      <c r="K151" s="17">
        <v>36227</v>
      </c>
      <c r="L151" s="3">
        <f t="shared" si="26"/>
        <v>1.7959999084472657E-4</v>
      </c>
      <c r="M151" s="3">
        <f t="shared" si="27"/>
        <v>5.6920271996860842E-3</v>
      </c>
      <c r="N151" s="3">
        <f t="shared" si="28"/>
        <v>1.2341609715962999E-2</v>
      </c>
      <c r="O151" s="3">
        <f t="shared" si="29"/>
        <v>5.5124272088413577E-3</v>
      </c>
      <c r="P151" s="3">
        <f t="shared" si="30"/>
        <v>1.2162009725118272E-2</v>
      </c>
      <c r="AH151" s="1">
        <v>36194</v>
      </c>
      <c r="AI151" s="15">
        <v>4.182933393436351E-3</v>
      </c>
      <c r="AJ151" s="15">
        <v>-1.5931215255001848E-2</v>
      </c>
      <c r="BP151" s="1">
        <v>36194</v>
      </c>
      <c r="BQ151" s="15">
        <v>4.6145480687072192E-3</v>
      </c>
      <c r="BR151" s="15">
        <v>-1.6362829930272715E-2</v>
      </c>
      <c r="CX151" s="1">
        <v>36710</v>
      </c>
      <c r="CY151" s="15">
        <v>4.2459439125841665E-3</v>
      </c>
      <c r="CZ151" s="15">
        <v>4.9789661983618921E-2</v>
      </c>
    </row>
    <row r="152" spans="1:104" x14ac:dyDescent="0.2">
      <c r="A152" s="17">
        <v>36228</v>
      </c>
      <c r="B152" s="3">
        <v>4.4689998626708984</v>
      </c>
      <c r="C152" s="2">
        <v>1279.8399658203125</v>
      </c>
      <c r="D152" s="3">
        <v>33.875</v>
      </c>
      <c r="K152" s="17">
        <v>36228</v>
      </c>
      <c r="L152" s="3">
        <f t="shared" si="26"/>
        <v>1.7996000289916992E-4</v>
      </c>
      <c r="M152" s="3">
        <f t="shared" si="27"/>
        <v>-2.2530187119984501E-3</v>
      </c>
      <c r="N152" s="3">
        <f t="shared" si="28"/>
        <v>1.5924850101762627E-2</v>
      </c>
      <c r="O152" s="3">
        <f t="shared" si="29"/>
        <v>-2.43297871489762E-3</v>
      </c>
      <c r="P152" s="3">
        <f t="shared" si="30"/>
        <v>1.5744890098863457E-2</v>
      </c>
      <c r="AH152" s="1">
        <v>36195</v>
      </c>
      <c r="AI152" s="15">
        <v>-1.00203275377099E-2</v>
      </c>
      <c r="AJ152" s="15">
        <v>-2.6251793431643751E-2</v>
      </c>
      <c r="BP152" s="1">
        <v>36195</v>
      </c>
      <c r="BQ152" s="15">
        <v>-1.1054271903901063E-2</v>
      </c>
      <c r="BR152" s="15">
        <v>-2.5217849065452588E-2</v>
      </c>
      <c r="CX152" s="1">
        <v>36712</v>
      </c>
      <c r="CY152" s="15">
        <v>-6.8357758628324163E-3</v>
      </c>
      <c r="CZ152" s="15">
        <v>-1.6352525306619133E-2</v>
      </c>
    </row>
    <row r="153" spans="1:104" x14ac:dyDescent="0.2">
      <c r="A153" s="17">
        <v>36229</v>
      </c>
      <c r="B153" s="3">
        <v>4.4689998626708984</v>
      </c>
      <c r="C153" s="2">
        <v>1286.8399658203125</v>
      </c>
      <c r="D153" s="3">
        <v>35</v>
      </c>
      <c r="K153" s="17">
        <v>36229</v>
      </c>
      <c r="L153" s="3">
        <f t="shared" si="26"/>
        <v>1.7875999450683595E-4</v>
      </c>
      <c r="M153" s="3">
        <f t="shared" si="27"/>
        <v>5.4694338252777993E-3</v>
      </c>
      <c r="N153" s="3">
        <f t="shared" si="28"/>
        <v>3.3210332103321034E-2</v>
      </c>
      <c r="O153" s="3">
        <f t="shared" si="29"/>
        <v>5.2906738307709634E-3</v>
      </c>
      <c r="P153" s="3">
        <f t="shared" si="30"/>
        <v>3.3031572108814196E-2</v>
      </c>
      <c r="AH153" s="1">
        <v>36196</v>
      </c>
      <c r="AI153" s="15">
        <v>-3.9925103472817913E-3</v>
      </c>
      <c r="AJ153" s="15">
        <v>2.3056812302392905E-2</v>
      </c>
      <c r="BP153" s="1">
        <v>36196</v>
      </c>
      <c r="BQ153" s="15">
        <v>-4.4044762800316672E-3</v>
      </c>
      <c r="BR153" s="15">
        <v>2.3468778235142783E-2</v>
      </c>
      <c r="CX153" s="1">
        <v>36713</v>
      </c>
      <c r="CY153" s="15">
        <v>2.998784446096974E-3</v>
      </c>
      <c r="CZ153" s="15">
        <v>6.1759132779376467E-3</v>
      </c>
    </row>
    <row r="154" spans="1:104" x14ac:dyDescent="0.2">
      <c r="A154" s="17">
        <v>36230</v>
      </c>
      <c r="B154" s="3">
        <v>4.4939999580383301</v>
      </c>
      <c r="C154" s="2">
        <v>1297.6800537109375</v>
      </c>
      <c r="D154" s="3">
        <v>35.281501770019531</v>
      </c>
      <c r="K154" s="17">
        <v>36230</v>
      </c>
      <c r="L154" s="3">
        <f t="shared" si="26"/>
        <v>1.7875999450683595E-4</v>
      </c>
      <c r="M154" s="3">
        <f t="shared" si="27"/>
        <v>8.4238041858723661E-3</v>
      </c>
      <c r="N154" s="3">
        <f t="shared" si="28"/>
        <v>8.0429077148437503E-3</v>
      </c>
      <c r="O154" s="3">
        <f t="shared" si="29"/>
        <v>8.245044191365531E-3</v>
      </c>
      <c r="P154" s="3">
        <f t="shared" si="30"/>
        <v>7.8641477203369135E-3</v>
      </c>
      <c r="AH154" s="1">
        <v>36199</v>
      </c>
      <c r="AI154" s="15">
        <v>1.7941437970213263E-3</v>
      </c>
      <c r="AJ154" s="15">
        <v>2.5835418510849684E-2</v>
      </c>
      <c r="BP154" s="1">
        <v>36199</v>
      </c>
      <c r="BQ154" s="15">
        <v>1.9792719641481848E-3</v>
      </c>
      <c r="BR154" s="15">
        <v>2.5650290343722824E-2</v>
      </c>
      <c r="CX154" s="1">
        <v>36714</v>
      </c>
      <c r="CY154" s="15">
        <v>6.4501291285860183E-3</v>
      </c>
      <c r="CZ154" s="15">
        <v>1.7034089106223284E-3</v>
      </c>
    </row>
    <row r="155" spans="1:104" x14ac:dyDescent="0.2">
      <c r="A155" s="17">
        <v>36231</v>
      </c>
      <c r="B155" s="3">
        <v>4.4939999580383301</v>
      </c>
      <c r="C155" s="2">
        <v>1294.5899658203125</v>
      </c>
      <c r="D155" s="3">
        <v>34.4375</v>
      </c>
      <c r="K155" s="17">
        <v>36231</v>
      </c>
      <c r="L155" s="3">
        <f t="shared" si="26"/>
        <v>1.797599983215332E-4</v>
      </c>
      <c r="M155" s="3">
        <f t="shared" si="27"/>
        <v>-2.3812401845804492E-3</v>
      </c>
      <c r="N155" s="3">
        <f t="shared" si="28"/>
        <v>-2.3921934375727795E-2</v>
      </c>
      <c r="O155" s="3">
        <f t="shared" si="29"/>
        <v>-2.5610001829019825E-3</v>
      </c>
      <c r="P155" s="3">
        <f t="shared" si="30"/>
        <v>-2.410169437404933E-2</v>
      </c>
      <c r="AH155" s="1">
        <v>36200</v>
      </c>
      <c r="AI155" s="15">
        <v>-1.1990543271867382E-2</v>
      </c>
      <c r="AJ155" s="15">
        <v>-7.5308956064659358E-4</v>
      </c>
      <c r="BP155" s="1">
        <v>36200</v>
      </c>
      <c r="BQ155" s="15">
        <v>-1.3227783733006244E-2</v>
      </c>
      <c r="BR155" s="15">
        <v>4.8415090049226846E-4</v>
      </c>
      <c r="CX155" s="1">
        <v>36717</v>
      </c>
      <c r="CY155" s="15">
        <v>-1.0526324731005181E-3</v>
      </c>
      <c r="CZ155" s="15">
        <v>1.9302520822658278E-2</v>
      </c>
    </row>
    <row r="156" spans="1:104" x14ac:dyDescent="0.2">
      <c r="A156" s="17">
        <v>36234</v>
      </c>
      <c r="B156" s="3">
        <v>4.4770002365112305</v>
      </c>
      <c r="C156" s="2">
        <v>1307.260009765625</v>
      </c>
      <c r="D156" s="3">
        <v>34</v>
      </c>
      <c r="K156" s="17">
        <v>36234</v>
      </c>
      <c r="L156" s="3">
        <f t="shared" si="26"/>
        <v>1.797599983215332E-4</v>
      </c>
      <c r="M156" s="3">
        <f t="shared" si="27"/>
        <v>9.7869165371478606E-3</v>
      </c>
      <c r="N156" s="3">
        <f t="shared" si="28"/>
        <v>-1.2704174228675136E-2</v>
      </c>
      <c r="O156" s="3">
        <f t="shared" si="29"/>
        <v>9.6071565388263277E-3</v>
      </c>
      <c r="P156" s="3">
        <f t="shared" si="30"/>
        <v>-1.2883934226996669E-2</v>
      </c>
      <c r="AH156" s="1">
        <v>36201</v>
      </c>
      <c r="AI156" s="15">
        <v>3.168653464521698E-3</v>
      </c>
      <c r="AJ156" s="15">
        <v>-1.6057146523795734E-2</v>
      </c>
      <c r="BP156" s="1">
        <v>36201</v>
      </c>
      <c r="BQ156" s="15">
        <v>3.4956099822328027E-3</v>
      </c>
      <c r="BR156" s="15">
        <v>-1.638410304150684E-2</v>
      </c>
      <c r="CX156" s="1">
        <v>36718</v>
      </c>
      <c r="CY156" s="15">
        <v>1.428722759175738E-3</v>
      </c>
      <c r="CZ156" s="15">
        <v>2.5558347738624393E-2</v>
      </c>
    </row>
    <row r="157" spans="1:104" x14ac:dyDescent="0.2">
      <c r="A157" s="17">
        <v>36235</v>
      </c>
      <c r="B157" s="3">
        <v>4.4229998588562012</v>
      </c>
      <c r="C157" s="2">
        <v>1306.3599853515625</v>
      </c>
      <c r="D157" s="3">
        <v>33.469001770019531</v>
      </c>
      <c r="K157" s="17">
        <v>36235</v>
      </c>
      <c r="L157" s="3">
        <f t="shared" si="26"/>
        <v>1.7908000946044922E-4</v>
      </c>
      <c r="M157" s="3">
        <f t="shared" si="27"/>
        <v>-6.8848156245815461E-4</v>
      </c>
      <c r="N157" s="3">
        <f t="shared" si="28"/>
        <v>-1.5617594999425551E-2</v>
      </c>
      <c r="O157" s="3">
        <f t="shared" si="29"/>
        <v>-8.6756157191860382E-4</v>
      </c>
      <c r="P157" s="3">
        <f t="shared" si="30"/>
        <v>-1.5796675008885999E-2</v>
      </c>
      <c r="AH157" s="1">
        <v>36202</v>
      </c>
      <c r="AI157" s="15">
        <v>1.3251168636109565E-2</v>
      </c>
      <c r="AJ157" s="15">
        <v>-1.9372603179871155E-2</v>
      </c>
      <c r="BP157" s="1">
        <v>36202</v>
      </c>
      <c r="BQ157" s="15">
        <v>1.46184863315834E-2</v>
      </c>
      <c r="BR157" s="15">
        <v>-2.0739920875344986E-2</v>
      </c>
      <c r="CX157" s="1">
        <v>36719</v>
      </c>
      <c r="CY157" s="15">
        <v>3.3879705413636454E-3</v>
      </c>
      <c r="CZ157" s="15">
        <v>4.3250795020592014E-3</v>
      </c>
    </row>
    <row r="158" spans="1:104" x14ac:dyDescent="0.2">
      <c r="A158" s="17">
        <v>36236</v>
      </c>
      <c r="B158" s="3">
        <v>4.4000000953674316</v>
      </c>
      <c r="C158" s="2">
        <v>1297.8199462890625</v>
      </c>
      <c r="D158" s="3">
        <v>33.8125</v>
      </c>
      <c r="K158" s="17">
        <v>36236</v>
      </c>
      <c r="L158" s="3">
        <f t="shared" si="26"/>
        <v>1.7691999435424805E-4</v>
      </c>
      <c r="M158" s="3">
        <f t="shared" si="27"/>
        <v>-6.5372785130139591E-3</v>
      </c>
      <c r="N158" s="3">
        <f t="shared" si="28"/>
        <v>1.0263175231242289E-2</v>
      </c>
      <c r="O158" s="3">
        <f t="shared" si="29"/>
        <v>-6.7141985073682076E-3</v>
      </c>
      <c r="P158" s="3">
        <f t="shared" si="30"/>
        <v>1.0086255236888041E-2</v>
      </c>
      <c r="AH158" s="1">
        <v>36203</v>
      </c>
      <c r="AI158" s="15">
        <v>-1.0304456546851755E-2</v>
      </c>
      <c r="AJ158" s="15">
        <v>1.0129056537696482E-2</v>
      </c>
      <c r="BP158" s="1">
        <v>36203</v>
      </c>
      <c r="BQ158" s="15">
        <v>-1.1367718676076922E-2</v>
      </c>
      <c r="BR158" s="15">
        <v>1.119231866692165E-2</v>
      </c>
      <c r="CX158" s="1">
        <v>36720</v>
      </c>
      <c r="CY158" s="15">
        <v>7.3677706900922096E-4</v>
      </c>
      <c r="CZ158" s="15">
        <v>1.6530954935730774E-3</v>
      </c>
    </row>
    <row r="159" spans="1:104" x14ac:dyDescent="0.2">
      <c r="A159" s="17">
        <v>36237</v>
      </c>
      <c r="B159" s="3">
        <v>4.375</v>
      </c>
      <c r="C159" s="2">
        <v>1316.550048828125</v>
      </c>
      <c r="D159" s="3">
        <v>34.8125</v>
      </c>
      <c r="K159" s="17">
        <v>36237</v>
      </c>
      <c r="L159" s="3">
        <f t="shared" si="26"/>
        <v>1.7600000381469728E-4</v>
      </c>
      <c r="M159" s="3">
        <f t="shared" si="27"/>
        <v>1.4431973088885441E-2</v>
      </c>
      <c r="N159" s="3">
        <f t="shared" si="28"/>
        <v>2.9574861367837338E-2</v>
      </c>
      <c r="O159" s="3">
        <f t="shared" si="29"/>
        <v>1.4255973085070744E-2</v>
      </c>
      <c r="P159" s="3">
        <f t="shared" si="30"/>
        <v>2.939886136402264E-2</v>
      </c>
      <c r="AH159" s="1">
        <v>36207</v>
      </c>
      <c r="AI159" s="15">
        <v>5.0161818841741087E-3</v>
      </c>
      <c r="AJ159" s="15">
        <v>1.778013665903893E-3</v>
      </c>
      <c r="BP159" s="1">
        <v>36207</v>
      </c>
      <c r="BQ159" s="15">
        <v>5.5337750446185757E-3</v>
      </c>
      <c r="BR159" s="15">
        <v>1.260420505459426E-3</v>
      </c>
      <c r="CX159" s="1">
        <v>36721</v>
      </c>
      <c r="CY159" s="15">
        <v>3.951927963125863E-3</v>
      </c>
      <c r="CZ159" s="15">
        <v>1.0533072849863157E-3</v>
      </c>
    </row>
    <row r="160" spans="1:104" x14ac:dyDescent="0.2">
      <c r="A160" s="17">
        <v>36238</v>
      </c>
      <c r="B160" s="3">
        <v>4.3870000839233398</v>
      </c>
      <c r="C160" s="2">
        <v>1299.2900390625</v>
      </c>
      <c r="D160" s="3">
        <v>34.625</v>
      </c>
      <c r="K160" s="17">
        <v>36238</v>
      </c>
      <c r="L160" s="3">
        <f t="shared" si="26"/>
        <v>1.75E-4</v>
      </c>
      <c r="M160" s="3">
        <f t="shared" si="27"/>
        <v>-1.3110029338412403E-2</v>
      </c>
      <c r="N160" s="3">
        <f t="shared" si="28"/>
        <v>-5.3859964093357273E-3</v>
      </c>
      <c r="O160" s="3">
        <f t="shared" si="29"/>
        <v>-1.3285029338412403E-2</v>
      </c>
      <c r="P160" s="3">
        <f t="shared" si="30"/>
        <v>-5.5609964093357271E-3</v>
      </c>
      <c r="AH160" s="1">
        <v>36208</v>
      </c>
      <c r="AI160" s="15">
        <v>-7.7874708432177867E-3</v>
      </c>
      <c r="AJ160" s="15">
        <v>-1.1192853900638509E-2</v>
      </c>
      <c r="BP160" s="1">
        <v>36208</v>
      </c>
      <c r="BQ160" s="15">
        <v>-8.5910185890296139E-3</v>
      </c>
      <c r="BR160" s="15">
        <v>-1.0389306154826682E-2</v>
      </c>
      <c r="CX160" s="1">
        <v>36724</v>
      </c>
      <c r="CY160" s="15">
        <v>4.4946589351518657E-5</v>
      </c>
      <c r="CZ160" s="15">
        <v>7.1066777543546955E-3</v>
      </c>
    </row>
    <row r="161" spans="1:104" x14ac:dyDescent="0.2">
      <c r="A161" s="17">
        <v>36241</v>
      </c>
      <c r="B161" s="3">
        <v>4.3819999694824219</v>
      </c>
      <c r="C161" s="2">
        <v>1297.010009765625</v>
      </c>
      <c r="D161" s="3">
        <v>33.844001770019531</v>
      </c>
      <c r="K161" s="17">
        <v>36241</v>
      </c>
      <c r="L161" s="3">
        <f t="shared" si="26"/>
        <v>1.7548000335693359E-4</v>
      </c>
      <c r="M161" s="3">
        <f t="shared" si="27"/>
        <v>-1.7548270427133808E-3</v>
      </c>
      <c r="N161" s="3">
        <f t="shared" si="28"/>
        <v>-2.2555905559002706E-2</v>
      </c>
      <c r="O161" s="3">
        <f t="shared" si="29"/>
        <v>-1.9303070460703145E-3</v>
      </c>
      <c r="P161" s="3">
        <f t="shared" si="30"/>
        <v>-2.2731385562359641E-2</v>
      </c>
      <c r="AH161" s="1">
        <v>36209</v>
      </c>
      <c r="AI161" s="15">
        <v>5.7025309259899513E-3</v>
      </c>
      <c r="AJ161" s="15">
        <v>-1.5969666861820362E-2</v>
      </c>
      <c r="BP161" s="1">
        <v>36209</v>
      </c>
      <c r="BQ161" s="15">
        <v>6.2909447978688054E-3</v>
      </c>
      <c r="BR161" s="15">
        <v>-1.6558080733699215E-2</v>
      </c>
      <c r="CX161" s="1">
        <v>36725</v>
      </c>
      <c r="CY161" s="15">
        <v>-4.8622876033855619E-3</v>
      </c>
      <c r="CZ161" s="15">
        <v>5.9186653316827299E-3</v>
      </c>
    </row>
    <row r="162" spans="1:104" x14ac:dyDescent="0.2">
      <c r="A162" s="17">
        <v>36242</v>
      </c>
      <c r="B162" s="3">
        <v>4.374000072479248</v>
      </c>
      <c r="C162" s="2">
        <v>1262.1400146484375</v>
      </c>
      <c r="D162" s="3">
        <v>32.969001770019531</v>
      </c>
      <c r="K162" s="17">
        <v>36242</v>
      </c>
      <c r="L162" s="3">
        <f t="shared" si="26"/>
        <v>1.7527999877929687E-4</v>
      </c>
      <c r="M162" s="3">
        <f t="shared" si="27"/>
        <v>-2.6884908254091771E-2</v>
      </c>
      <c r="N162" s="3">
        <f t="shared" si="28"/>
        <v>-2.5853916624455225E-2</v>
      </c>
      <c r="O162" s="3">
        <f t="shared" si="29"/>
        <v>-2.7060188252871067E-2</v>
      </c>
      <c r="P162" s="3">
        <f t="shared" si="30"/>
        <v>-2.6029196623234521E-2</v>
      </c>
      <c r="AH162" s="1">
        <v>36210</v>
      </c>
      <c r="AI162" s="15">
        <v>7.32103535044282E-4</v>
      </c>
      <c r="AJ162" s="15">
        <v>1.8451020053938456E-2</v>
      </c>
      <c r="BP162" s="1">
        <v>36210</v>
      </c>
      <c r="BQ162" s="15">
        <v>8.0764540956674582E-4</v>
      </c>
      <c r="BR162" s="15">
        <v>1.8375478179415993E-2</v>
      </c>
      <c r="CX162" s="1">
        <v>36726</v>
      </c>
      <c r="CY162" s="15">
        <v>-3.4878893513815078E-3</v>
      </c>
      <c r="CZ162" s="15">
        <v>4.1105983086590029E-3</v>
      </c>
    </row>
    <row r="163" spans="1:104" x14ac:dyDescent="0.2">
      <c r="A163" s="17">
        <v>36243</v>
      </c>
      <c r="B163" s="3">
        <v>4.369999885559082</v>
      </c>
      <c r="C163" s="2">
        <v>1268.5899658203125</v>
      </c>
      <c r="D163" s="3">
        <v>32.906501770019531</v>
      </c>
      <c r="K163" s="17">
        <v>36243</v>
      </c>
      <c r="L163" s="3">
        <f t="shared" si="26"/>
        <v>1.7496000289916991E-4</v>
      </c>
      <c r="M163" s="3">
        <f t="shared" si="27"/>
        <v>5.1103293588798861E-3</v>
      </c>
      <c r="N163" s="3">
        <f t="shared" si="28"/>
        <v>-1.8957201202504886E-3</v>
      </c>
      <c r="O163" s="3">
        <f t="shared" si="29"/>
        <v>4.9353693559807165E-3</v>
      </c>
      <c r="P163" s="3">
        <f t="shared" si="30"/>
        <v>-2.0706801231496585E-3</v>
      </c>
      <c r="AH163" s="1">
        <v>36213</v>
      </c>
      <c r="AI163" s="15">
        <v>1.4170286300095718E-2</v>
      </c>
      <c r="AJ163" s="15">
        <v>9.6519136930378283E-3</v>
      </c>
      <c r="BP163" s="1">
        <v>36213</v>
      </c>
      <c r="BQ163" s="15">
        <v>1.5632442864555514E-2</v>
      </c>
      <c r="BR163" s="15">
        <v>8.1897571285780325E-3</v>
      </c>
      <c r="CX163" s="1">
        <v>36727</v>
      </c>
      <c r="CY163" s="15">
        <v>3.8101358074314803E-3</v>
      </c>
      <c r="CZ163" s="15">
        <v>-2.2137951107488271E-2</v>
      </c>
    </row>
    <row r="164" spans="1:104" x14ac:dyDescent="0.2">
      <c r="A164" s="17">
        <v>36244</v>
      </c>
      <c r="B164" s="3">
        <v>4.3899998664855957</v>
      </c>
      <c r="C164" s="2">
        <v>1289.989990234375</v>
      </c>
      <c r="D164" s="3">
        <v>32.875</v>
      </c>
      <c r="K164" s="17">
        <v>36244</v>
      </c>
      <c r="L164" s="3">
        <f t="shared" si="26"/>
        <v>1.7479999542236328E-4</v>
      </c>
      <c r="M164" s="3">
        <f t="shared" si="27"/>
        <v>1.6869142111040215E-2</v>
      </c>
      <c r="N164" s="3">
        <f t="shared" si="28"/>
        <v>-9.5731142251747627E-4</v>
      </c>
      <c r="O164" s="3">
        <f t="shared" si="29"/>
        <v>1.6694342115617853E-2</v>
      </c>
      <c r="P164" s="3">
        <f t="shared" si="30"/>
        <v>-1.1321114179398395E-3</v>
      </c>
      <c r="AH164" s="1">
        <v>36214</v>
      </c>
      <c r="AI164" s="15">
        <v>-5.2549951168568798E-4</v>
      </c>
      <c r="AJ164" s="15">
        <v>2.0861579833951312E-2</v>
      </c>
      <c r="BP164" s="1">
        <v>36214</v>
      </c>
      <c r="BQ164" s="15">
        <v>-5.7972301461000459E-4</v>
      </c>
      <c r="BR164" s="15">
        <v>2.0915803336875628E-2</v>
      </c>
      <c r="CX164" s="1">
        <v>36728</v>
      </c>
      <c r="CY164" s="15">
        <v>-4.5177230110902567E-3</v>
      </c>
      <c r="CZ164" s="15">
        <v>2.8838726510706916E-2</v>
      </c>
    </row>
    <row r="165" spans="1:104" x14ac:dyDescent="0.2">
      <c r="A165" s="17">
        <v>36245</v>
      </c>
      <c r="B165" s="3">
        <v>4.3860001564025879</v>
      </c>
      <c r="C165" s="2">
        <v>1282.800048828125</v>
      </c>
      <c r="D165" s="3">
        <v>32.531501770019531</v>
      </c>
      <c r="K165" s="17">
        <v>36245</v>
      </c>
      <c r="L165" s="3">
        <f t="shared" si="26"/>
        <v>1.7559999465942383E-4</v>
      </c>
      <c r="M165" s="3">
        <f t="shared" si="27"/>
        <v>-5.5736412380561788E-3</v>
      </c>
      <c r="N165" s="3">
        <f t="shared" si="28"/>
        <v>-1.0448615360622623E-2</v>
      </c>
      <c r="O165" s="3">
        <f t="shared" si="29"/>
        <v>-5.7492412327156024E-3</v>
      </c>
      <c r="P165" s="3">
        <f t="shared" si="30"/>
        <v>-1.0624215355282048E-2</v>
      </c>
      <c r="AH165" s="1">
        <v>36215</v>
      </c>
      <c r="AI165" s="15">
        <v>-7.5832790997600154E-3</v>
      </c>
      <c r="AJ165" s="15">
        <v>5.2369979261019203E-2</v>
      </c>
      <c r="BP165" s="1">
        <v>36215</v>
      </c>
      <c r="BQ165" s="15">
        <v>-8.3657573843215604E-3</v>
      </c>
      <c r="BR165" s="15">
        <v>5.3152457545580747E-2</v>
      </c>
      <c r="CX165" s="1">
        <v>36731</v>
      </c>
      <c r="CY165" s="15">
        <v>-4.6930571766097768E-3</v>
      </c>
      <c r="CZ165" s="15">
        <v>4.4550571842391709E-3</v>
      </c>
    </row>
    <row r="166" spans="1:104" x14ac:dyDescent="0.2">
      <c r="A166" s="17">
        <v>36248</v>
      </c>
      <c r="B166" s="3">
        <v>4.3909997940063477</v>
      </c>
      <c r="C166" s="2">
        <v>1310.1700439453125</v>
      </c>
      <c r="D166" s="3">
        <v>33.094001770019531</v>
      </c>
      <c r="K166" s="17">
        <v>36248</v>
      </c>
      <c r="L166" s="3">
        <f t="shared" si="26"/>
        <v>1.7544000625610351E-4</v>
      </c>
      <c r="M166" s="3">
        <f t="shared" si="27"/>
        <v>2.1336135075915207E-2</v>
      </c>
      <c r="N166" s="3">
        <f t="shared" si="28"/>
        <v>1.7290932462220059E-2</v>
      </c>
      <c r="O166" s="3">
        <f t="shared" si="29"/>
        <v>2.1160695069659105E-2</v>
      </c>
      <c r="P166" s="3">
        <f t="shared" si="30"/>
        <v>1.7115492455963957E-2</v>
      </c>
      <c r="AH166" s="1">
        <v>36216</v>
      </c>
      <c r="AI166" s="15">
        <v>-3.6818971221930347E-3</v>
      </c>
      <c r="AJ166" s="15">
        <v>-2.9466695846213222E-2</v>
      </c>
      <c r="BP166" s="1">
        <v>36216</v>
      </c>
      <c r="BQ166" s="15">
        <v>-4.0618125263612494E-3</v>
      </c>
      <c r="BR166" s="15">
        <v>-2.9086780442045004E-2</v>
      </c>
      <c r="CX166" s="1">
        <v>36732</v>
      </c>
      <c r="CY166" s="15">
        <v>2.8907200705547294E-3</v>
      </c>
      <c r="CZ166" s="15">
        <v>-2.1108532129774295E-2</v>
      </c>
    </row>
    <row r="167" spans="1:104" x14ac:dyDescent="0.2">
      <c r="A167" s="17">
        <v>36249</v>
      </c>
      <c r="B167" s="3">
        <v>4.3579998016357422</v>
      </c>
      <c r="C167" s="2">
        <v>1300.75</v>
      </c>
      <c r="D167" s="3">
        <v>32.5</v>
      </c>
      <c r="K167" s="17">
        <v>36249</v>
      </c>
      <c r="L167" s="3">
        <f t="shared" si="26"/>
        <v>1.7563999176025392E-4</v>
      </c>
      <c r="M167" s="3">
        <f t="shared" si="27"/>
        <v>-7.1899399538596842E-3</v>
      </c>
      <c r="N167" s="3">
        <f t="shared" si="28"/>
        <v>-1.7948925432089886E-2</v>
      </c>
      <c r="O167" s="3">
        <f t="shared" si="29"/>
        <v>-7.365579945619938E-3</v>
      </c>
      <c r="P167" s="3">
        <f t="shared" si="30"/>
        <v>-1.8124565423850141E-2</v>
      </c>
      <c r="AH167" s="1">
        <v>36217</v>
      </c>
      <c r="AI167" s="15">
        <v>-2.9746340339504886E-3</v>
      </c>
      <c r="AJ167" s="15">
        <v>-1.2358041109782681E-2</v>
      </c>
      <c r="BP167" s="1">
        <v>36217</v>
      </c>
      <c r="BQ167" s="15">
        <v>-3.2815707173382367E-3</v>
      </c>
      <c r="BR167" s="15">
        <v>-1.2051104426394933E-2</v>
      </c>
      <c r="CX167" s="1">
        <v>36733</v>
      </c>
      <c r="CY167" s="15">
        <v>-6.5224209165354726E-3</v>
      </c>
      <c r="CZ167" s="15">
        <v>1.5327156580114933E-2</v>
      </c>
    </row>
    <row r="168" spans="1:104" x14ac:dyDescent="0.2">
      <c r="A168" s="17">
        <v>36250</v>
      </c>
      <c r="B168" s="3">
        <v>4.3689999580383301</v>
      </c>
      <c r="C168" s="2">
        <v>1286.4200439453125</v>
      </c>
      <c r="D168" s="3">
        <v>32.125</v>
      </c>
      <c r="K168" s="17">
        <v>36250</v>
      </c>
      <c r="L168" s="3">
        <f t="shared" si="26"/>
        <v>1.7431999206542971E-4</v>
      </c>
      <c r="M168" s="3">
        <f t="shared" si="27"/>
        <v>-1.1016687337833942E-2</v>
      </c>
      <c r="N168" s="3">
        <f t="shared" si="28"/>
        <v>-1.1538461538461539E-2</v>
      </c>
      <c r="O168" s="3">
        <f t="shared" si="29"/>
        <v>-1.1191007329899371E-2</v>
      </c>
      <c r="P168" s="3">
        <f t="shared" si="30"/>
        <v>-1.1712781530526968E-2</v>
      </c>
      <c r="AH168" s="1">
        <v>36220</v>
      </c>
      <c r="AI168" s="15">
        <v>-1.0361846532315432E-3</v>
      </c>
      <c r="AJ168" s="15">
        <v>-2.2223338425980354E-2</v>
      </c>
      <c r="BP168" s="1">
        <v>36220</v>
      </c>
      <c r="BQ168" s="15">
        <v>-1.1431030429259533E-3</v>
      </c>
      <c r="BR168" s="15">
        <v>-2.2116420036285944E-2</v>
      </c>
      <c r="CX168" s="1">
        <v>36734</v>
      </c>
      <c r="CY168" s="15">
        <v>-9.3052331563845715E-4</v>
      </c>
      <c r="CZ168" s="15">
        <v>6.5168368691289891E-2</v>
      </c>
    </row>
    <row r="169" spans="1:104" x14ac:dyDescent="0.2">
      <c r="A169" s="17">
        <v>36251</v>
      </c>
      <c r="B169" s="3">
        <v>4.305999755859375</v>
      </c>
      <c r="C169" s="2">
        <v>1293.719970703125</v>
      </c>
      <c r="D169" s="3">
        <v>32.219001770019531</v>
      </c>
      <c r="K169" s="17">
        <v>36251</v>
      </c>
      <c r="L169" s="3">
        <f t="shared" si="26"/>
        <v>1.7475999832153321E-4</v>
      </c>
      <c r="M169" s="3">
        <f t="shared" si="27"/>
        <v>5.6746058895540885E-3</v>
      </c>
      <c r="N169" s="3">
        <f t="shared" si="28"/>
        <v>2.9261251367947469E-3</v>
      </c>
      <c r="O169" s="3">
        <f t="shared" si="29"/>
        <v>5.4998458912325554E-3</v>
      </c>
      <c r="P169" s="3">
        <f t="shared" si="30"/>
        <v>2.7513651384732138E-3</v>
      </c>
      <c r="AH169" s="1">
        <v>36221</v>
      </c>
      <c r="AI169" s="15">
        <v>-4.7162066775458351E-3</v>
      </c>
      <c r="AJ169" s="15">
        <v>-9.2465208784575266E-3</v>
      </c>
      <c r="BP169" s="1">
        <v>36221</v>
      </c>
      <c r="BQ169" s="15">
        <v>-5.2028469900197031E-3</v>
      </c>
      <c r="BR169" s="15">
        <v>-8.7598805659836569E-3</v>
      </c>
      <c r="CX169" s="1">
        <v>36735</v>
      </c>
      <c r="CY169" s="15">
        <v>-8.9070922324459099E-3</v>
      </c>
      <c r="CZ169" s="15">
        <v>-1.4873628812466058E-2</v>
      </c>
    </row>
    <row r="170" spans="1:104" ht="13.5" thickBot="1" x14ac:dyDescent="0.25">
      <c r="A170" s="17">
        <v>36255</v>
      </c>
      <c r="B170" s="3">
        <v>4.2960000038146973</v>
      </c>
      <c r="C170" s="2">
        <v>1321.1199951171875</v>
      </c>
      <c r="D170" s="3">
        <v>31.5625</v>
      </c>
      <c r="K170" s="17">
        <v>36255</v>
      </c>
      <c r="L170" s="3">
        <f t="shared" si="26"/>
        <v>1.72239990234375E-4</v>
      </c>
      <c r="M170" s="3">
        <f t="shared" si="27"/>
        <v>2.117925442487437E-2</v>
      </c>
      <c r="N170" s="3">
        <f t="shared" si="28"/>
        <v>-2.0376229366312028E-2</v>
      </c>
      <c r="O170" s="3">
        <f t="shared" si="29"/>
        <v>2.1007014434639995E-2</v>
      </c>
      <c r="P170" s="3">
        <f t="shared" si="30"/>
        <v>-2.0548469356546403E-2</v>
      </c>
      <c r="AH170" s="1">
        <v>36222</v>
      </c>
      <c r="AI170" s="15">
        <v>8.6402895413401884E-4</v>
      </c>
      <c r="AJ170" s="15">
        <v>1.0930298941207501E-2</v>
      </c>
      <c r="BP170" s="1">
        <v>36222</v>
      </c>
      <c r="BQ170" s="15">
        <v>9.5318351180600125E-4</v>
      </c>
      <c r="BR170" s="15">
        <v>1.0841144383535518E-2</v>
      </c>
      <c r="CX170" s="1">
        <v>36738</v>
      </c>
      <c r="CY170" s="16">
        <v>3.2039845133534019E-3</v>
      </c>
      <c r="CZ170" s="16">
        <v>-2.2563414003846326E-2</v>
      </c>
    </row>
    <row r="171" spans="1:104" x14ac:dyDescent="0.2">
      <c r="A171" s="17">
        <v>36256</v>
      </c>
      <c r="B171" s="3">
        <v>4.2839999198913574</v>
      </c>
      <c r="C171" s="2">
        <v>1317.8900146484375</v>
      </c>
      <c r="D171" s="3">
        <v>31.531499862670898</v>
      </c>
      <c r="K171" s="17">
        <v>36256</v>
      </c>
      <c r="L171" s="3">
        <f t="shared" si="26"/>
        <v>1.7184000015258788E-4</v>
      </c>
      <c r="M171" s="3">
        <f t="shared" si="27"/>
        <v>-2.4448804655806382E-3</v>
      </c>
      <c r="N171" s="3">
        <f t="shared" si="28"/>
        <v>-9.8218256884282187E-4</v>
      </c>
      <c r="O171" s="3">
        <f t="shared" si="29"/>
        <v>-2.6167204657332262E-3</v>
      </c>
      <c r="P171" s="3">
        <f t="shared" si="30"/>
        <v>-1.1540225689954098E-3</v>
      </c>
      <c r="AH171" s="1">
        <v>36223</v>
      </c>
      <c r="AI171" s="15">
        <v>8.1655021862942542E-3</v>
      </c>
      <c r="AJ171" s="15">
        <v>1.7295923463886656E-2</v>
      </c>
      <c r="BP171" s="1">
        <v>36223</v>
      </c>
      <c r="BQ171" s="15">
        <v>9.0080569781279436E-3</v>
      </c>
      <c r="BR171" s="15">
        <v>1.6453368672052968E-2</v>
      </c>
    </row>
    <row r="172" spans="1:104" x14ac:dyDescent="0.2">
      <c r="A172" s="17">
        <v>36257</v>
      </c>
      <c r="B172" s="3">
        <v>4.2849998474121094</v>
      </c>
      <c r="C172" s="2">
        <v>1326.8900146484375</v>
      </c>
      <c r="D172" s="3">
        <v>31.281499862670898</v>
      </c>
      <c r="K172" s="17">
        <v>36257</v>
      </c>
      <c r="L172" s="3">
        <f t="shared" si="26"/>
        <v>1.7135999679565432E-4</v>
      </c>
      <c r="M172" s="3">
        <f t="shared" si="27"/>
        <v>6.8290979520023564E-3</v>
      </c>
      <c r="N172" s="3">
        <f t="shared" si="28"/>
        <v>-7.9285793916821171E-3</v>
      </c>
      <c r="O172" s="3">
        <f t="shared" si="29"/>
        <v>6.6577379552067023E-3</v>
      </c>
      <c r="P172" s="3">
        <f t="shared" si="30"/>
        <v>-8.0999393884777712E-3</v>
      </c>
      <c r="AH172" s="1">
        <v>36224</v>
      </c>
      <c r="AI172" s="15">
        <v>1.2288533638678935E-2</v>
      </c>
      <c r="AJ172" s="15">
        <v>9.9360481751895047E-4</v>
      </c>
      <c r="BP172" s="1">
        <v>36224</v>
      </c>
      <c r="BQ172" s="15">
        <v>1.3556522142712057E-2</v>
      </c>
      <c r="BR172" s="15">
        <v>-2.7438368651417147E-4</v>
      </c>
    </row>
    <row r="173" spans="1:104" x14ac:dyDescent="0.2">
      <c r="A173" s="17">
        <v>36258</v>
      </c>
      <c r="B173" s="3">
        <v>4.2810001373291016</v>
      </c>
      <c r="C173" s="2">
        <v>1344</v>
      </c>
      <c r="D173" s="3">
        <v>31.968999862670898</v>
      </c>
      <c r="K173" s="17">
        <v>36258</v>
      </c>
      <c r="L173" s="3">
        <f t="shared" si="26"/>
        <v>1.7139999389648438E-4</v>
      </c>
      <c r="M173" s="3">
        <f t="shared" si="27"/>
        <v>1.2894803007539271E-2</v>
      </c>
      <c r="N173" s="3">
        <f t="shared" si="28"/>
        <v>2.197784642738353E-2</v>
      </c>
      <c r="O173" s="3">
        <f t="shared" si="29"/>
        <v>1.2723403013642786E-2</v>
      </c>
      <c r="P173" s="3">
        <f t="shared" si="30"/>
        <v>2.1806446433487045E-2</v>
      </c>
      <c r="AH173" s="1">
        <v>36227</v>
      </c>
      <c r="AI173" s="15">
        <v>2.9520395401103888E-3</v>
      </c>
      <c r="AJ173" s="15">
        <v>9.2099701850078836E-3</v>
      </c>
      <c r="BP173" s="1">
        <v>36227</v>
      </c>
      <c r="BQ173" s="15">
        <v>3.2566448177107519E-3</v>
      </c>
      <c r="BR173" s="15">
        <v>8.9053649074075196E-3</v>
      </c>
    </row>
    <row r="174" spans="1:104" x14ac:dyDescent="0.2">
      <c r="A174" s="17">
        <v>36259</v>
      </c>
      <c r="B174" s="3">
        <v>4.2560000419616699</v>
      </c>
      <c r="C174" s="2">
        <v>1348.3499755859375</v>
      </c>
      <c r="D174" s="3">
        <v>32.031501770019531</v>
      </c>
      <c r="K174" s="17">
        <v>36259</v>
      </c>
      <c r="L174" s="3">
        <f t="shared" si="26"/>
        <v>1.7124000549316408E-4</v>
      </c>
      <c r="M174" s="3">
        <f t="shared" si="27"/>
        <v>3.2365889776320685E-3</v>
      </c>
      <c r="N174" s="3">
        <f t="shared" si="28"/>
        <v>1.9550785954243798E-3</v>
      </c>
      <c r="O174" s="3">
        <f t="shared" si="29"/>
        <v>3.0653489721389044E-3</v>
      </c>
      <c r="P174" s="3">
        <f t="shared" si="30"/>
        <v>1.7838385899312157E-3</v>
      </c>
      <c r="AH174" s="1">
        <v>36228</v>
      </c>
      <c r="AI174" s="15">
        <v>-1.3029195841543551E-3</v>
      </c>
      <c r="AJ174" s="15">
        <v>1.7047809683017813E-2</v>
      </c>
      <c r="BP174" s="1">
        <v>36228</v>
      </c>
      <c r="BQ174" s="15">
        <v>-1.4373609343564077E-3</v>
      </c>
      <c r="BR174" s="15">
        <v>1.7182251033219863E-2</v>
      </c>
    </row>
    <row r="175" spans="1:104" x14ac:dyDescent="0.2">
      <c r="A175" s="17">
        <v>36262</v>
      </c>
      <c r="B175" s="3">
        <v>4.2199997901916504</v>
      </c>
      <c r="C175" s="2">
        <v>1358.6300048828125</v>
      </c>
      <c r="D175" s="3">
        <v>31</v>
      </c>
      <c r="K175" s="17">
        <v>36262</v>
      </c>
      <c r="L175" s="3">
        <f t="shared" si="26"/>
        <v>1.702400016784668E-4</v>
      </c>
      <c r="M175" s="3">
        <f t="shared" si="27"/>
        <v>7.6241550658297909E-3</v>
      </c>
      <c r="N175" s="3">
        <f t="shared" si="28"/>
        <v>-3.2202728970546865E-2</v>
      </c>
      <c r="O175" s="3">
        <f t="shared" si="29"/>
        <v>7.4539150641513242E-3</v>
      </c>
      <c r="P175" s="3">
        <f t="shared" si="30"/>
        <v>-3.237296897222533E-2</v>
      </c>
      <c r="AH175" s="1">
        <v>36229</v>
      </c>
      <c r="AI175" s="15">
        <v>2.8332851846484424E-3</v>
      </c>
      <c r="AJ175" s="15">
        <v>3.0198286924165752E-2</v>
      </c>
      <c r="BP175" s="1">
        <v>36229</v>
      </c>
      <c r="BQ175" s="15">
        <v>3.1256368311845051E-3</v>
      </c>
      <c r="BR175" s="15">
        <v>2.9905935277629692E-2</v>
      </c>
    </row>
    <row r="176" spans="1:104" x14ac:dyDescent="0.2">
      <c r="A176" s="17">
        <v>36263</v>
      </c>
      <c r="B176" s="3">
        <v>4.1599998474121094</v>
      </c>
      <c r="C176" s="2">
        <v>1349.8199462890625</v>
      </c>
      <c r="D176" s="3">
        <v>32.969001770019531</v>
      </c>
      <c r="K176" s="17">
        <v>36263</v>
      </c>
      <c r="L176" s="3">
        <f t="shared" si="26"/>
        <v>1.6879999160766601E-4</v>
      </c>
      <c r="M176" s="3">
        <f t="shared" si="27"/>
        <v>-6.4845164335303376E-3</v>
      </c>
      <c r="N176" s="3">
        <f t="shared" si="28"/>
        <v>6.3516186129662297E-2</v>
      </c>
      <c r="O176" s="3">
        <f t="shared" si="29"/>
        <v>-6.6533164251380032E-3</v>
      </c>
      <c r="P176" s="3">
        <f t="shared" si="30"/>
        <v>6.3347386138054629E-2</v>
      </c>
      <c r="AH176" s="1">
        <v>36230</v>
      </c>
      <c r="AI176" s="15">
        <v>4.4154227422414215E-3</v>
      </c>
      <c r="AJ176" s="15">
        <v>3.448724978095492E-3</v>
      </c>
      <c r="BP176" s="1">
        <v>36230</v>
      </c>
      <c r="BQ176" s="15">
        <v>4.8710267583289271E-3</v>
      </c>
      <c r="BR176" s="15">
        <v>2.9931209620079864E-3</v>
      </c>
    </row>
    <row r="177" spans="1:70" x14ac:dyDescent="0.2">
      <c r="A177" s="17">
        <v>36264</v>
      </c>
      <c r="B177" s="3">
        <v>4.1700000762939453</v>
      </c>
      <c r="C177" s="2">
        <v>1328.5</v>
      </c>
      <c r="D177" s="3">
        <v>33.6875</v>
      </c>
      <c r="K177" s="17">
        <v>36264</v>
      </c>
      <c r="L177" s="3">
        <f t="shared" si="26"/>
        <v>1.6639999389648439E-4</v>
      </c>
      <c r="M177" s="3">
        <f t="shared" si="27"/>
        <v>-1.5794659389702675E-2</v>
      </c>
      <c r="N177" s="3">
        <f t="shared" si="28"/>
        <v>2.1793144815013401E-2</v>
      </c>
      <c r="O177" s="3">
        <f t="shared" si="29"/>
        <v>-1.5961059383599159E-2</v>
      </c>
      <c r="P177" s="3">
        <f t="shared" si="30"/>
        <v>2.1626744821116917E-2</v>
      </c>
      <c r="AH177" s="1">
        <v>36231</v>
      </c>
      <c r="AI177" s="15">
        <v>-1.3714782101849545E-3</v>
      </c>
      <c r="AJ177" s="15">
        <v>-2.2730216163864374E-2</v>
      </c>
      <c r="BP177" s="1">
        <v>36231</v>
      </c>
      <c r="BQ177" s="15">
        <v>-1.5129937607932691E-3</v>
      </c>
      <c r="BR177" s="15">
        <v>-2.258870061325606E-2</v>
      </c>
    </row>
    <row r="178" spans="1:70" x14ac:dyDescent="0.2">
      <c r="A178" s="17">
        <v>36265</v>
      </c>
      <c r="B178" s="3">
        <v>4.2100000381469727</v>
      </c>
      <c r="C178" s="2">
        <v>1322.8900146484375</v>
      </c>
      <c r="D178" s="3">
        <v>34.5</v>
      </c>
      <c r="K178" s="17">
        <v>36265</v>
      </c>
      <c r="L178" s="3">
        <f t="shared" si="26"/>
        <v>1.6680000305175781E-4</v>
      </c>
      <c r="M178" s="3">
        <f t="shared" si="27"/>
        <v>-4.2227966515336847E-3</v>
      </c>
      <c r="N178" s="3">
        <f t="shared" si="28"/>
        <v>2.4118738404452691E-2</v>
      </c>
      <c r="O178" s="3">
        <f t="shared" si="29"/>
        <v>-4.3895966545854422E-3</v>
      </c>
      <c r="P178" s="3">
        <f t="shared" si="30"/>
        <v>2.3951938401400932E-2</v>
      </c>
      <c r="AH178" s="1">
        <v>36234</v>
      </c>
      <c r="AI178" s="15">
        <v>5.1448672057125356E-3</v>
      </c>
      <c r="AJ178" s="15">
        <v>-1.8028801432709206E-2</v>
      </c>
      <c r="BP178" s="1">
        <v>36234</v>
      </c>
      <c r="BQ178" s="15">
        <v>5.6757387208530366E-3</v>
      </c>
      <c r="BR178" s="15">
        <v>-1.8559672947849708E-2</v>
      </c>
    </row>
    <row r="179" spans="1:70" x14ac:dyDescent="0.2">
      <c r="A179" s="17">
        <v>36266</v>
      </c>
      <c r="B179" s="3">
        <v>4.2100000381469727</v>
      </c>
      <c r="C179" s="2">
        <v>1319</v>
      </c>
      <c r="D179" s="3">
        <v>34.75</v>
      </c>
      <c r="K179" s="17">
        <v>36266</v>
      </c>
      <c r="L179" s="3">
        <f t="shared" si="26"/>
        <v>1.6840000152587892E-4</v>
      </c>
      <c r="M179" s="3">
        <f t="shared" si="27"/>
        <v>-2.9405427551520862E-3</v>
      </c>
      <c r="N179" s="3">
        <f t="shared" si="28"/>
        <v>7.246376811594203E-3</v>
      </c>
      <c r="O179" s="3">
        <f t="shared" si="29"/>
        <v>-3.108942756677965E-3</v>
      </c>
      <c r="P179" s="3">
        <f t="shared" si="30"/>
        <v>7.0779768100683238E-3</v>
      </c>
      <c r="AH179" s="1">
        <v>36235</v>
      </c>
      <c r="AI179" s="15">
        <v>-4.6460043221547534E-4</v>
      </c>
      <c r="AJ179" s="15">
        <v>-1.5332074576670523E-2</v>
      </c>
      <c r="BP179" s="1">
        <v>36235</v>
      </c>
      <c r="BQ179" s="15">
        <v>-5.125400826521872E-4</v>
      </c>
      <c r="BR179" s="15">
        <v>-1.5284134926233811E-2</v>
      </c>
    </row>
    <row r="180" spans="1:70" x14ac:dyDescent="0.2">
      <c r="A180" s="17">
        <v>36269</v>
      </c>
      <c r="B180" s="3">
        <v>4.2140002250671387</v>
      </c>
      <c r="C180" s="2">
        <v>1289.47998046875</v>
      </c>
      <c r="D180" s="3">
        <v>34</v>
      </c>
      <c r="K180" s="17">
        <v>36269</v>
      </c>
      <c r="L180" s="3">
        <f t="shared" si="26"/>
        <v>1.6840000152587892E-4</v>
      </c>
      <c r="M180" s="3">
        <f t="shared" si="27"/>
        <v>-2.2380606164708113E-2</v>
      </c>
      <c r="N180" s="3">
        <f t="shared" si="28"/>
        <v>-2.1582733812949641E-2</v>
      </c>
      <c r="O180" s="3">
        <f t="shared" si="29"/>
        <v>-2.2549006166233992E-2</v>
      </c>
      <c r="P180" s="3">
        <f t="shared" si="30"/>
        <v>-2.1751133814475521E-2</v>
      </c>
      <c r="AH180" s="1">
        <v>36236</v>
      </c>
      <c r="AI180" s="15">
        <v>-3.5956174518025313E-3</v>
      </c>
      <c r="AJ180" s="15">
        <v>1.3681872688690573E-2</v>
      </c>
      <c r="BP180" s="1">
        <v>36236</v>
      </c>
      <c r="BQ180" s="15">
        <v>-3.9666301151390342E-3</v>
      </c>
      <c r="BR180" s="15">
        <v>1.4052885352027075E-2</v>
      </c>
    </row>
    <row r="181" spans="1:70" x14ac:dyDescent="0.2">
      <c r="A181" s="17">
        <v>36270</v>
      </c>
      <c r="B181" s="3">
        <v>4.2690000534057617</v>
      </c>
      <c r="C181" s="2">
        <v>1306.1700439453125</v>
      </c>
      <c r="D181" s="3">
        <v>33.3125</v>
      </c>
      <c r="K181" s="17">
        <v>36270</v>
      </c>
      <c r="L181" s="3">
        <f t="shared" si="26"/>
        <v>1.6856000900268556E-4</v>
      </c>
      <c r="M181" s="3">
        <f t="shared" si="27"/>
        <v>1.2943251333374987E-2</v>
      </c>
      <c r="N181" s="3">
        <f t="shared" si="28"/>
        <v>-2.0220588235294119E-2</v>
      </c>
      <c r="O181" s="3">
        <f t="shared" si="29"/>
        <v>1.2774691324372301E-2</v>
      </c>
      <c r="P181" s="3">
        <f t="shared" si="30"/>
        <v>-2.0389148244296804E-2</v>
      </c>
      <c r="AH181" s="1">
        <v>36237</v>
      </c>
      <c r="AI181" s="15">
        <v>7.6344221221424317E-3</v>
      </c>
      <c r="AJ181" s="15">
        <v>2.1764439241880207E-2</v>
      </c>
      <c r="BP181" s="1">
        <v>36237</v>
      </c>
      <c r="BQ181" s="15">
        <v>8.4221775834891956E-3</v>
      </c>
      <c r="BR181" s="15">
        <v>2.0976683780533446E-2</v>
      </c>
    </row>
    <row r="182" spans="1:70" x14ac:dyDescent="0.2">
      <c r="A182" s="17">
        <v>36271</v>
      </c>
      <c r="B182" s="3">
        <v>4.2399997711181641</v>
      </c>
      <c r="C182" s="2">
        <v>1336.1199951171875</v>
      </c>
      <c r="D182" s="3">
        <v>33.344001770019531</v>
      </c>
      <c r="K182" s="17">
        <v>36271</v>
      </c>
      <c r="L182" s="3">
        <f t="shared" si="26"/>
        <v>1.7076000213623045E-4</v>
      </c>
      <c r="M182" s="3">
        <f t="shared" si="27"/>
        <v>2.2929595813888502E-2</v>
      </c>
      <c r="N182" s="3">
        <f t="shared" si="28"/>
        <v>9.456441281660413E-4</v>
      </c>
      <c r="O182" s="3">
        <f t="shared" si="29"/>
        <v>2.2758835811752271E-2</v>
      </c>
      <c r="P182" s="3">
        <f t="shared" si="30"/>
        <v>7.7488412602981082E-4</v>
      </c>
      <c r="AH182" s="1">
        <v>36238</v>
      </c>
      <c r="AI182" s="15">
        <v>-7.1144580078297453E-3</v>
      </c>
      <c r="AJ182" s="15">
        <v>1.5534615984940181E-3</v>
      </c>
      <c r="BP182" s="1">
        <v>36238</v>
      </c>
      <c r="BQ182" s="15">
        <v>-7.8485611345006263E-3</v>
      </c>
      <c r="BR182" s="15">
        <v>2.2875647251648992E-3</v>
      </c>
    </row>
    <row r="183" spans="1:70" x14ac:dyDescent="0.2">
      <c r="A183" s="17">
        <v>36272</v>
      </c>
      <c r="B183" s="3">
        <v>4.2589998245239258</v>
      </c>
      <c r="C183" s="2">
        <v>1358.8299560546875</v>
      </c>
      <c r="D183" s="3">
        <v>34.375</v>
      </c>
      <c r="K183" s="17">
        <v>36272</v>
      </c>
      <c r="L183" s="3">
        <f t="shared" si="26"/>
        <v>1.6959999084472657E-4</v>
      </c>
      <c r="M183" s="3">
        <f t="shared" si="27"/>
        <v>1.6996947145834884E-2</v>
      </c>
      <c r="N183" s="3">
        <f t="shared" si="28"/>
        <v>3.0920050841272039E-2</v>
      </c>
      <c r="O183" s="3">
        <f t="shared" si="29"/>
        <v>1.6827347154990159E-2</v>
      </c>
      <c r="P183" s="3">
        <f t="shared" si="30"/>
        <v>3.0750450850427314E-2</v>
      </c>
      <c r="AH183" s="1">
        <v>36241</v>
      </c>
      <c r="AI183" s="15">
        <v>-1.0337266160020593E-3</v>
      </c>
      <c r="AJ183" s="15">
        <v>-2.1697658946357581E-2</v>
      </c>
      <c r="BP183" s="1">
        <v>36241</v>
      </c>
      <c r="BQ183" s="15">
        <v>-1.1403913738929434E-3</v>
      </c>
      <c r="BR183" s="15">
        <v>-2.1590994188466699E-2</v>
      </c>
    </row>
    <row r="184" spans="1:70" x14ac:dyDescent="0.2">
      <c r="A184" s="17">
        <v>36273</v>
      </c>
      <c r="B184" s="3">
        <v>4.3039999008178711</v>
      </c>
      <c r="C184" s="2">
        <v>1356.8499755859375</v>
      </c>
      <c r="D184" s="3">
        <v>34.5</v>
      </c>
      <c r="K184" s="17">
        <v>36273</v>
      </c>
      <c r="L184" s="3">
        <f t="shared" si="26"/>
        <v>1.7035999298095704E-4</v>
      </c>
      <c r="M184" s="3">
        <f t="shared" si="27"/>
        <v>-1.457121591945765E-3</v>
      </c>
      <c r="N184" s="3">
        <f t="shared" si="28"/>
        <v>3.6363636363636364E-3</v>
      </c>
      <c r="O184" s="3">
        <f t="shared" si="29"/>
        <v>-1.6274815849267221E-3</v>
      </c>
      <c r="P184" s="3">
        <f t="shared" si="30"/>
        <v>3.4660036433826792E-3</v>
      </c>
      <c r="AH184" s="1">
        <v>36242</v>
      </c>
      <c r="AI184" s="15">
        <v>-1.4491392386494004E-2</v>
      </c>
      <c r="AJ184" s="15">
        <v>-1.1537804236740517E-2</v>
      </c>
      <c r="BP184" s="1">
        <v>36242</v>
      </c>
      <c r="BQ184" s="15">
        <v>-1.5986682182151258E-2</v>
      </c>
      <c r="BR184" s="15">
        <v>-1.0042514441083263E-2</v>
      </c>
    </row>
    <row r="185" spans="1:70" x14ac:dyDescent="0.2">
      <c r="A185" s="17">
        <v>36276</v>
      </c>
      <c r="B185" s="3">
        <v>4.3039999008178711</v>
      </c>
      <c r="C185" s="2">
        <v>1360.0400390625</v>
      </c>
      <c r="D185" s="3">
        <v>34.3125</v>
      </c>
      <c r="K185" s="17">
        <v>36276</v>
      </c>
      <c r="L185" s="3">
        <f t="shared" si="26"/>
        <v>1.7215999603271485E-4</v>
      </c>
      <c r="M185" s="3">
        <f t="shared" si="27"/>
        <v>2.3510804687046655E-3</v>
      </c>
      <c r="N185" s="3">
        <f t="shared" si="28"/>
        <v>-5.434782608695652E-3</v>
      </c>
      <c r="O185" s="3">
        <f t="shared" si="29"/>
        <v>2.1789204726719506E-3</v>
      </c>
      <c r="P185" s="3">
        <f t="shared" si="30"/>
        <v>-5.6069426047283665E-3</v>
      </c>
      <c r="AH185" s="1">
        <v>36243</v>
      </c>
      <c r="AI185" s="15">
        <v>2.643010951788427E-3</v>
      </c>
      <c r="AJ185" s="15">
        <v>-4.713691074938086E-3</v>
      </c>
      <c r="BP185" s="1">
        <v>36243</v>
      </c>
      <c r="BQ185" s="15">
        <v>2.9157292110568002E-3</v>
      </c>
      <c r="BR185" s="15">
        <v>-4.9864093342064583E-3</v>
      </c>
    </row>
    <row r="186" spans="1:70" x14ac:dyDescent="0.2">
      <c r="A186" s="17">
        <v>36277</v>
      </c>
      <c r="B186" s="3">
        <v>4.3689999580383301</v>
      </c>
      <c r="C186" s="2">
        <v>1362.800048828125</v>
      </c>
      <c r="D186" s="3">
        <v>35</v>
      </c>
      <c r="K186" s="17">
        <v>36277</v>
      </c>
      <c r="L186" s="3">
        <f t="shared" si="26"/>
        <v>1.7215999603271485E-4</v>
      </c>
      <c r="M186" s="3">
        <f t="shared" si="27"/>
        <v>2.0293591999890857E-3</v>
      </c>
      <c r="N186" s="3">
        <f t="shared" si="28"/>
        <v>2.0036429872495445E-2</v>
      </c>
      <c r="O186" s="3">
        <f t="shared" si="29"/>
        <v>1.8571992039563708E-3</v>
      </c>
      <c r="P186" s="3">
        <f t="shared" si="30"/>
        <v>1.9864269876462729E-2</v>
      </c>
      <c r="AH186" s="1">
        <v>36244</v>
      </c>
      <c r="AI186" s="15">
        <v>8.9402283521114369E-3</v>
      </c>
      <c r="AJ186" s="15">
        <v>-1.0072339770051276E-2</v>
      </c>
      <c r="BP186" s="1">
        <v>36244</v>
      </c>
      <c r="BQ186" s="15">
        <v>9.8627230213067241E-3</v>
      </c>
      <c r="BR186" s="15">
        <v>-1.0994834439246563E-2</v>
      </c>
    </row>
    <row r="187" spans="1:70" x14ac:dyDescent="0.2">
      <c r="A187" s="17">
        <v>36278</v>
      </c>
      <c r="B187" s="3">
        <v>4.374000072479248</v>
      </c>
      <c r="C187" s="2">
        <v>1350.9100341796875</v>
      </c>
      <c r="D187" s="3">
        <v>36</v>
      </c>
      <c r="K187" s="17">
        <v>36278</v>
      </c>
      <c r="L187" s="3">
        <f t="shared" si="26"/>
        <v>1.7475999832153321E-4</v>
      </c>
      <c r="M187" s="3">
        <f t="shared" si="27"/>
        <v>-8.7246949093241905E-3</v>
      </c>
      <c r="N187" s="3">
        <f t="shared" si="28"/>
        <v>2.8571428571428571E-2</v>
      </c>
      <c r="O187" s="3">
        <f t="shared" si="29"/>
        <v>-8.8994549076457236E-3</v>
      </c>
      <c r="P187" s="3">
        <f t="shared" si="30"/>
        <v>2.8396668573107037E-2</v>
      </c>
      <c r="AH187" s="1">
        <v>36245</v>
      </c>
      <c r="AI187" s="15">
        <v>-3.0788592396083082E-3</v>
      </c>
      <c r="AJ187" s="15">
        <v>-7.5453561156737393E-3</v>
      </c>
      <c r="BP187" s="1">
        <v>36245</v>
      </c>
      <c r="BQ187" s="15">
        <v>-3.3965503682773577E-3</v>
      </c>
      <c r="BR187" s="15">
        <v>-7.2276649870046897E-3</v>
      </c>
    </row>
    <row r="188" spans="1:70" x14ac:dyDescent="0.2">
      <c r="A188" s="17">
        <v>36279</v>
      </c>
      <c r="B188" s="3">
        <v>4.380000114440918</v>
      </c>
      <c r="C188" s="2">
        <v>1342.8299560546875</v>
      </c>
      <c r="D188" s="3">
        <v>37</v>
      </c>
      <c r="K188" s="17">
        <v>36279</v>
      </c>
      <c r="L188" s="3">
        <f t="shared" si="26"/>
        <v>1.7496000289916991E-4</v>
      </c>
      <c r="M188" s="3">
        <f t="shared" si="27"/>
        <v>-5.9812111247707642E-3</v>
      </c>
      <c r="N188" s="3">
        <f t="shared" si="28"/>
        <v>2.7777777777777776E-2</v>
      </c>
      <c r="O188" s="3">
        <f t="shared" si="29"/>
        <v>-6.1561711276699339E-3</v>
      </c>
      <c r="P188" s="3">
        <f t="shared" si="30"/>
        <v>2.7602817774878607E-2</v>
      </c>
      <c r="AH188" s="1">
        <v>36248</v>
      </c>
      <c r="AI188" s="15">
        <v>1.1332069553981911E-2</v>
      </c>
      <c r="AJ188" s="15">
        <v>5.7834229019820462E-3</v>
      </c>
      <c r="BP188" s="1">
        <v>36248</v>
      </c>
      <c r="BQ188" s="15">
        <v>1.2501365610276673E-2</v>
      </c>
      <c r="BR188" s="15">
        <v>4.6141268456872837E-3</v>
      </c>
    </row>
    <row r="189" spans="1:70" x14ac:dyDescent="0.2">
      <c r="A189" s="17">
        <v>36280</v>
      </c>
      <c r="B189" s="3">
        <v>4.4070000648498535</v>
      </c>
      <c r="C189" s="2">
        <v>1335.1800537109375</v>
      </c>
      <c r="D189" s="3">
        <v>37.625</v>
      </c>
      <c r="K189" s="17">
        <v>36280</v>
      </c>
      <c r="L189" s="3">
        <f t="shared" si="26"/>
        <v>1.7520000457763672E-4</v>
      </c>
      <c r="M189" s="3">
        <f t="shared" si="27"/>
        <v>-5.6968511234481677E-3</v>
      </c>
      <c r="N189" s="3">
        <f t="shared" si="28"/>
        <v>1.6891891891891893E-2</v>
      </c>
      <c r="O189" s="3">
        <f t="shared" si="29"/>
        <v>-5.872051128025804E-3</v>
      </c>
      <c r="P189" s="3">
        <f t="shared" si="30"/>
        <v>1.6716691887314256E-2</v>
      </c>
      <c r="AH189" s="1">
        <v>36249</v>
      </c>
      <c r="AI189" s="15">
        <v>-3.9444481371908018E-3</v>
      </c>
      <c r="AJ189" s="15">
        <v>-1.4180117286659339E-2</v>
      </c>
      <c r="BP189" s="1">
        <v>36249</v>
      </c>
      <c r="BQ189" s="15">
        <v>-4.3514547858091697E-3</v>
      </c>
      <c r="BR189" s="15">
        <v>-1.3773110638040972E-2</v>
      </c>
    </row>
    <row r="190" spans="1:70" x14ac:dyDescent="0.2">
      <c r="A190" s="17">
        <v>36283</v>
      </c>
      <c r="B190" s="3">
        <v>4.4930000305175781</v>
      </c>
      <c r="C190" s="2">
        <v>1354.6300048828125</v>
      </c>
      <c r="D190" s="3">
        <v>37.844001770019531</v>
      </c>
      <c r="K190" s="17">
        <v>36283</v>
      </c>
      <c r="L190" s="3">
        <f t="shared" si="26"/>
        <v>1.7628000259399415E-4</v>
      </c>
      <c r="M190" s="3">
        <f t="shared" si="27"/>
        <v>1.4567287099456518E-2</v>
      </c>
      <c r="N190" s="3">
        <f t="shared" si="28"/>
        <v>5.8206450503529902E-3</v>
      </c>
      <c r="O190" s="3">
        <f t="shared" si="29"/>
        <v>1.4391007096862524E-2</v>
      </c>
      <c r="P190" s="3">
        <f t="shared" si="30"/>
        <v>5.6443650477589957E-3</v>
      </c>
      <c r="AH190" s="1">
        <v>36250</v>
      </c>
      <c r="AI190" s="15">
        <v>-5.9930580268781342E-3</v>
      </c>
      <c r="AJ190" s="15">
        <v>-5.7197235036488339E-3</v>
      </c>
      <c r="BP190" s="1">
        <v>36250</v>
      </c>
      <c r="BQ190" s="15">
        <v>-6.6114498468887953E-3</v>
      </c>
      <c r="BR190" s="15">
        <v>-5.1013316836381727E-3</v>
      </c>
    </row>
    <row r="191" spans="1:70" x14ac:dyDescent="0.2">
      <c r="A191" s="17">
        <v>36284</v>
      </c>
      <c r="B191" s="3">
        <v>4.5060000419616699</v>
      </c>
      <c r="C191" s="2">
        <v>1332</v>
      </c>
      <c r="D191" s="3">
        <v>38.094001770019531</v>
      </c>
      <c r="K191" s="17">
        <v>36284</v>
      </c>
      <c r="L191" s="3">
        <f t="shared" si="26"/>
        <v>1.7972000122070311E-4</v>
      </c>
      <c r="M191" s="3">
        <f t="shared" si="27"/>
        <v>-1.6705672250903816E-2</v>
      </c>
      <c r="N191" s="3">
        <f t="shared" si="28"/>
        <v>6.6060667029683154E-3</v>
      </c>
      <c r="O191" s="3">
        <f t="shared" si="29"/>
        <v>-1.6885392252124518E-2</v>
      </c>
      <c r="P191" s="3">
        <f t="shared" si="30"/>
        <v>6.4263467017476126E-3</v>
      </c>
      <c r="AH191" s="1">
        <v>36251</v>
      </c>
      <c r="AI191" s="15">
        <v>2.9453019369383589E-3</v>
      </c>
      <c r="AJ191" s="15">
        <v>-1.9393679846514515E-4</v>
      </c>
      <c r="BP191" s="1">
        <v>36251</v>
      </c>
      <c r="BQ191" s="15">
        <v>3.2492119970605375E-3</v>
      </c>
      <c r="BR191" s="15">
        <v>-4.9784685858732377E-4</v>
      </c>
    </row>
    <row r="192" spans="1:70" x14ac:dyDescent="0.2">
      <c r="A192" s="17">
        <v>36285</v>
      </c>
      <c r="B192" s="3">
        <v>4.495999813079834</v>
      </c>
      <c r="C192" s="2">
        <v>1347.31005859375</v>
      </c>
      <c r="D192" s="3">
        <v>38.469001770019531</v>
      </c>
      <c r="K192" s="17">
        <v>36285</v>
      </c>
      <c r="L192" s="3">
        <f t="shared" si="26"/>
        <v>1.802400016784668E-4</v>
      </c>
      <c r="M192" s="3">
        <f t="shared" si="27"/>
        <v>1.1494037983295796E-2</v>
      </c>
      <c r="N192" s="3">
        <f t="shared" si="28"/>
        <v>9.8440694748728082E-3</v>
      </c>
      <c r="O192" s="3">
        <f t="shared" si="29"/>
        <v>1.131379798161733E-2</v>
      </c>
      <c r="P192" s="3">
        <f t="shared" si="30"/>
        <v>9.6638294731943419E-3</v>
      </c>
      <c r="AH192" s="1">
        <v>36255</v>
      </c>
      <c r="AI192" s="15">
        <v>1.1249769816690496E-2</v>
      </c>
      <c r="AJ192" s="15">
        <v>-3.1798239173236903E-2</v>
      </c>
      <c r="BP192" s="1">
        <v>36255</v>
      </c>
      <c r="BQ192" s="15">
        <v>1.2410573800306872E-2</v>
      </c>
      <c r="BR192" s="15">
        <v>-3.2959043156853274E-2</v>
      </c>
    </row>
    <row r="193" spans="1:70" x14ac:dyDescent="0.2">
      <c r="A193" s="17">
        <v>36286</v>
      </c>
      <c r="B193" s="3">
        <v>4.4920001029968262</v>
      </c>
      <c r="C193" s="2">
        <v>1332.0799560546875</v>
      </c>
      <c r="D193" s="3">
        <v>38</v>
      </c>
      <c r="K193" s="17">
        <v>36286</v>
      </c>
      <c r="L193" s="3">
        <f t="shared" si="26"/>
        <v>1.7983999252319335E-4</v>
      </c>
      <c r="M193" s="3">
        <f t="shared" si="27"/>
        <v>-1.1304081374527007E-2</v>
      </c>
      <c r="N193" s="3">
        <f t="shared" si="28"/>
        <v>-1.2191680273467443E-2</v>
      </c>
      <c r="O193" s="3">
        <f t="shared" si="29"/>
        <v>-1.14839213670502E-2</v>
      </c>
      <c r="P193" s="3">
        <f t="shared" si="30"/>
        <v>-1.2371520265990636E-2</v>
      </c>
      <c r="AH193" s="1">
        <v>36256</v>
      </c>
      <c r="AI193" s="15">
        <v>-1.401317783910326E-3</v>
      </c>
      <c r="AJ193" s="15">
        <v>2.4729521491491618E-4</v>
      </c>
      <c r="BP193" s="1">
        <v>36256</v>
      </c>
      <c r="BQ193" s="15">
        <v>-1.5459123216103085E-3</v>
      </c>
      <c r="BR193" s="15">
        <v>3.9188975261489865E-4</v>
      </c>
    </row>
    <row r="194" spans="1:70" x14ac:dyDescent="0.2">
      <c r="A194" s="17">
        <v>36287</v>
      </c>
      <c r="B194" s="3">
        <v>4.4860000610351563</v>
      </c>
      <c r="C194" s="2">
        <v>1345</v>
      </c>
      <c r="D194" s="3">
        <v>38.125</v>
      </c>
      <c r="K194" s="17">
        <v>36287</v>
      </c>
      <c r="L194" s="3">
        <f t="shared" si="26"/>
        <v>1.7968000411987305E-4</v>
      </c>
      <c r="M194" s="3">
        <f t="shared" si="27"/>
        <v>9.699150480109827E-3</v>
      </c>
      <c r="N194" s="3">
        <f t="shared" si="28"/>
        <v>3.2894736842105261E-3</v>
      </c>
      <c r="O194" s="3">
        <f t="shared" si="29"/>
        <v>9.5194704759899544E-3</v>
      </c>
      <c r="P194" s="3">
        <f t="shared" si="30"/>
        <v>3.1097936800906531E-3</v>
      </c>
      <c r="AH194" s="1">
        <v>36257</v>
      </c>
      <c r="AI194" s="15">
        <v>3.5653814457524374E-3</v>
      </c>
      <c r="AJ194" s="15">
        <v>-1.1665320834230209E-2</v>
      </c>
      <c r="BP194" s="1">
        <v>36257</v>
      </c>
      <c r="BQ194" s="15">
        <v>3.9332742162517089E-3</v>
      </c>
      <c r="BR194" s="15">
        <v>-1.2033213604729479E-2</v>
      </c>
    </row>
    <row r="195" spans="1:70" x14ac:dyDescent="0.2">
      <c r="A195" s="17">
        <v>36290</v>
      </c>
      <c r="B195" s="3">
        <v>4.4860000610351563</v>
      </c>
      <c r="C195" s="2">
        <v>1340.300048828125</v>
      </c>
      <c r="D195" s="3">
        <v>37.594001770019531</v>
      </c>
      <c r="K195" s="17">
        <v>36290</v>
      </c>
      <c r="L195" s="3">
        <f t="shared" si="26"/>
        <v>1.7944000244140627E-4</v>
      </c>
      <c r="M195" s="3">
        <f t="shared" si="27"/>
        <v>-3.4943874883828995E-3</v>
      </c>
      <c r="N195" s="3">
        <f t="shared" si="28"/>
        <v>-1.3927822425717213E-2</v>
      </c>
      <c r="O195" s="3">
        <f t="shared" si="29"/>
        <v>-3.6738274908243058E-3</v>
      </c>
      <c r="P195" s="3">
        <f t="shared" si="30"/>
        <v>-1.4107262428158619E-2</v>
      </c>
      <c r="AH195" s="1">
        <v>36258</v>
      </c>
      <c r="AI195" s="15">
        <v>6.8136933800760002E-3</v>
      </c>
      <c r="AJ195" s="15">
        <v>1.4992753053411044E-2</v>
      </c>
      <c r="BP195" s="1">
        <v>36258</v>
      </c>
      <c r="BQ195" s="15">
        <v>7.5167622026041008E-3</v>
      </c>
      <c r="BR195" s="15">
        <v>1.4289684230882945E-2</v>
      </c>
    </row>
    <row r="196" spans="1:70" x14ac:dyDescent="0.2">
      <c r="A196" s="17">
        <v>36291</v>
      </c>
      <c r="B196" s="3">
        <v>4.4860000610351563</v>
      </c>
      <c r="C196" s="2">
        <v>1355.6099853515625</v>
      </c>
      <c r="D196" s="3">
        <v>37.5625</v>
      </c>
      <c r="K196" s="17">
        <v>36291</v>
      </c>
      <c r="L196" s="3">
        <f t="shared" ref="L196:L259" si="31">B195/100/250</f>
        <v>1.7944000244140627E-4</v>
      </c>
      <c r="M196" s="3">
        <f t="shared" ref="M196:M259" si="32">(C196-C195)/C195</f>
        <v>1.142276801140428E-2</v>
      </c>
      <c r="N196" s="3">
        <f t="shared" ref="N196:N259" si="33">(D196-D195)/D195</f>
        <v>-8.3794670788820585E-4</v>
      </c>
      <c r="O196" s="3">
        <f t="shared" ref="O196:O259" si="34">M196-L196</f>
        <v>1.1243328008962874E-2</v>
      </c>
      <c r="P196" s="3">
        <f t="shared" ref="P196:P259" si="35">N196-L196</f>
        <v>-1.0173867103296121E-3</v>
      </c>
      <c r="AH196" s="1">
        <v>36259</v>
      </c>
      <c r="AI196" s="15">
        <v>1.6415693173194347E-3</v>
      </c>
      <c r="AJ196" s="15">
        <v>1.4226927261178101E-4</v>
      </c>
      <c r="BP196" s="1">
        <v>36259</v>
      </c>
      <c r="BQ196" s="15">
        <v>1.8109541344291766E-3</v>
      </c>
      <c r="BR196" s="15">
        <v>-2.7115544497960907E-5</v>
      </c>
    </row>
    <row r="197" spans="1:70" x14ac:dyDescent="0.2">
      <c r="A197" s="17">
        <v>36292</v>
      </c>
      <c r="B197" s="3">
        <v>4.4520001411437988</v>
      </c>
      <c r="C197" s="2">
        <v>1364</v>
      </c>
      <c r="D197" s="3">
        <v>37.25</v>
      </c>
      <c r="K197" s="17">
        <v>36292</v>
      </c>
      <c r="L197" s="3">
        <f t="shared" si="31"/>
        <v>1.7944000244140627E-4</v>
      </c>
      <c r="M197" s="3">
        <f t="shared" si="32"/>
        <v>6.1891065565304482E-3</v>
      </c>
      <c r="N197" s="3">
        <f t="shared" si="33"/>
        <v>-8.3194675540765387E-3</v>
      </c>
      <c r="O197" s="3">
        <f t="shared" si="34"/>
        <v>6.0096665540890423E-3</v>
      </c>
      <c r="P197" s="3">
        <f t="shared" si="35"/>
        <v>-8.4989075565179446E-3</v>
      </c>
      <c r="AH197" s="1">
        <v>36262</v>
      </c>
      <c r="AI197" s="15">
        <v>3.9917537528126722E-3</v>
      </c>
      <c r="AJ197" s="15">
        <v>-3.6364722725038004E-2</v>
      </c>
      <c r="BP197" s="1">
        <v>36262</v>
      </c>
      <c r="BQ197" s="15">
        <v>4.4036416165986452E-3</v>
      </c>
      <c r="BR197" s="15">
        <v>-3.6776610588823977E-2</v>
      </c>
    </row>
    <row r="198" spans="1:70" x14ac:dyDescent="0.2">
      <c r="A198" s="17">
        <v>36293</v>
      </c>
      <c r="B198" s="3">
        <v>4.4759998321533203</v>
      </c>
      <c r="C198" s="2">
        <v>1367.56005859375</v>
      </c>
      <c r="D198" s="3">
        <v>37.281501770019531</v>
      </c>
      <c r="K198" s="17">
        <v>36293</v>
      </c>
      <c r="L198" s="3">
        <f t="shared" si="31"/>
        <v>1.7808000564575196E-4</v>
      </c>
      <c r="M198" s="3">
        <f t="shared" si="32"/>
        <v>2.6100136317815251E-3</v>
      </c>
      <c r="N198" s="3">
        <f t="shared" si="33"/>
        <v>8.4568510119546975E-4</v>
      </c>
      <c r="O198" s="3">
        <f t="shared" si="34"/>
        <v>2.4319336261357733E-3</v>
      </c>
      <c r="P198" s="3">
        <f t="shared" si="35"/>
        <v>6.6760509554971781E-4</v>
      </c>
      <c r="AH198" s="1">
        <v>36263</v>
      </c>
      <c r="AI198" s="15">
        <v>-3.5630136083015136E-3</v>
      </c>
      <c r="AJ198" s="15">
        <v>6.6910399746356139E-2</v>
      </c>
      <c r="BP198" s="1">
        <v>36263</v>
      </c>
      <c r="BQ198" s="15">
        <v>-3.930662054233227E-3</v>
      </c>
      <c r="BR198" s="15">
        <v>6.7278048192287859E-2</v>
      </c>
    </row>
    <row r="199" spans="1:70" x14ac:dyDescent="0.2">
      <c r="A199" s="17">
        <v>36294</v>
      </c>
      <c r="B199" s="3">
        <v>4.5219998359680176</v>
      </c>
      <c r="C199" s="2">
        <v>1337.800048828125</v>
      </c>
      <c r="D199" s="3">
        <v>36.375</v>
      </c>
      <c r="K199" s="17">
        <v>36294</v>
      </c>
      <c r="L199" s="3">
        <f t="shared" si="31"/>
        <v>1.7903999328613282E-4</v>
      </c>
      <c r="M199" s="3">
        <f t="shared" si="32"/>
        <v>-2.1761391449401465E-2</v>
      </c>
      <c r="N199" s="3">
        <f t="shared" si="33"/>
        <v>-2.4315055107262552E-2</v>
      </c>
      <c r="O199" s="3">
        <f t="shared" si="34"/>
        <v>-2.1940431442687598E-2</v>
      </c>
      <c r="P199" s="3">
        <f t="shared" si="35"/>
        <v>-2.4494095100548684E-2</v>
      </c>
      <c r="AH199" s="1">
        <v>36264</v>
      </c>
      <c r="AI199" s="15">
        <v>-8.5475375215590746E-3</v>
      </c>
      <c r="AJ199" s="15">
        <v>3.0174282342675992E-2</v>
      </c>
      <c r="BP199" s="1">
        <v>36264</v>
      </c>
      <c r="BQ199" s="15">
        <v>-9.4295125100975624E-3</v>
      </c>
      <c r="BR199" s="15">
        <v>3.105625733121448E-2</v>
      </c>
    </row>
    <row r="200" spans="1:70" x14ac:dyDescent="0.2">
      <c r="A200" s="17">
        <v>36297</v>
      </c>
      <c r="B200" s="3">
        <v>4.5409998893737793</v>
      </c>
      <c r="C200" s="2">
        <v>1339.489990234375</v>
      </c>
      <c r="D200" s="3">
        <v>36.75</v>
      </c>
      <c r="K200" s="17">
        <v>36297</v>
      </c>
      <c r="L200" s="3">
        <f t="shared" si="31"/>
        <v>1.8087999343872072E-4</v>
      </c>
      <c r="M200" s="3">
        <f t="shared" si="32"/>
        <v>1.2632242073322847E-3</v>
      </c>
      <c r="N200" s="3">
        <f t="shared" si="33"/>
        <v>1.0309278350515464E-2</v>
      </c>
      <c r="O200" s="3">
        <f t="shared" si="34"/>
        <v>1.0823442138935639E-3</v>
      </c>
      <c r="P200" s="3">
        <f t="shared" si="35"/>
        <v>1.0128398357076743E-2</v>
      </c>
      <c r="AH200" s="1">
        <v>36265</v>
      </c>
      <c r="AI200" s="15">
        <v>-2.3507363269466503E-3</v>
      </c>
      <c r="AJ200" s="15">
        <v>2.6302674728347582E-2</v>
      </c>
      <c r="BP200" s="1">
        <v>36265</v>
      </c>
      <c r="BQ200" s="15">
        <v>-2.5932963203700674E-3</v>
      </c>
      <c r="BR200" s="15">
        <v>2.6545234721770998E-2</v>
      </c>
    </row>
    <row r="201" spans="1:70" x14ac:dyDescent="0.2">
      <c r="A201" s="17">
        <v>36298</v>
      </c>
      <c r="B201" s="3">
        <v>4.5269999504089355</v>
      </c>
      <c r="C201" s="2">
        <v>1333.3199462890625</v>
      </c>
      <c r="D201" s="3">
        <v>36.281501770019531</v>
      </c>
      <c r="K201" s="17">
        <v>36298</v>
      </c>
      <c r="L201" s="3">
        <f t="shared" si="31"/>
        <v>1.8163999557495116E-4</v>
      </c>
      <c r="M201" s="3">
        <f t="shared" si="32"/>
        <v>-4.6062635706840237E-3</v>
      </c>
      <c r="N201" s="3">
        <f t="shared" si="33"/>
        <v>-1.2748251155931123E-2</v>
      </c>
      <c r="O201" s="3">
        <f t="shared" si="34"/>
        <v>-4.7879035662589751E-3</v>
      </c>
      <c r="P201" s="3">
        <f t="shared" si="35"/>
        <v>-1.2929891151506074E-2</v>
      </c>
      <c r="AH201" s="1">
        <v>36266</v>
      </c>
      <c r="AI201" s="15">
        <v>-1.6649148547364101E-3</v>
      </c>
      <c r="AJ201" s="15">
        <v>8.7428916648047347E-3</v>
      </c>
      <c r="BP201" s="1">
        <v>36266</v>
      </c>
      <c r="BQ201" s="15">
        <v>-1.8367085738303585E-3</v>
      </c>
      <c r="BR201" s="15">
        <v>8.9146853838986823E-3</v>
      </c>
    </row>
    <row r="202" spans="1:70" x14ac:dyDescent="0.2">
      <c r="A202" s="17">
        <v>36299</v>
      </c>
      <c r="B202" s="3">
        <v>4.4910001754760742</v>
      </c>
      <c r="C202" s="2">
        <v>1344.22998046875</v>
      </c>
      <c r="D202" s="3">
        <v>36.5</v>
      </c>
      <c r="K202" s="17">
        <v>36299</v>
      </c>
      <c r="L202" s="3">
        <f t="shared" si="31"/>
        <v>1.8107999801635744E-4</v>
      </c>
      <c r="M202" s="3">
        <f t="shared" si="32"/>
        <v>8.1826077904651809E-3</v>
      </c>
      <c r="N202" s="3">
        <f t="shared" si="33"/>
        <v>6.0223039102813613E-3</v>
      </c>
      <c r="O202" s="3">
        <f t="shared" si="34"/>
        <v>8.0015277924488232E-3</v>
      </c>
      <c r="P202" s="3">
        <f t="shared" si="35"/>
        <v>5.8412239122650035E-3</v>
      </c>
      <c r="AH202" s="1">
        <v>36269</v>
      </c>
      <c r="AI202" s="15">
        <v>-1.2075544088119932E-2</v>
      </c>
      <c r="AJ202" s="15">
        <v>-9.6755897263555886E-3</v>
      </c>
      <c r="BP202" s="1">
        <v>36269</v>
      </c>
      <c r="BQ202" s="15">
        <v>-1.3321555331925848E-2</v>
      </c>
      <c r="BR202" s="15">
        <v>-8.4295784825496722E-3</v>
      </c>
    </row>
    <row r="203" spans="1:70" x14ac:dyDescent="0.2">
      <c r="A203" s="17">
        <v>36300</v>
      </c>
      <c r="B203" s="3">
        <v>4.4809999465942383</v>
      </c>
      <c r="C203" s="2">
        <v>1338.8299560546875</v>
      </c>
      <c r="D203" s="3">
        <v>37.031501770019531</v>
      </c>
      <c r="K203" s="17">
        <v>36300</v>
      </c>
      <c r="L203" s="3">
        <f t="shared" si="31"/>
        <v>1.7964000701904299E-4</v>
      </c>
      <c r="M203" s="3">
        <f t="shared" si="32"/>
        <v>-4.0171879012692781E-3</v>
      </c>
      <c r="N203" s="3">
        <f t="shared" si="33"/>
        <v>1.4561692329302225E-2</v>
      </c>
      <c r="O203" s="3">
        <f t="shared" si="34"/>
        <v>-4.1968279082883215E-3</v>
      </c>
      <c r="P203" s="3">
        <f t="shared" si="35"/>
        <v>1.4382052322283182E-2</v>
      </c>
      <c r="AH203" s="1">
        <v>36270</v>
      </c>
      <c r="AI203" s="15">
        <v>6.8411595243864703E-3</v>
      </c>
      <c r="AJ203" s="15">
        <v>-2.7230307768683275E-2</v>
      </c>
      <c r="BP203" s="1">
        <v>36270</v>
      </c>
      <c r="BQ203" s="15">
        <v>7.5470624324336247E-3</v>
      </c>
      <c r="BR203" s="15">
        <v>-2.7936210676730428E-2</v>
      </c>
    </row>
    <row r="204" spans="1:70" x14ac:dyDescent="0.2">
      <c r="A204" s="17">
        <v>36301</v>
      </c>
      <c r="B204" s="3">
        <v>4.4710001945495605</v>
      </c>
      <c r="C204" s="2">
        <v>1330.2900390625</v>
      </c>
      <c r="D204" s="3">
        <v>36.656501770019531</v>
      </c>
      <c r="K204" s="17">
        <v>36301</v>
      </c>
      <c r="L204" s="3">
        <f t="shared" si="31"/>
        <v>1.7923999786376954E-4</v>
      </c>
      <c r="M204" s="3">
        <f t="shared" si="32"/>
        <v>-6.3786420027179824E-3</v>
      </c>
      <c r="N204" s="3">
        <f t="shared" si="33"/>
        <v>-1.0126513429806338E-2</v>
      </c>
      <c r="O204" s="3">
        <f t="shared" si="34"/>
        <v>-6.5578820005817518E-3</v>
      </c>
      <c r="P204" s="3">
        <f t="shared" si="35"/>
        <v>-1.0305753427670108E-2</v>
      </c>
      <c r="AH204" s="1">
        <v>36271</v>
      </c>
      <c r="AI204" s="15">
        <v>1.2187912993284577E-2</v>
      </c>
      <c r="AJ204" s="15">
        <v>-1.1413028867254765E-2</v>
      </c>
      <c r="BP204" s="1">
        <v>36271</v>
      </c>
      <c r="BQ204" s="15">
        <v>1.344551898746096E-2</v>
      </c>
      <c r="BR204" s="15">
        <v>-1.2670634861431149E-2</v>
      </c>
    </row>
    <row r="205" spans="1:70" x14ac:dyDescent="0.2">
      <c r="A205" s="17">
        <v>36304</v>
      </c>
      <c r="B205" s="3">
        <v>4.5019998550415039</v>
      </c>
      <c r="C205" s="2">
        <v>1306.6500244140625</v>
      </c>
      <c r="D205" s="3">
        <v>36.0625</v>
      </c>
      <c r="K205" s="17">
        <v>36304</v>
      </c>
      <c r="L205" s="3">
        <f t="shared" si="31"/>
        <v>1.7884000778198243E-4</v>
      </c>
      <c r="M205" s="3">
        <f t="shared" si="32"/>
        <v>-1.7770571795829887E-2</v>
      </c>
      <c r="N205" s="3">
        <f t="shared" si="33"/>
        <v>-1.6204540568171482E-2</v>
      </c>
      <c r="O205" s="3">
        <f t="shared" si="34"/>
        <v>-1.794941180361187E-2</v>
      </c>
      <c r="P205" s="3">
        <f t="shared" si="35"/>
        <v>-1.6383380575953465E-2</v>
      </c>
      <c r="AH205" s="1">
        <v>36272</v>
      </c>
      <c r="AI205" s="15">
        <v>9.0114558024496916E-3</v>
      </c>
      <c r="AJ205" s="15">
        <v>2.1738995047977622E-2</v>
      </c>
      <c r="BP205" s="1">
        <v>36272</v>
      </c>
      <c r="BQ205" s="15">
        <v>9.9413000538535676E-3</v>
      </c>
      <c r="BR205" s="15">
        <v>2.0809150796573746E-2</v>
      </c>
    </row>
    <row r="206" spans="1:70" x14ac:dyDescent="0.2">
      <c r="A206" s="17">
        <v>36305</v>
      </c>
      <c r="B206" s="3">
        <v>4.5170001983642578</v>
      </c>
      <c r="C206" s="2">
        <v>1284.4000244140625</v>
      </c>
      <c r="D206" s="3">
        <v>36.4375</v>
      </c>
      <c r="K206" s="17">
        <v>36305</v>
      </c>
      <c r="L206" s="3">
        <f t="shared" si="31"/>
        <v>1.8007999420166016E-4</v>
      </c>
      <c r="M206" s="3">
        <f t="shared" si="32"/>
        <v>-1.7028278103754298E-2</v>
      </c>
      <c r="N206" s="3">
        <f t="shared" si="33"/>
        <v>1.0398613518197574E-2</v>
      </c>
      <c r="O206" s="3">
        <f t="shared" si="34"/>
        <v>-1.7208358097955959E-2</v>
      </c>
      <c r="P206" s="3">
        <f t="shared" si="35"/>
        <v>1.0218533523995914E-2</v>
      </c>
      <c r="AH206" s="1">
        <v>36273</v>
      </c>
      <c r="AI206" s="15">
        <v>-8.7155617797536947E-4</v>
      </c>
      <c r="AJ206" s="15">
        <v>4.3375598213580488E-3</v>
      </c>
      <c r="BP206" s="1">
        <v>36273</v>
      </c>
      <c r="BQ206" s="15">
        <v>-9.6148742988758854E-4</v>
      </c>
      <c r="BR206" s="15">
        <v>4.4274910732702679E-3</v>
      </c>
    </row>
    <row r="207" spans="1:70" x14ac:dyDescent="0.2">
      <c r="A207" s="17">
        <v>36306</v>
      </c>
      <c r="B207" s="3">
        <v>4.5320000648498535</v>
      </c>
      <c r="C207" s="2">
        <v>1304.760009765625</v>
      </c>
      <c r="D207" s="3">
        <v>36.5</v>
      </c>
      <c r="K207" s="17">
        <v>36306</v>
      </c>
      <c r="L207" s="3">
        <f t="shared" si="31"/>
        <v>1.806800079345703E-4</v>
      </c>
      <c r="M207" s="3">
        <f t="shared" si="32"/>
        <v>1.5851747870256103E-2</v>
      </c>
      <c r="N207" s="3">
        <f t="shared" si="33"/>
        <v>1.7152658662092624E-3</v>
      </c>
      <c r="O207" s="3">
        <f t="shared" si="34"/>
        <v>1.5671067862321534E-2</v>
      </c>
      <c r="P207" s="3">
        <f t="shared" si="35"/>
        <v>1.5345858582746922E-3</v>
      </c>
      <c r="AH207" s="1">
        <v>36276</v>
      </c>
      <c r="AI207" s="15">
        <v>1.1668651841364804E-3</v>
      </c>
      <c r="AJ207" s="15">
        <v>-6.7738077888648465E-3</v>
      </c>
      <c r="BP207" s="1">
        <v>36276</v>
      </c>
      <c r="BQ207" s="15">
        <v>1.2872678035820181E-3</v>
      </c>
      <c r="BR207" s="15">
        <v>-6.8942104083103851E-3</v>
      </c>
    </row>
    <row r="208" spans="1:70" x14ac:dyDescent="0.2">
      <c r="A208" s="17">
        <v>36307</v>
      </c>
      <c r="B208" s="3">
        <v>4.5019998550415039</v>
      </c>
      <c r="C208" s="2">
        <v>1281.4100341796875</v>
      </c>
      <c r="D208" s="3">
        <v>35.25</v>
      </c>
      <c r="K208" s="17">
        <v>36307</v>
      </c>
      <c r="L208" s="3">
        <f t="shared" si="31"/>
        <v>1.8128000259399414E-4</v>
      </c>
      <c r="M208" s="3">
        <f t="shared" si="32"/>
        <v>-1.7895992681544459E-2</v>
      </c>
      <c r="N208" s="3">
        <f t="shared" si="33"/>
        <v>-3.4246575342465752E-2</v>
      </c>
      <c r="O208" s="3">
        <f t="shared" si="34"/>
        <v>-1.8077272684138453E-2</v>
      </c>
      <c r="P208" s="3">
        <f t="shared" si="35"/>
        <v>-3.4427855345059745E-2</v>
      </c>
      <c r="AH208" s="1">
        <v>36277</v>
      </c>
      <c r="AI208" s="15">
        <v>9.945755791835847E-4</v>
      </c>
      <c r="AJ208" s="15">
        <v>1.8869694297279145E-2</v>
      </c>
      <c r="BP208" s="1">
        <v>36277</v>
      </c>
      <c r="BQ208" s="15">
        <v>1.0972005495728462E-3</v>
      </c>
      <c r="BR208" s="15">
        <v>1.8767069326889884E-2</v>
      </c>
    </row>
    <row r="209" spans="1:70" x14ac:dyDescent="0.2">
      <c r="A209" s="17">
        <v>36308</v>
      </c>
      <c r="B209" s="3">
        <v>4.5120000839233398</v>
      </c>
      <c r="C209" s="2">
        <v>1301.8399658203125</v>
      </c>
      <c r="D209" s="3">
        <v>35.6875</v>
      </c>
      <c r="K209" s="17">
        <v>36308</v>
      </c>
      <c r="L209" s="3">
        <f t="shared" si="31"/>
        <v>1.8007999420166016E-4</v>
      </c>
      <c r="M209" s="3">
        <f t="shared" si="32"/>
        <v>1.5943321103852215E-2</v>
      </c>
      <c r="N209" s="3">
        <f t="shared" si="33"/>
        <v>1.2411347517730497E-2</v>
      </c>
      <c r="O209" s="3">
        <f t="shared" si="34"/>
        <v>1.5763241109650553E-2</v>
      </c>
      <c r="P209" s="3">
        <f t="shared" si="35"/>
        <v>1.2231267523528837E-2</v>
      </c>
      <c r="AH209" s="1">
        <v>36278</v>
      </c>
      <c r="AI209" s="15">
        <v>-4.7658756800747978E-3</v>
      </c>
      <c r="AJ209" s="15">
        <v>3.3162544253181839E-2</v>
      </c>
      <c r="BP209" s="1">
        <v>36278</v>
      </c>
      <c r="BQ209" s="15">
        <v>-5.2576410730558543E-3</v>
      </c>
      <c r="BR209" s="15">
        <v>3.3654309646162894E-2</v>
      </c>
    </row>
    <row r="210" spans="1:70" x14ac:dyDescent="0.2">
      <c r="A210" s="17">
        <v>36312</v>
      </c>
      <c r="B210" s="3">
        <v>4.5269999504089355</v>
      </c>
      <c r="C210" s="2">
        <v>1294.260009765625</v>
      </c>
      <c r="D210" s="3">
        <v>36.25</v>
      </c>
      <c r="K210" s="17">
        <v>36312</v>
      </c>
      <c r="L210" s="3">
        <f t="shared" si="31"/>
        <v>1.8048000335693361E-4</v>
      </c>
      <c r="M210" s="3">
        <f t="shared" si="32"/>
        <v>-5.8224945106146245E-3</v>
      </c>
      <c r="N210" s="3">
        <f t="shared" si="33"/>
        <v>1.5761821366024518E-2</v>
      </c>
      <c r="O210" s="3">
        <f t="shared" si="34"/>
        <v>-6.0029745139715584E-3</v>
      </c>
      <c r="P210" s="3">
        <f t="shared" si="35"/>
        <v>1.5581341362667585E-2</v>
      </c>
      <c r="AH210" s="1">
        <v>36279</v>
      </c>
      <c r="AI210" s="15">
        <v>-3.2967801471227758E-3</v>
      </c>
      <c r="AJ210" s="15">
        <v>3.0899597922001382E-2</v>
      </c>
      <c r="BP210" s="1">
        <v>36279</v>
      </c>
      <c r="BQ210" s="15">
        <v>-3.6369573765457079E-3</v>
      </c>
      <c r="BR210" s="15">
        <v>3.1239775151424315E-2</v>
      </c>
    </row>
    <row r="211" spans="1:70" x14ac:dyDescent="0.2">
      <c r="A211" s="17">
        <v>36313</v>
      </c>
      <c r="B211" s="3">
        <v>4.6160001754760742</v>
      </c>
      <c r="C211" s="2">
        <v>1294.81005859375</v>
      </c>
      <c r="D211" s="3">
        <v>37.4375</v>
      </c>
      <c r="K211" s="17">
        <v>36313</v>
      </c>
      <c r="L211" s="3">
        <f t="shared" si="31"/>
        <v>1.8107999801635744E-4</v>
      </c>
      <c r="M211" s="3">
        <f t="shared" si="32"/>
        <v>4.2499097860916466E-4</v>
      </c>
      <c r="N211" s="3">
        <f t="shared" si="33"/>
        <v>3.2758620689655175E-2</v>
      </c>
      <c r="O211" s="3">
        <f t="shared" si="34"/>
        <v>2.4391098059280722E-4</v>
      </c>
      <c r="P211" s="3">
        <f t="shared" si="35"/>
        <v>3.2577540691638818E-2</v>
      </c>
      <c r="AH211" s="1">
        <v>36280</v>
      </c>
      <c r="AI211" s="15">
        <v>-3.1446269410468062E-3</v>
      </c>
      <c r="AJ211" s="15">
        <v>1.9861318828361063E-2</v>
      </c>
      <c r="BP211" s="1">
        <v>36280</v>
      </c>
      <c r="BQ211" s="15">
        <v>-3.4691042894400884E-3</v>
      </c>
      <c r="BR211" s="15">
        <v>2.0185796176754343E-2</v>
      </c>
    </row>
    <row r="212" spans="1:70" x14ac:dyDescent="0.2">
      <c r="A212" s="17">
        <v>36314</v>
      </c>
      <c r="B212" s="3">
        <v>4.4920001029968262</v>
      </c>
      <c r="C212" s="2">
        <v>1299.5400390625</v>
      </c>
      <c r="D212" s="3">
        <v>38.21875</v>
      </c>
      <c r="K212" s="17">
        <v>36314</v>
      </c>
      <c r="L212" s="3">
        <f t="shared" si="31"/>
        <v>1.8464000701904295E-4</v>
      </c>
      <c r="M212" s="3">
        <f t="shared" si="32"/>
        <v>3.6530303710237424E-3</v>
      </c>
      <c r="N212" s="3">
        <f t="shared" si="33"/>
        <v>2.0868113522537562E-2</v>
      </c>
      <c r="O212" s="3">
        <f t="shared" si="34"/>
        <v>3.4683903640046992E-3</v>
      </c>
      <c r="P212" s="3">
        <f t="shared" si="35"/>
        <v>2.0683473515518521E-2</v>
      </c>
      <c r="AH212" s="1">
        <v>36283</v>
      </c>
      <c r="AI212" s="15">
        <v>7.7067361368163513E-3</v>
      </c>
      <c r="AJ212" s="15">
        <v>-2.0623710890573556E-3</v>
      </c>
      <c r="BP212" s="1">
        <v>36283</v>
      </c>
      <c r="BQ212" s="15">
        <v>8.5019532971731902E-3</v>
      </c>
      <c r="BR212" s="15">
        <v>-2.8575882494141945E-3</v>
      </c>
    </row>
    <row r="213" spans="1:70" x14ac:dyDescent="0.2">
      <c r="A213" s="17">
        <v>36315</v>
      </c>
      <c r="B213" s="3">
        <v>4.4110002517700195</v>
      </c>
      <c r="C213" s="2">
        <v>1327.75</v>
      </c>
      <c r="D213" s="3">
        <v>39.46875</v>
      </c>
      <c r="K213" s="17">
        <v>36315</v>
      </c>
      <c r="L213" s="3">
        <f t="shared" si="31"/>
        <v>1.7968000411987305E-4</v>
      </c>
      <c r="M213" s="3">
        <f t="shared" si="32"/>
        <v>2.1707650468277162E-2</v>
      </c>
      <c r="N213" s="3">
        <f t="shared" si="33"/>
        <v>3.2706459525756335E-2</v>
      </c>
      <c r="O213" s="3">
        <f t="shared" si="34"/>
        <v>2.1527970464157289E-2</v>
      </c>
      <c r="P213" s="3">
        <f t="shared" si="35"/>
        <v>3.2526779521636462E-2</v>
      </c>
      <c r="AH213" s="1">
        <v>36284</v>
      </c>
      <c r="AI213" s="15">
        <v>-9.0425403710722649E-3</v>
      </c>
      <c r="AJ213" s="15">
        <v>1.5468887072819877E-2</v>
      </c>
      <c r="BP213" s="1">
        <v>36284</v>
      </c>
      <c r="BQ213" s="15">
        <v>-9.975592073977288E-3</v>
      </c>
      <c r="BR213" s="15">
        <v>1.6401938775724899E-2</v>
      </c>
    </row>
    <row r="214" spans="1:70" x14ac:dyDescent="0.2">
      <c r="A214" s="17">
        <v>36318</v>
      </c>
      <c r="B214" s="3">
        <v>4.3959999084472656</v>
      </c>
      <c r="C214" s="2">
        <v>1334.52001953125</v>
      </c>
      <c r="D214" s="3">
        <v>38.96875</v>
      </c>
      <c r="K214" s="17">
        <v>36318</v>
      </c>
      <c r="L214" s="3">
        <f t="shared" si="31"/>
        <v>1.7644001007080079E-4</v>
      </c>
      <c r="M214" s="3">
        <f t="shared" si="32"/>
        <v>5.0988661504424776E-3</v>
      </c>
      <c r="N214" s="3">
        <f t="shared" si="33"/>
        <v>-1.2668250197941409E-2</v>
      </c>
      <c r="O214" s="3">
        <f t="shared" si="34"/>
        <v>4.9224261403716767E-3</v>
      </c>
      <c r="P214" s="3">
        <f t="shared" si="35"/>
        <v>-1.2844690208012209E-2</v>
      </c>
      <c r="AH214" s="1">
        <v>36285</v>
      </c>
      <c r="AI214" s="15">
        <v>6.058815422902512E-3</v>
      </c>
      <c r="AJ214" s="15">
        <v>3.6050140502918299E-3</v>
      </c>
      <c r="BP214" s="1">
        <v>36285</v>
      </c>
      <c r="BQ214" s="15">
        <v>6.6839923992764692E-3</v>
      </c>
      <c r="BR214" s="15">
        <v>2.9798370739178726E-3</v>
      </c>
    </row>
    <row r="215" spans="1:70" x14ac:dyDescent="0.2">
      <c r="A215" s="17">
        <v>36319</v>
      </c>
      <c r="B215" s="3">
        <v>4.4860000610351563</v>
      </c>
      <c r="C215" s="2">
        <v>1317.3299560546875</v>
      </c>
      <c r="D215" s="3">
        <v>38.65625</v>
      </c>
      <c r="K215" s="17">
        <v>36319</v>
      </c>
      <c r="L215" s="3">
        <f t="shared" si="31"/>
        <v>1.7583999633789062E-4</v>
      </c>
      <c r="M215" s="3">
        <f t="shared" si="32"/>
        <v>-1.2881083254637505E-2</v>
      </c>
      <c r="N215" s="3">
        <f t="shared" si="33"/>
        <v>-8.0192461908580592E-3</v>
      </c>
      <c r="O215" s="3">
        <f t="shared" si="34"/>
        <v>-1.3056923250975397E-2</v>
      </c>
      <c r="P215" s="3">
        <f t="shared" si="35"/>
        <v>-8.1950861871959504E-3</v>
      </c>
      <c r="AH215" s="1">
        <v>36286</v>
      </c>
      <c r="AI215" s="15">
        <v>-6.1499206550386896E-3</v>
      </c>
      <c r="AJ215" s="15">
        <v>-6.2215996109519466E-3</v>
      </c>
      <c r="BP215" s="1">
        <v>36286</v>
      </c>
      <c r="BQ215" s="15">
        <v>-6.7844982963253704E-3</v>
      </c>
      <c r="BR215" s="15">
        <v>-5.5870219696652658E-3</v>
      </c>
    </row>
    <row r="216" spans="1:70" x14ac:dyDescent="0.2">
      <c r="A216" s="17">
        <v>36320</v>
      </c>
      <c r="B216" s="3">
        <v>4.4720001220703125</v>
      </c>
      <c r="C216" s="2">
        <v>1318.6400146484375</v>
      </c>
      <c r="D216" s="3">
        <v>39.15625</v>
      </c>
      <c r="K216" s="17">
        <v>36320</v>
      </c>
      <c r="L216" s="3">
        <f t="shared" si="31"/>
        <v>1.7944000244140627E-4</v>
      </c>
      <c r="M216" s="3">
        <f t="shared" si="32"/>
        <v>9.9448022701429739E-4</v>
      </c>
      <c r="N216" s="3">
        <f t="shared" si="33"/>
        <v>1.2934518997574777E-2</v>
      </c>
      <c r="O216" s="3">
        <f t="shared" si="34"/>
        <v>8.1504022457289116E-4</v>
      </c>
      <c r="P216" s="3">
        <f t="shared" si="35"/>
        <v>1.2755078995133371E-2</v>
      </c>
      <c r="AH216" s="1">
        <v>36287</v>
      </c>
      <c r="AI216" s="15">
        <v>5.097909175283688E-3</v>
      </c>
      <c r="AJ216" s="15">
        <v>-1.9881154951930349E-3</v>
      </c>
      <c r="BP216" s="1">
        <v>36287</v>
      </c>
      <c r="BQ216" s="15">
        <v>5.6239353407261262E-3</v>
      </c>
      <c r="BR216" s="15">
        <v>-2.5141416606354731E-3</v>
      </c>
    </row>
    <row r="217" spans="1:70" x14ac:dyDescent="0.2">
      <c r="A217" s="17">
        <v>36321</v>
      </c>
      <c r="B217" s="3">
        <v>4.5469999313354492</v>
      </c>
      <c r="C217" s="2">
        <v>1302.8199462890625</v>
      </c>
      <c r="D217" s="3">
        <v>39.28125</v>
      </c>
      <c r="K217" s="17">
        <v>36321</v>
      </c>
      <c r="L217" s="3">
        <f t="shared" si="31"/>
        <v>1.7888000488281249E-4</v>
      </c>
      <c r="M217" s="3">
        <f t="shared" si="32"/>
        <v>-1.1997260953432228E-2</v>
      </c>
      <c r="N217" s="3">
        <f t="shared" si="33"/>
        <v>3.1923383878691143E-3</v>
      </c>
      <c r="O217" s="3">
        <f t="shared" si="34"/>
        <v>-1.217614095831504E-2</v>
      </c>
      <c r="P217" s="3">
        <f t="shared" si="35"/>
        <v>3.0134583829863016E-3</v>
      </c>
      <c r="AH217" s="1">
        <v>36290</v>
      </c>
      <c r="AI217" s="15">
        <v>-1.9674244403741392E-3</v>
      </c>
      <c r="AJ217" s="15">
        <v>-1.213983798778448E-2</v>
      </c>
      <c r="BP217" s="1">
        <v>36290</v>
      </c>
      <c r="BQ217" s="15">
        <v>-2.1704325165449261E-3</v>
      </c>
      <c r="BR217" s="15">
        <v>-1.1936829911613692E-2</v>
      </c>
    </row>
    <row r="218" spans="1:70" x14ac:dyDescent="0.2">
      <c r="A218" s="17">
        <v>36322</v>
      </c>
      <c r="B218" s="3">
        <v>4.6059999465942383</v>
      </c>
      <c r="C218" s="2">
        <v>1293.6400146484375</v>
      </c>
      <c r="D218" s="3">
        <v>40.4375</v>
      </c>
      <c r="K218" s="17">
        <v>36322</v>
      </c>
      <c r="L218" s="3">
        <f t="shared" si="31"/>
        <v>1.8187999725341797E-4</v>
      </c>
      <c r="M218" s="3">
        <f t="shared" si="32"/>
        <v>-7.0462013317903315E-3</v>
      </c>
      <c r="N218" s="3">
        <f t="shared" si="33"/>
        <v>2.94351630867144E-2</v>
      </c>
      <c r="O218" s="3">
        <f t="shared" si="34"/>
        <v>-7.2280813290437496E-3</v>
      </c>
      <c r="P218" s="3">
        <f t="shared" si="35"/>
        <v>2.9253283089460982E-2</v>
      </c>
      <c r="AH218" s="1">
        <v>36291</v>
      </c>
      <c r="AI218" s="15">
        <v>6.0210770296711619E-3</v>
      </c>
      <c r="AJ218" s="15">
        <v>-7.0384637400007742E-3</v>
      </c>
      <c r="BP218" s="1">
        <v>36291</v>
      </c>
      <c r="BQ218" s="15">
        <v>6.6423599817306625E-3</v>
      </c>
      <c r="BR218" s="15">
        <v>-7.6597466920602748E-3</v>
      </c>
    </row>
    <row r="219" spans="1:70" x14ac:dyDescent="0.2">
      <c r="A219" s="17">
        <v>36325</v>
      </c>
      <c r="B219" s="3">
        <v>4.5770001411437988</v>
      </c>
      <c r="C219" s="2">
        <v>1294</v>
      </c>
      <c r="D219" s="3">
        <v>41.09375</v>
      </c>
      <c r="K219" s="17">
        <v>36325</v>
      </c>
      <c r="L219" s="3">
        <f t="shared" si="31"/>
        <v>1.8423999786376956E-4</v>
      </c>
      <c r="M219" s="3">
        <f t="shared" si="32"/>
        <v>2.7827320389461701E-4</v>
      </c>
      <c r="N219" s="3">
        <f t="shared" si="33"/>
        <v>1.6228748068006182E-2</v>
      </c>
      <c r="O219" s="3">
        <f t="shared" si="34"/>
        <v>9.4033206030847452E-5</v>
      </c>
      <c r="P219" s="3">
        <f t="shared" si="35"/>
        <v>1.6044508070142412E-2</v>
      </c>
      <c r="AH219" s="1">
        <v>36292</v>
      </c>
      <c r="AI219" s="15">
        <v>3.2183233661744236E-3</v>
      </c>
      <c r="AJ219" s="15">
        <v>-1.1717230922692369E-2</v>
      </c>
      <c r="BP219" s="1">
        <v>36292</v>
      </c>
      <c r="BQ219" s="15">
        <v>3.5504050571685208E-3</v>
      </c>
      <c r="BR219" s="15">
        <v>-1.2049312613686466E-2</v>
      </c>
    </row>
    <row r="220" spans="1:70" x14ac:dyDescent="0.2">
      <c r="A220" s="17">
        <v>36326</v>
      </c>
      <c r="B220" s="3">
        <v>4.6069998741149902</v>
      </c>
      <c r="C220" s="2">
        <v>1301.1600341796875</v>
      </c>
      <c r="D220" s="3">
        <v>39.71875</v>
      </c>
      <c r="K220" s="17">
        <v>36326</v>
      </c>
      <c r="L220" s="3">
        <f t="shared" si="31"/>
        <v>1.8308000564575195E-4</v>
      </c>
      <c r="M220" s="3">
        <f t="shared" si="32"/>
        <v>5.5332567076410355E-3</v>
      </c>
      <c r="N220" s="3">
        <f t="shared" si="33"/>
        <v>-3.3460076045627375E-2</v>
      </c>
      <c r="O220" s="3">
        <f t="shared" si="34"/>
        <v>5.3501767019952838E-3</v>
      </c>
      <c r="P220" s="3">
        <f t="shared" si="35"/>
        <v>-3.3643156051273125E-2</v>
      </c>
      <c r="AH220" s="1">
        <v>36293</v>
      </c>
      <c r="AI220" s="15">
        <v>1.3023599135716854E-3</v>
      </c>
      <c r="AJ220" s="15">
        <v>-6.3475481802196762E-4</v>
      </c>
      <c r="BP220" s="1">
        <v>36293</v>
      </c>
      <c r="BQ220" s="15">
        <v>1.4367435143395307E-3</v>
      </c>
      <c r="BR220" s="15">
        <v>-7.6913841878981288E-4</v>
      </c>
    </row>
    <row r="221" spans="1:70" x14ac:dyDescent="0.2">
      <c r="A221" s="17">
        <v>36327</v>
      </c>
      <c r="B221" s="3">
        <v>4.5320000648498535</v>
      </c>
      <c r="C221" s="2">
        <v>1330.4100341796875</v>
      </c>
      <c r="D221" s="3">
        <v>39.1875</v>
      </c>
      <c r="K221" s="17">
        <v>36327</v>
      </c>
      <c r="L221" s="3">
        <f t="shared" si="31"/>
        <v>1.8427999496459959E-4</v>
      </c>
      <c r="M221" s="3">
        <f t="shared" si="32"/>
        <v>2.2479940385227538E-2</v>
      </c>
      <c r="N221" s="3">
        <f t="shared" si="33"/>
        <v>-1.3375295043273014E-2</v>
      </c>
      <c r="O221" s="3">
        <f t="shared" si="34"/>
        <v>2.2295660390262938E-2</v>
      </c>
      <c r="P221" s="3">
        <f t="shared" si="35"/>
        <v>-1.3559575038237614E-2</v>
      </c>
      <c r="AH221" s="1">
        <v>36294</v>
      </c>
      <c r="AI221" s="15">
        <v>-1.1749637445010114E-2</v>
      </c>
      <c r="AJ221" s="15">
        <v>-1.274445765553857E-2</v>
      </c>
      <c r="BP221" s="1">
        <v>36294</v>
      </c>
      <c r="BQ221" s="15">
        <v>-1.2962020113674198E-2</v>
      </c>
      <c r="BR221" s="15">
        <v>-1.1532074986874486E-2</v>
      </c>
    </row>
    <row r="222" spans="1:70" x14ac:dyDescent="0.2">
      <c r="A222" s="17">
        <v>36328</v>
      </c>
      <c r="B222" s="3">
        <v>4.5170001983642578</v>
      </c>
      <c r="C222" s="2">
        <v>1339.9000244140625</v>
      </c>
      <c r="D222" s="3">
        <v>39.59375</v>
      </c>
      <c r="K222" s="17">
        <v>36328</v>
      </c>
      <c r="L222" s="3">
        <f t="shared" si="31"/>
        <v>1.8128000259399414E-4</v>
      </c>
      <c r="M222" s="3">
        <f t="shared" si="32"/>
        <v>7.1331318845820318E-3</v>
      </c>
      <c r="N222" s="3">
        <f t="shared" si="33"/>
        <v>1.036682615629984E-2</v>
      </c>
      <c r="O222" s="3">
        <f t="shared" si="34"/>
        <v>6.9518518819880375E-3</v>
      </c>
      <c r="P222" s="3">
        <f t="shared" si="35"/>
        <v>1.0185546153705847E-2</v>
      </c>
      <c r="AH222" s="1">
        <v>36297</v>
      </c>
      <c r="AI222" s="15">
        <v>5.7962178807528797E-4</v>
      </c>
      <c r="AJ222" s="15">
        <v>9.5487765690014555E-3</v>
      </c>
      <c r="BP222" s="1">
        <v>36297</v>
      </c>
      <c r="BQ222" s="15">
        <v>6.3942988117870548E-4</v>
      </c>
      <c r="BR222" s="15">
        <v>9.4889684758980384E-3</v>
      </c>
    </row>
    <row r="223" spans="1:70" x14ac:dyDescent="0.2">
      <c r="A223" s="17">
        <v>36329</v>
      </c>
      <c r="B223" s="3">
        <v>4.5469999313354492</v>
      </c>
      <c r="C223" s="2">
        <v>1342.8399658203125</v>
      </c>
      <c r="D223" s="3">
        <v>38.9375</v>
      </c>
      <c r="K223" s="17">
        <v>36329</v>
      </c>
      <c r="L223" s="3">
        <f t="shared" si="31"/>
        <v>1.806800079345703E-4</v>
      </c>
      <c r="M223" s="3">
        <f t="shared" si="32"/>
        <v>2.1941498266153363E-3</v>
      </c>
      <c r="N223" s="3">
        <f t="shared" si="33"/>
        <v>-1.6574585635359115E-2</v>
      </c>
      <c r="O223" s="3">
        <f t="shared" si="34"/>
        <v>2.0134698186807659E-3</v>
      </c>
      <c r="P223" s="3">
        <f t="shared" si="35"/>
        <v>-1.6755265643293684E-2</v>
      </c>
      <c r="AH223" s="1">
        <v>36298</v>
      </c>
      <c r="AI223" s="15">
        <v>-2.5640394160964964E-3</v>
      </c>
      <c r="AJ223" s="15">
        <v>-1.0365851735409578E-2</v>
      </c>
      <c r="BP223" s="1">
        <v>36298</v>
      </c>
      <c r="BQ223" s="15">
        <v>-2.8286090221286502E-3</v>
      </c>
      <c r="BR223" s="15">
        <v>-1.0101282129377423E-2</v>
      </c>
    </row>
    <row r="224" spans="1:70" x14ac:dyDescent="0.2">
      <c r="A224" s="17">
        <v>36332</v>
      </c>
      <c r="B224" s="3">
        <v>4.5370001792907715</v>
      </c>
      <c r="C224" s="2">
        <v>1349</v>
      </c>
      <c r="D224" s="3">
        <v>38.3125</v>
      </c>
      <c r="K224" s="17">
        <v>36332</v>
      </c>
      <c r="L224" s="3">
        <f t="shared" si="31"/>
        <v>1.8187999725341797E-4</v>
      </c>
      <c r="M224" s="3">
        <f t="shared" si="32"/>
        <v>4.5873181737813903E-3</v>
      </c>
      <c r="N224" s="3">
        <f t="shared" si="33"/>
        <v>-1.6051364365971106E-2</v>
      </c>
      <c r="O224" s="3">
        <f t="shared" si="34"/>
        <v>4.4054381765279722E-3</v>
      </c>
      <c r="P224" s="3">
        <f t="shared" si="35"/>
        <v>-1.6233244363224524E-2</v>
      </c>
      <c r="AH224" s="1">
        <v>36299</v>
      </c>
      <c r="AI224" s="15">
        <v>4.2850137570462207E-3</v>
      </c>
      <c r="AJ224" s="15">
        <v>1.5562101552187829E-3</v>
      </c>
      <c r="BP224" s="1">
        <v>36299</v>
      </c>
      <c r="BQ224" s="15">
        <v>4.7271615627418146E-3</v>
      </c>
      <c r="BR224" s="15">
        <v>1.1140623495231889E-3</v>
      </c>
    </row>
    <row r="225" spans="1:70" x14ac:dyDescent="0.2">
      <c r="A225" s="17">
        <v>36333</v>
      </c>
      <c r="B225" s="3">
        <v>4.5869998931884766</v>
      </c>
      <c r="C225" s="2">
        <v>1335.8800048828125</v>
      </c>
      <c r="D225" s="3">
        <v>38.5</v>
      </c>
      <c r="K225" s="17">
        <v>36333</v>
      </c>
      <c r="L225" s="3">
        <f t="shared" si="31"/>
        <v>1.8148000717163086E-4</v>
      </c>
      <c r="M225" s="3">
        <f t="shared" si="32"/>
        <v>-9.7257191380189026E-3</v>
      </c>
      <c r="N225" s="3">
        <f t="shared" si="33"/>
        <v>4.8939641109298528E-3</v>
      </c>
      <c r="O225" s="3">
        <f t="shared" si="34"/>
        <v>-9.9071991451905334E-3</v>
      </c>
      <c r="P225" s="3">
        <f t="shared" si="35"/>
        <v>4.7124841037582219E-3</v>
      </c>
      <c r="AH225" s="1">
        <v>36300</v>
      </c>
      <c r="AI225" s="15">
        <v>-2.2475039504258514E-3</v>
      </c>
      <c r="AJ225" s="15">
        <v>1.6629556272709033E-2</v>
      </c>
      <c r="BP225" s="1">
        <v>36300</v>
      </c>
      <c r="BQ225" s="15">
        <v>-2.4794119433322673E-3</v>
      </c>
      <c r="BR225" s="15">
        <v>1.6861464265615449E-2</v>
      </c>
    </row>
    <row r="226" spans="1:70" x14ac:dyDescent="0.2">
      <c r="A226" s="17">
        <v>36334</v>
      </c>
      <c r="B226" s="3">
        <v>4.6020002365112305</v>
      </c>
      <c r="C226" s="2">
        <v>1333.06005859375</v>
      </c>
      <c r="D226" s="3">
        <v>38.65625</v>
      </c>
      <c r="K226" s="17">
        <v>36334</v>
      </c>
      <c r="L226" s="3">
        <f t="shared" si="31"/>
        <v>1.8347999572753906E-4</v>
      </c>
      <c r="M226" s="3">
        <f t="shared" si="32"/>
        <v>-2.1109278368979514E-3</v>
      </c>
      <c r="N226" s="3">
        <f t="shared" si="33"/>
        <v>4.0584415584415581E-3</v>
      </c>
      <c r="O226" s="3">
        <f t="shared" si="34"/>
        <v>-2.2944078326254903E-3</v>
      </c>
      <c r="P226" s="3">
        <f t="shared" si="35"/>
        <v>3.8749615627140192E-3</v>
      </c>
      <c r="AH226" s="1">
        <v>36301</v>
      </c>
      <c r="AI226" s="15">
        <v>-3.5119061407369754E-3</v>
      </c>
      <c r="AJ226" s="15">
        <v>-6.7938472869331331E-3</v>
      </c>
      <c r="BP226" s="1">
        <v>36301</v>
      </c>
      <c r="BQ226" s="15">
        <v>-3.8742810785962443E-3</v>
      </c>
      <c r="BR226" s="15">
        <v>-6.4314723490738641E-3</v>
      </c>
    </row>
    <row r="227" spans="1:70" x14ac:dyDescent="0.2">
      <c r="A227" s="17">
        <v>36335</v>
      </c>
      <c r="B227" s="3">
        <v>4.6069998741149902</v>
      </c>
      <c r="C227" s="2">
        <v>1315.780029296875</v>
      </c>
      <c r="D227" s="3">
        <v>38.625</v>
      </c>
      <c r="K227" s="17">
        <v>36335</v>
      </c>
      <c r="L227" s="3">
        <f t="shared" si="31"/>
        <v>1.8408000946044923E-4</v>
      </c>
      <c r="M227" s="3">
        <f t="shared" si="32"/>
        <v>-1.2962678752151473E-2</v>
      </c>
      <c r="N227" s="3">
        <f t="shared" si="33"/>
        <v>-8.0840743734842356E-4</v>
      </c>
      <c r="O227" s="3">
        <f t="shared" si="34"/>
        <v>-1.3146758761611923E-2</v>
      </c>
      <c r="P227" s="3">
        <f t="shared" si="35"/>
        <v>-9.9248744680887268E-4</v>
      </c>
      <c r="AH227" s="1">
        <v>36304</v>
      </c>
      <c r="AI227" s="15">
        <v>-9.6123488544211794E-3</v>
      </c>
      <c r="AJ227" s="15">
        <v>-6.7710317215322856E-3</v>
      </c>
      <c r="BP227" s="1">
        <v>36304</v>
      </c>
      <c r="BQ227" s="15">
        <v>-1.0604196067647533E-2</v>
      </c>
      <c r="BR227" s="15">
        <v>-5.7791845083059318E-3</v>
      </c>
    </row>
    <row r="228" spans="1:70" x14ac:dyDescent="0.2">
      <c r="A228" s="17">
        <v>36336</v>
      </c>
      <c r="B228" s="3">
        <v>4.6729998588562012</v>
      </c>
      <c r="C228" s="2">
        <v>1315.31005859375</v>
      </c>
      <c r="D228" s="3">
        <v>38.5</v>
      </c>
      <c r="K228" s="17">
        <v>36336</v>
      </c>
      <c r="L228" s="3">
        <f t="shared" si="31"/>
        <v>1.8427999496459959E-4</v>
      </c>
      <c r="M228" s="3">
        <f t="shared" si="32"/>
        <v>-3.5718029812030391E-4</v>
      </c>
      <c r="N228" s="3">
        <f t="shared" si="33"/>
        <v>-3.2362459546925568E-3</v>
      </c>
      <c r="O228" s="3">
        <f t="shared" si="34"/>
        <v>-5.4146029308490347E-4</v>
      </c>
      <c r="P228" s="3">
        <f t="shared" si="35"/>
        <v>-3.4205259496571565E-3</v>
      </c>
      <c r="AH228" s="1">
        <v>36305</v>
      </c>
      <c r="AI228" s="15">
        <v>-9.2154964774985668E-3</v>
      </c>
      <c r="AJ228" s="15">
        <v>1.9434030001494483E-2</v>
      </c>
      <c r="BP228" s="1">
        <v>36305</v>
      </c>
      <c r="BQ228" s="15">
        <v>-1.0166394602206155E-2</v>
      </c>
      <c r="BR228" s="15">
        <v>2.038492812620207E-2</v>
      </c>
    </row>
    <row r="229" spans="1:70" x14ac:dyDescent="0.2">
      <c r="A229" s="17">
        <v>36339</v>
      </c>
      <c r="B229" s="3">
        <v>4.6519999504089355</v>
      </c>
      <c r="C229" s="2">
        <v>1331.3499755859375</v>
      </c>
      <c r="D229" s="3">
        <v>39.71875</v>
      </c>
      <c r="K229" s="17">
        <v>36339</v>
      </c>
      <c r="L229" s="3">
        <f t="shared" si="31"/>
        <v>1.8691999435424805E-4</v>
      </c>
      <c r="M229" s="3">
        <f t="shared" si="32"/>
        <v>1.2194780148899955E-2</v>
      </c>
      <c r="N229" s="3">
        <f t="shared" si="33"/>
        <v>3.1655844155844153E-2</v>
      </c>
      <c r="O229" s="3">
        <f t="shared" si="34"/>
        <v>1.2007860154545708E-2</v>
      </c>
      <c r="P229" s="3">
        <f t="shared" si="35"/>
        <v>3.1468924161489907E-2</v>
      </c>
      <c r="AH229" s="1">
        <v>36306</v>
      </c>
      <c r="AI229" s="15">
        <v>8.3922399720993239E-3</v>
      </c>
      <c r="AJ229" s="15">
        <v>-6.8576541138246315E-3</v>
      </c>
      <c r="BP229" s="1">
        <v>36306</v>
      </c>
      <c r="BQ229" s="15">
        <v>9.2581906315185366E-3</v>
      </c>
      <c r="BR229" s="15">
        <v>-7.7236047732438442E-3</v>
      </c>
    </row>
    <row r="230" spans="1:70" x14ac:dyDescent="0.2">
      <c r="A230" s="17">
        <v>36340</v>
      </c>
      <c r="B230" s="3">
        <v>4.7069997787475586</v>
      </c>
      <c r="C230" s="2">
        <v>1351.449951171875</v>
      </c>
      <c r="D230" s="3">
        <v>40.59375</v>
      </c>
      <c r="K230" s="17">
        <v>36340</v>
      </c>
      <c r="L230" s="3">
        <f t="shared" si="31"/>
        <v>1.860799980163574E-4</v>
      </c>
      <c r="M230" s="3">
        <f t="shared" si="32"/>
        <v>1.5097439407013429E-2</v>
      </c>
      <c r="N230" s="3">
        <f t="shared" si="33"/>
        <v>2.2029897718332022E-2</v>
      </c>
      <c r="O230" s="3">
        <f t="shared" si="34"/>
        <v>1.4911359408997071E-2</v>
      </c>
      <c r="P230" s="3">
        <f t="shared" si="35"/>
        <v>2.1843817720315666E-2</v>
      </c>
      <c r="AH230" s="1">
        <v>36307</v>
      </c>
      <c r="AI230" s="15">
        <v>-9.6808214819313291E-3</v>
      </c>
      <c r="AJ230" s="15">
        <v>-2.4747033863128418E-2</v>
      </c>
      <c r="BP230" s="1">
        <v>36307</v>
      </c>
      <c r="BQ230" s="15">
        <v>-1.0679734021833481E-2</v>
      </c>
      <c r="BR230" s="15">
        <v>-2.3748121323226262E-2</v>
      </c>
    </row>
    <row r="231" spans="1:70" x14ac:dyDescent="0.2">
      <c r="A231" s="17">
        <v>36341</v>
      </c>
      <c r="B231" s="3">
        <v>4.6479997634887695</v>
      </c>
      <c r="C231" s="2">
        <v>1372.6600341796875</v>
      </c>
      <c r="D231" s="3">
        <v>40.875</v>
      </c>
      <c r="K231" s="17">
        <v>36341</v>
      </c>
      <c r="L231" s="3">
        <f t="shared" si="31"/>
        <v>1.8827999114990235E-4</v>
      </c>
      <c r="M231" s="3">
        <f t="shared" si="32"/>
        <v>1.5694316307770573E-2</v>
      </c>
      <c r="N231" s="3">
        <f t="shared" si="33"/>
        <v>6.9284064665127024E-3</v>
      </c>
      <c r="O231" s="3">
        <f t="shared" si="34"/>
        <v>1.550603631662067E-2</v>
      </c>
      <c r="P231" s="3">
        <f t="shared" si="35"/>
        <v>6.7401264753628003E-3</v>
      </c>
      <c r="AH231" s="1">
        <v>36308</v>
      </c>
      <c r="AI231" s="15">
        <v>8.4416009995282627E-3</v>
      </c>
      <c r="AJ231" s="15">
        <v>3.7896665240005744E-3</v>
      </c>
      <c r="BP231" s="1">
        <v>36308</v>
      </c>
      <c r="BQ231" s="15">
        <v>9.3126449611401901E-3</v>
      </c>
      <c r="BR231" s="15">
        <v>2.918622562388647E-3</v>
      </c>
    </row>
    <row r="232" spans="1:70" x14ac:dyDescent="0.2">
      <c r="A232" s="17">
        <v>36342</v>
      </c>
      <c r="B232" s="3">
        <v>4.5320000648498535</v>
      </c>
      <c r="C232" s="2">
        <v>1380.780029296875</v>
      </c>
      <c r="D232" s="3">
        <v>40.5625</v>
      </c>
      <c r="K232" s="17">
        <v>36342</v>
      </c>
      <c r="L232" s="3">
        <f t="shared" si="31"/>
        <v>1.8591999053955077E-4</v>
      </c>
      <c r="M232" s="3">
        <f t="shared" si="32"/>
        <v>5.915517983329407E-3</v>
      </c>
      <c r="N232" s="3">
        <f t="shared" si="33"/>
        <v>-7.6452599388379203E-3</v>
      </c>
      <c r="O232" s="3">
        <f t="shared" si="34"/>
        <v>5.7295979927898559E-3</v>
      </c>
      <c r="P232" s="3">
        <f t="shared" si="35"/>
        <v>-7.8311799293774714E-3</v>
      </c>
      <c r="AH232" s="1">
        <v>36312</v>
      </c>
      <c r="AI232" s="15">
        <v>-3.2147396150821405E-3</v>
      </c>
      <c r="AJ232" s="15">
        <v>1.8796080977749725E-2</v>
      </c>
      <c r="BP232" s="1">
        <v>36312</v>
      </c>
      <c r="BQ232" s="15">
        <v>-3.5464515178395004E-3</v>
      </c>
      <c r="BR232" s="15">
        <v>1.9127792880507085E-2</v>
      </c>
    </row>
    <row r="233" spans="1:70" x14ac:dyDescent="0.2">
      <c r="A233" s="17">
        <v>36343</v>
      </c>
      <c r="B233" s="3">
        <v>4.5469999313354492</v>
      </c>
      <c r="C233" s="2">
        <v>1391.219970703125</v>
      </c>
      <c r="D233" s="3">
        <v>40.625</v>
      </c>
      <c r="K233" s="17">
        <v>36343</v>
      </c>
      <c r="L233" s="3">
        <f t="shared" si="31"/>
        <v>1.8128000259399414E-4</v>
      </c>
      <c r="M233" s="3">
        <f t="shared" si="32"/>
        <v>7.5609012186874242E-3</v>
      </c>
      <c r="N233" s="3">
        <f t="shared" si="33"/>
        <v>1.5408320493066256E-3</v>
      </c>
      <c r="O233" s="3">
        <f t="shared" si="34"/>
        <v>7.3796212160934299E-3</v>
      </c>
      <c r="P233" s="3">
        <f t="shared" si="35"/>
        <v>1.3595520467126316E-3</v>
      </c>
      <c r="AH233" s="1">
        <v>36313</v>
      </c>
      <c r="AI233" s="15">
        <v>1.3062029332962507E-4</v>
      </c>
      <c r="AJ233" s="15">
        <v>3.2446920398309195E-2</v>
      </c>
      <c r="BP233" s="1">
        <v>36313</v>
      </c>
      <c r="BQ233" s="15">
        <v>1.4409830748536484E-4</v>
      </c>
      <c r="BR233" s="15">
        <v>3.2433442384153452E-2</v>
      </c>
    </row>
    <row r="234" spans="1:70" x14ac:dyDescent="0.2">
      <c r="A234" s="17">
        <v>36347</v>
      </c>
      <c r="B234" s="3">
        <v>4.5469999313354492</v>
      </c>
      <c r="C234" s="2">
        <v>1388.1199951171875</v>
      </c>
      <c r="D234" s="3">
        <v>41.9375</v>
      </c>
      <c r="K234" s="17">
        <v>36347</v>
      </c>
      <c r="L234" s="3">
        <f t="shared" si="31"/>
        <v>1.8187999725341797E-4</v>
      </c>
      <c r="M234" s="3">
        <f t="shared" si="32"/>
        <v>-2.2282425865197773E-3</v>
      </c>
      <c r="N234" s="3">
        <f t="shared" si="33"/>
        <v>3.2307692307692308E-2</v>
      </c>
      <c r="O234" s="3">
        <f t="shared" si="34"/>
        <v>-2.4101225837731954E-3</v>
      </c>
      <c r="P234" s="3">
        <f t="shared" si="35"/>
        <v>3.2125812310438893E-2</v>
      </c>
      <c r="AH234" s="1">
        <v>36314</v>
      </c>
      <c r="AI234" s="15">
        <v>1.8574078363624881E-3</v>
      </c>
      <c r="AJ234" s="15">
        <v>1.8826065679156033E-2</v>
      </c>
      <c r="BP234" s="1">
        <v>36314</v>
      </c>
      <c r="BQ234" s="15">
        <v>2.0490638836223188E-3</v>
      </c>
      <c r="BR234" s="15">
        <v>1.8634409631896203E-2</v>
      </c>
    </row>
    <row r="235" spans="1:70" x14ac:dyDescent="0.2">
      <c r="A235" s="17">
        <v>36348</v>
      </c>
      <c r="B235" s="3">
        <v>4.5069999694824219</v>
      </c>
      <c r="C235" s="2">
        <v>1395.8599853515625</v>
      </c>
      <c r="D235" s="3">
        <v>41.8125</v>
      </c>
      <c r="K235" s="17">
        <v>36348</v>
      </c>
      <c r="L235" s="3">
        <f t="shared" si="31"/>
        <v>1.8187999725341797E-4</v>
      </c>
      <c r="M235" s="3">
        <f t="shared" si="32"/>
        <v>5.5758797954074402E-3</v>
      </c>
      <c r="N235" s="3">
        <f t="shared" si="33"/>
        <v>-2.9806259314456036E-3</v>
      </c>
      <c r="O235" s="3">
        <f t="shared" si="34"/>
        <v>5.3939997981540221E-3</v>
      </c>
      <c r="P235" s="3">
        <f t="shared" si="35"/>
        <v>-3.1625059286990217E-3</v>
      </c>
      <c r="AH235" s="1">
        <v>36315</v>
      </c>
      <c r="AI235" s="15">
        <v>1.1528754507014818E-2</v>
      </c>
      <c r="AJ235" s="15">
        <v>2.0998025014621644E-2</v>
      </c>
      <c r="BP235" s="1">
        <v>36315</v>
      </c>
      <c r="BQ235" s="15">
        <v>1.2718345438735321E-2</v>
      </c>
      <c r="BR235" s="15">
        <v>1.9808434082901141E-2</v>
      </c>
    </row>
    <row r="236" spans="1:70" x14ac:dyDescent="0.2">
      <c r="A236" s="17">
        <v>36349</v>
      </c>
      <c r="B236" s="3">
        <v>4.5310001373291016</v>
      </c>
      <c r="C236" s="2">
        <v>1394.4200439453125</v>
      </c>
      <c r="D236" s="3">
        <v>42.25</v>
      </c>
      <c r="K236" s="17">
        <v>36349</v>
      </c>
      <c r="L236" s="3">
        <f t="shared" si="31"/>
        <v>1.8027999877929688E-4</v>
      </c>
      <c r="M236" s="3">
        <f t="shared" si="32"/>
        <v>-1.0315801164594136E-3</v>
      </c>
      <c r="N236" s="3">
        <f t="shared" si="33"/>
        <v>1.0463378176382661E-2</v>
      </c>
      <c r="O236" s="3">
        <f t="shared" si="34"/>
        <v>-1.2118601152387104E-3</v>
      </c>
      <c r="P236" s="3">
        <f t="shared" si="35"/>
        <v>1.0283098177603364E-2</v>
      </c>
      <c r="AH236" s="1">
        <v>36318</v>
      </c>
      <c r="AI236" s="15">
        <v>2.6360795433894597E-3</v>
      </c>
      <c r="AJ236" s="15">
        <v>-1.5480769751401668E-2</v>
      </c>
      <c r="BP236" s="1">
        <v>36318</v>
      </c>
      <c r="BQ236" s="15">
        <v>2.9080825874478597E-3</v>
      </c>
      <c r="BR236" s="15">
        <v>-1.5752772795460068E-2</v>
      </c>
    </row>
    <row r="237" spans="1:70" x14ac:dyDescent="0.2">
      <c r="A237" s="17">
        <v>36350</v>
      </c>
      <c r="B237" s="3">
        <v>4.5520000457763672</v>
      </c>
      <c r="C237" s="2">
        <v>1403.280029296875</v>
      </c>
      <c r="D237" s="3">
        <v>43.1875</v>
      </c>
      <c r="K237" s="17">
        <v>36350</v>
      </c>
      <c r="L237" s="3">
        <f t="shared" si="31"/>
        <v>1.8124000549316408E-4</v>
      </c>
      <c r="M237" s="3">
        <f t="shared" si="32"/>
        <v>6.3538855383162996E-3</v>
      </c>
      <c r="N237" s="3">
        <f t="shared" si="33"/>
        <v>2.2189349112426034E-2</v>
      </c>
      <c r="O237" s="3">
        <f t="shared" si="34"/>
        <v>6.1726455328231355E-3</v>
      </c>
      <c r="P237" s="3">
        <f t="shared" si="35"/>
        <v>2.200810910693287E-2</v>
      </c>
      <c r="AH237" s="1">
        <v>36319</v>
      </c>
      <c r="AI237" s="15">
        <v>-6.9923016211886867E-3</v>
      </c>
      <c r="AJ237" s="15">
        <v>-1.2027845660072638E-3</v>
      </c>
      <c r="BP237" s="1">
        <v>36319</v>
      </c>
      <c r="BQ237" s="15">
        <v>-7.7138000792709932E-3</v>
      </c>
      <c r="BR237" s="15">
        <v>-4.8128610792495721E-4</v>
      </c>
    </row>
    <row r="238" spans="1:70" x14ac:dyDescent="0.2">
      <c r="A238" s="17">
        <v>36353</v>
      </c>
      <c r="B238" s="3">
        <v>4.5619997978210449</v>
      </c>
      <c r="C238" s="2">
        <v>1399.0999755859375</v>
      </c>
      <c r="D238" s="3">
        <v>42.5625</v>
      </c>
      <c r="K238" s="17">
        <v>36353</v>
      </c>
      <c r="L238" s="3">
        <f t="shared" si="31"/>
        <v>1.8208000183105469E-4</v>
      </c>
      <c r="M238" s="3">
        <f t="shared" si="32"/>
        <v>-2.9787737469847341E-3</v>
      </c>
      <c r="N238" s="3">
        <f t="shared" si="33"/>
        <v>-1.4471780028943559E-2</v>
      </c>
      <c r="O238" s="3">
        <f t="shared" si="34"/>
        <v>-3.1608537488157888E-3</v>
      </c>
      <c r="P238" s="3">
        <f t="shared" si="35"/>
        <v>-1.4653860030774615E-2</v>
      </c>
      <c r="AH238" s="1">
        <v>36320</v>
      </c>
      <c r="AI238" s="15">
        <v>4.3647396665131525E-4</v>
      </c>
      <c r="AJ238" s="15">
        <v>1.2318605028482055E-2</v>
      </c>
      <c r="BP238" s="1">
        <v>36320</v>
      </c>
      <c r="BQ238" s="15">
        <v>4.81511396526724E-4</v>
      </c>
      <c r="BR238" s="15">
        <v>1.2273567598606648E-2</v>
      </c>
    </row>
    <row r="239" spans="1:70" x14ac:dyDescent="0.2">
      <c r="A239" s="17">
        <v>36354</v>
      </c>
      <c r="B239" s="3">
        <v>4.5770001411437988</v>
      </c>
      <c r="C239" s="2">
        <v>1393.56005859375</v>
      </c>
      <c r="D239" s="3">
        <v>42</v>
      </c>
      <c r="K239" s="17">
        <v>36354</v>
      </c>
      <c r="L239" s="3">
        <f t="shared" si="31"/>
        <v>1.8247999191284181E-4</v>
      </c>
      <c r="M239" s="3">
        <f t="shared" si="32"/>
        <v>-3.9596291107555802E-3</v>
      </c>
      <c r="N239" s="3">
        <f t="shared" si="33"/>
        <v>-1.3215859030837005E-2</v>
      </c>
      <c r="O239" s="3">
        <f t="shared" si="34"/>
        <v>-4.1421091026684221E-3</v>
      </c>
      <c r="P239" s="3">
        <f t="shared" si="35"/>
        <v>-1.3398339022749846E-2</v>
      </c>
      <c r="AH239" s="1">
        <v>36321</v>
      </c>
      <c r="AI239" s="15">
        <v>-6.5206211697911324E-3</v>
      </c>
      <c r="AJ239" s="15">
        <v>9.5340795527774341E-3</v>
      </c>
      <c r="BP239" s="1">
        <v>36321</v>
      </c>
      <c r="BQ239" s="15">
        <v>-7.1934494278695317E-3</v>
      </c>
      <c r="BR239" s="15">
        <v>1.0206907810855833E-2</v>
      </c>
    </row>
    <row r="240" spans="1:70" x14ac:dyDescent="0.2">
      <c r="A240" s="17">
        <v>36355</v>
      </c>
      <c r="B240" s="3">
        <v>4.5819997787475586</v>
      </c>
      <c r="C240" s="2">
        <v>1398.1700439453125</v>
      </c>
      <c r="D240" s="3">
        <v>41.28125</v>
      </c>
      <c r="K240" s="17">
        <v>36355</v>
      </c>
      <c r="L240" s="3">
        <f t="shared" si="31"/>
        <v>1.8308000564575195E-4</v>
      </c>
      <c r="M240" s="3">
        <f t="shared" si="32"/>
        <v>3.3080636339523567E-3</v>
      </c>
      <c r="N240" s="3">
        <f t="shared" si="33"/>
        <v>-1.711309523809524E-2</v>
      </c>
      <c r="O240" s="3">
        <f t="shared" si="34"/>
        <v>3.1249836283066047E-3</v>
      </c>
      <c r="P240" s="3">
        <f t="shared" si="35"/>
        <v>-1.7296175243740993E-2</v>
      </c>
      <c r="AH240" s="1">
        <v>36322</v>
      </c>
      <c r="AI240" s="15">
        <v>-3.8708142663992995E-3</v>
      </c>
      <c r="AJ240" s="15">
        <v>3.3124097355860284E-2</v>
      </c>
      <c r="BP240" s="1">
        <v>36322</v>
      </c>
      <c r="BQ240" s="15">
        <v>-4.2702230270664802E-3</v>
      </c>
      <c r="BR240" s="15">
        <v>3.3523506116527463E-2</v>
      </c>
    </row>
    <row r="241" spans="1:70" x14ac:dyDescent="0.2">
      <c r="A241" s="17">
        <v>36356</v>
      </c>
      <c r="B241" s="3">
        <v>4.5869998931884766</v>
      </c>
      <c r="C241" s="2">
        <v>1409.6199951171875</v>
      </c>
      <c r="D241" s="3">
        <v>40.96875</v>
      </c>
      <c r="K241" s="17">
        <v>36356</v>
      </c>
      <c r="L241" s="3">
        <f t="shared" si="31"/>
        <v>1.8327999114990234E-4</v>
      </c>
      <c r="M241" s="3">
        <f t="shared" si="32"/>
        <v>8.1892408019026679E-3</v>
      </c>
      <c r="N241" s="3">
        <f t="shared" si="33"/>
        <v>-7.5700227100681302E-3</v>
      </c>
      <c r="O241" s="3">
        <f t="shared" si="34"/>
        <v>8.0059608107527665E-3</v>
      </c>
      <c r="P241" s="3">
        <f t="shared" si="35"/>
        <v>-7.7533027012180325E-3</v>
      </c>
      <c r="AH241" s="1">
        <v>36325</v>
      </c>
      <c r="AI241" s="15">
        <v>5.0357080786696532E-5</v>
      </c>
      <c r="AJ241" s="15">
        <v>1.5994150989355714E-2</v>
      </c>
      <c r="BP241" s="1">
        <v>36325</v>
      </c>
      <c r="BQ241" s="15">
        <v>5.5553160433923079E-5</v>
      </c>
      <c r="BR241" s="15">
        <v>1.5988954909708489E-2</v>
      </c>
    </row>
    <row r="242" spans="1:70" x14ac:dyDescent="0.2">
      <c r="A242" s="17">
        <v>36357</v>
      </c>
      <c r="B242" s="3">
        <v>4.5469999313354492</v>
      </c>
      <c r="C242" s="2">
        <v>1418.780029296875</v>
      </c>
      <c r="D242" s="3">
        <v>42</v>
      </c>
      <c r="K242" s="17">
        <v>36357</v>
      </c>
      <c r="L242" s="3">
        <f t="shared" si="31"/>
        <v>1.8347999572753906E-4</v>
      </c>
      <c r="M242" s="3">
        <f t="shared" si="32"/>
        <v>6.4982294600084674E-3</v>
      </c>
      <c r="N242" s="3">
        <f t="shared" si="33"/>
        <v>2.5171624713958809E-2</v>
      </c>
      <c r="O242" s="3">
        <f t="shared" si="34"/>
        <v>6.3147494642809285E-3</v>
      </c>
      <c r="P242" s="3">
        <f t="shared" si="35"/>
        <v>2.498814471823127E-2</v>
      </c>
      <c r="AH242" s="1">
        <v>36326</v>
      </c>
      <c r="AI242" s="15">
        <v>2.865150426936369E-3</v>
      </c>
      <c r="AJ242" s="15">
        <v>-3.6508306478209497E-2</v>
      </c>
      <c r="BP242" s="1">
        <v>36326</v>
      </c>
      <c r="BQ242" s="15">
        <v>3.1607900785418203E-3</v>
      </c>
      <c r="BR242" s="15">
        <v>-3.6803946129814948E-2</v>
      </c>
    </row>
    <row r="243" spans="1:70" x14ac:dyDescent="0.2">
      <c r="A243" s="17">
        <v>36360</v>
      </c>
      <c r="B243" s="3">
        <v>4.4970002174377441</v>
      </c>
      <c r="C243" s="2">
        <v>1407.6500244140625</v>
      </c>
      <c r="D243" s="3">
        <v>42.65625</v>
      </c>
      <c r="K243" s="17">
        <v>36360</v>
      </c>
      <c r="L243" s="3">
        <f t="shared" si="31"/>
        <v>1.8187999725341797E-4</v>
      </c>
      <c r="M243" s="3">
        <f t="shared" si="32"/>
        <v>-7.8447713197149771E-3</v>
      </c>
      <c r="N243" s="3">
        <f t="shared" si="33"/>
        <v>1.5625E-2</v>
      </c>
      <c r="O243" s="3">
        <f t="shared" si="34"/>
        <v>-8.0266513169683952E-3</v>
      </c>
      <c r="P243" s="3">
        <f t="shared" si="35"/>
        <v>1.5443120002746582E-2</v>
      </c>
      <c r="AH243" s="1">
        <v>36327</v>
      </c>
      <c r="AI243" s="15">
        <v>1.1939871231200031E-2</v>
      </c>
      <c r="AJ243" s="15">
        <v>-2.5499446269437644E-2</v>
      </c>
      <c r="BP243" s="1">
        <v>36327</v>
      </c>
      <c r="BQ243" s="15">
        <v>1.3171883113654788E-2</v>
      </c>
      <c r="BR243" s="15">
        <v>-2.6731458151892401E-2</v>
      </c>
    </row>
    <row r="244" spans="1:70" x14ac:dyDescent="0.2">
      <c r="A244" s="17">
        <v>36361</v>
      </c>
      <c r="B244" s="3">
        <v>4.4920001029968262</v>
      </c>
      <c r="C244" s="2">
        <v>1377.0999755859375</v>
      </c>
      <c r="D244" s="3">
        <v>42.78125</v>
      </c>
      <c r="K244" s="17">
        <v>36361</v>
      </c>
      <c r="L244" s="3">
        <f t="shared" si="31"/>
        <v>1.7988000869750975E-4</v>
      </c>
      <c r="M244" s="3">
        <f t="shared" si="32"/>
        <v>-2.1702872374716527E-2</v>
      </c>
      <c r="N244" s="3">
        <f t="shared" si="33"/>
        <v>2.9304029304029304E-3</v>
      </c>
      <c r="O244" s="3">
        <f t="shared" si="34"/>
        <v>-2.1882752383414035E-2</v>
      </c>
      <c r="P244" s="3">
        <f t="shared" si="35"/>
        <v>2.7505229217054208E-3</v>
      </c>
      <c r="AH244" s="1">
        <v>36328</v>
      </c>
      <c r="AI244" s="15">
        <v>3.7228866441454561E-3</v>
      </c>
      <c r="AJ244" s="15">
        <v>6.4626595095603912E-3</v>
      </c>
      <c r="BP244" s="1">
        <v>36328</v>
      </c>
      <c r="BQ244" s="15">
        <v>4.1070315393294159E-3</v>
      </c>
      <c r="BR244" s="15">
        <v>6.0785146143764309E-3</v>
      </c>
    </row>
    <row r="245" spans="1:70" x14ac:dyDescent="0.2">
      <c r="A245" s="17">
        <v>36362</v>
      </c>
      <c r="B245" s="3">
        <v>4.4159998893737793</v>
      </c>
      <c r="C245" s="2">
        <v>1379.280029296875</v>
      </c>
      <c r="D245" s="3">
        <v>42.625</v>
      </c>
      <c r="K245" s="17">
        <v>36362</v>
      </c>
      <c r="L245" s="3">
        <f t="shared" si="31"/>
        <v>1.7968000411987305E-4</v>
      </c>
      <c r="M245" s="3">
        <f t="shared" si="32"/>
        <v>1.5830758474960516E-3</v>
      </c>
      <c r="N245" s="3">
        <f t="shared" si="33"/>
        <v>-3.6523009495982471E-3</v>
      </c>
      <c r="O245" s="3">
        <f t="shared" si="34"/>
        <v>1.4033958433761786E-3</v>
      </c>
      <c r="P245" s="3">
        <f t="shared" si="35"/>
        <v>-3.8319809537181201E-3</v>
      </c>
      <c r="AH245" s="1">
        <v>36329</v>
      </c>
      <c r="AI245" s="15">
        <v>1.0782623139279214E-3</v>
      </c>
      <c r="AJ245" s="15">
        <v>-1.7833527957221606E-2</v>
      </c>
      <c r="BP245" s="1">
        <v>36329</v>
      </c>
      <c r="BQ245" s="15">
        <v>1.1895224738943907E-3</v>
      </c>
      <c r="BR245" s="15">
        <v>-1.7944788117188075E-2</v>
      </c>
    </row>
    <row r="246" spans="1:70" x14ac:dyDescent="0.2">
      <c r="A246" s="17">
        <v>36363</v>
      </c>
      <c r="B246" s="3">
        <v>4.4619998931884766</v>
      </c>
      <c r="C246" s="2">
        <v>1360.969970703125</v>
      </c>
      <c r="D246" s="3">
        <v>41.9375</v>
      </c>
      <c r="K246" s="17">
        <v>36363</v>
      </c>
      <c r="L246" s="3">
        <f t="shared" si="31"/>
        <v>1.7663999557495117E-4</v>
      </c>
      <c r="M246" s="3">
        <f t="shared" si="32"/>
        <v>-1.3275084250356357E-2</v>
      </c>
      <c r="N246" s="3">
        <f t="shared" si="33"/>
        <v>-1.6129032258064516E-2</v>
      </c>
      <c r="O246" s="3">
        <f t="shared" si="34"/>
        <v>-1.3451724245931308E-2</v>
      </c>
      <c r="P246" s="3">
        <f t="shared" si="35"/>
        <v>-1.6305672253639467E-2</v>
      </c>
      <c r="AH246" s="1">
        <v>36332</v>
      </c>
      <c r="AI246" s="15">
        <v>2.359219849246023E-3</v>
      </c>
      <c r="AJ246" s="15">
        <v>-1.8592464212470548E-2</v>
      </c>
      <c r="BP246" s="1">
        <v>36332</v>
      </c>
      <c r="BQ246" s="15">
        <v>2.6026552122672781E-3</v>
      </c>
      <c r="BR246" s="15">
        <v>-1.8835899575491803E-2</v>
      </c>
    </row>
    <row r="247" spans="1:70" x14ac:dyDescent="0.2">
      <c r="A247" s="17">
        <v>36364</v>
      </c>
      <c r="B247" s="3">
        <v>4.5370001792907715</v>
      </c>
      <c r="C247" s="2">
        <v>1356.93994140625</v>
      </c>
      <c r="D247" s="3">
        <v>41.9375</v>
      </c>
      <c r="K247" s="17">
        <v>36364</v>
      </c>
      <c r="L247" s="3">
        <f t="shared" si="31"/>
        <v>1.7847999572753905E-4</v>
      </c>
      <c r="M247" s="3">
        <f t="shared" si="32"/>
        <v>-2.9611449066675182E-3</v>
      </c>
      <c r="N247" s="3">
        <f t="shared" si="33"/>
        <v>0</v>
      </c>
      <c r="O247" s="3">
        <f t="shared" si="34"/>
        <v>-3.1396249023950573E-3</v>
      </c>
      <c r="P247" s="3">
        <f t="shared" si="35"/>
        <v>-1.7847999572753905E-4</v>
      </c>
      <c r="AH247" s="1">
        <v>36333</v>
      </c>
      <c r="AI247" s="15">
        <v>-5.3055473569686429E-3</v>
      </c>
      <c r="AJ247" s="15">
        <v>1.0018031460726865E-2</v>
      </c>
      <c r="BP247" s="1">
        <v>36333</v>
      </c>
      <c r="BQ247" s="15">
        <v>-5.8529986033130175E-3</v>
      </c>
      <c r="BR247" s="15">
        <v>1.0565482707071239E-2</v>
      </c>
    </row>
    <row r="248" spans="1:70" x14ac:dyDescent="0.2">
      <c r="A248" s="17">
        <v>36367</v>
      </c>
      <c r="B248" s="3">
        <v>4.5370001792907715</v>
      </c>
      <c r="C248" s="2">
        <v>1347.760009765625</v>
      </c>
      <c r="D248" s="3">
        <v>41.96875</v>
      </c>
      <c r="K248" s="17">
        <v>36367</v>
      </c>
      <c r="L248" s="3">
        <f t="shared" si="31"/>
        <v>1.8148000717163086E-4</v>
      </c>
      <c r="M248" s="3">
        <f t="shared" si="32"/>
        <v>-6.7651716634646907E-3</v>
      </c>
      <c r="N248" s="3">
        <f t="shared" si="33"/>
        <v>7.4515648286140089E-4</v>
      </c>
      <c r="O248" s="3">
        <f t="shared" si="34"/>
        <v>-6.9466516706363215E-3</v>
      </c>
      <c r="P248" s="3">
        <f t="shared" si="35"/>
        <v>5.6367647568977006E-4</v>
      </c>
      <c r="AH248" s="1">
        <v>36334</v>
      </c>
      <c r="AI248" s="15">
        <v>-1.2287114888675443E-3</v>
      </c>
      <c r="AJ248" s="15">
        <v>5.1036730515815632E-3</v>
      </c>
      <c r="BP248" s="1">
        <v>36334</v>
      </c>
      <c r="BQ248" s="15">
        <v>-1.3554956999432734E-3</v>
      </c>
      <c r="BR248" s="15">
        <v>5.2304572626572926E-3</v>
      </c>
    </row>
    <row r="249" spans="1:70" x14ac:dyDescent="0.2">
      <c r="A249" s="17">
        <v>36368</v>
      </c>
      <c r="B249" s="3">
        <v>4.5669999122619629</v>
      </c>
      <c r="C249" s="2">
        <v>1362.8399658203125</v>
      </c>
      <c r="D249" s="3">
        <v>41.90625</v>
      </c>
      <c r="K249" s="17">
        <v>36368</v>
      </c>
      <c r="L249" s="3">
        <f t="shared" si="31"/>
        <v>1.8148000717163086E-4</v>
      </c>
      <c r="M249" s="3">
        <f t="shared" si="32"/>
        <v>1.1188903028299451E-2</v>
      </c>
      <c r="N249" s="3">
        <f t="shared" si="33"/>
        <v>-1.4892032762472078E-3</v>
      </c>
      <c r="O249" s="3">
        <f t="shared" si="34"/>
        <v>1.1007423021127821E-2</v>
      </c>
      <c r="P249" s="3">
        <f t="shared" si="35"/>
        <v>-1.6706832834188386E-3</v>
      </c>
      <c r="AH249" s="1">
        <v>36335</v>
      </c>
      <c r="AI249" s="15">
        <v>-7.0404107334649775E-3</v>
      </c>
      <c r="AJ249" s="15">
        <v>6.0479232866561053E-3</v>
      </c>
      <c r="BP249" s="1">
        <v>36335</v>
      </c>
      <c r="BQ249" s="15">
        <v>-7.7668733152661288E-3</v>
      </c>
      <c r="BR249" s="15">
        <v>6.7743858684572566E-3</v>
      </c>
    </row>
    <row r="250" spans="1:70" x14ac:dyDescent="0.2">
      <c r="A250" s="17">
        <v>36369</v>
      </c>
      <c r="B250" s="3">
        <v>4.5770001411437988</v>
      </c>
      <c r="C250" s="2">
        <v>1365.4000244140625</v>
      </c>
      <c r="D250" s="3">
        <v>42</v>
      </c>
      <c r="K250" s="17">
        <v>36369</v>
      </c>
      <c r="L250" s="3">
        <f t="shared" si="31"/>
        <v>1.826799964904785E-4</v>
      </c>
      <c r="M250" s="3">
        <f t="shared" si="32"/>
        <v>1.8784733776199944E-3</v>
      </c>
      <c r="N250" s="3">
        <f t="shared" si="33"/>
        <v>2.2371364653243847E-3</v>
      </c>
      <c r="O250" s="3">
        <f t="shared" si="34"/>
        <v>1.6957933811295159E-3</v>
      </c>
      <c r="P250" s="3">
        <f t="shared" si="35"/>
        <v>2.0544564688339062E-3</v>
      </c>
      <c r="AH250" s="1">
        <v>36336</v>
      </c>
      <c r="AI250" s="15">
        <v>-2.8996522476028497E-4</v>
      </c>
      <c r="AJ250" s="15">
        <v>-3.1305607248968714E-3</v>
      </c>
      <c r="BP250" s="1">
        <v>36336</v>
      </c>
      <c r="BQ250" s="15">
        <v>-3.1988519587938981E-4</v>
      </c>
      <c r="BR250" s="15">
        <v>-3.1006407537777668E-3</v>
      </c>
    </row>
    <row r="251" spans="1:70" x14ac:dyDescent="0.2">
      <c r="A251" s="17">
        <v>36370</v>
      </c>
      <c r="B251" s="3">
        <v>4.5809998512268066</v>
      </c>
      <c r="C251" s="2">
        <v>1341.030029296875</v>
      </c>
      <c r="D251" s="3">
        <v>42.03125</v>
      </c>
      <c r="K251" s="17">
        <v>36370</v>
      </c>
      <c r="L251" s="3">
        <f t="shared" si="31"/>
        <v>1.8308000564575195E-4</v>
      </c>
      <c r="M251" s="3">
        <f t="shared" si="32"/>
        <v>-1.7848245701947645E-2</v>
      </c>
      <c r="N251" s="3">
        <f t="shared" si="33"/>
        <v>7.4404761904761901E-4</v>
      </c>
      <c r="O251" s="3">
        <f t="shared" si="34"/>
        <v>-1.8031325707593398E-2</v>
      </c>
      <c r="P251" s="3">
        <f t="shared" si="35"/>
        <v>5.6096761340186706E-4</v>
      </c>
      <c r="AH251" s="1">
        <v>36339</v>
      </c>
      <c r="AI251" s="15">
        <v>6.4305026851838691E-3</v>
      </c>
      <c r="AJ251" s="15">
        <v>2.5038421476306038E-2</v>
      </c>
      <c r="BP251" s="1">
        <v>36339</v>
      </c>
      <c r="BQ251" s="15">
        <v>7.094032095585014E-3</v>
      </c>
      <c r="BR251" s="15">
        <v>2.4374892065904895E-2</v>
      </c>
    </row>
    <row r="252" spans="1:70" x14ac:dyDescent="0.2">
      <c r="A252" s="17">
        <v>36371</v>
      </c>
      <c r="B252" s="3">
        <v>4.6180000305175781</v>
      </c>
      <c r="C252" s="2">
        <v>1328.719970703125</v>
      </c>
      <c r="D252" s="3">
        <v>42.59375</v>
      </c>
      <c r="K252" s="17">
        <v>36371</v>
      </c>
      <c r="L252" s="3">
        <f t="shared" si="31"/>
        <v>1.8323999404907228E-4</v>
      </c>
      <c r="M252" s="3">
        <f t="shared" si="32"/>
        <v>-9.179554763739611E-3</v>
      </c>
      <c r="N252" s="3">
        <f t="shared" si="33"/>
        <v>1.3382899628252789E-2</v>
      </c>
      <c r="O252" s="3">
        <f t="shared" si="34"/>
        <v>-9.3627947577886832E-3</v>
      </c>
      <c r="P252" s="3">
        <f t="shared" si="35"/>
        <v>1.3199659634203716E-2</v>
      </c>
      <c r="AH252" s="1">
        <v>36340</v>
      </c>
      <c r="AI252" s="15">
        <v>7.9853975217223146E-3</v>
      </c>
      <c r="AJ252" s="15">
        <v>1.3858420198593352E-2</v>
      </c>
      <c r="BP252" s="1">
        <v>36340</v>
      </c>
      <c r="BQ252" s="15">
        <v>8.809368270014703E-3</v>
      </c>
      <c r="BR252" s="15">
        <v>1.3034449450300963E-2</v>
      </c>
    </row>
    <row r="253" spans="1:70" x14ac:dyDescent="0.2">
      <c r="A253" s="17">
        <v>36374</v>
      </c>
      <c r="B253" s="3">
        <v>4.6570000648498535</v>
      </c>
      <c r="C253" s="2">
        <v>1328.050048828125</v>
      </c>
      <c r="D253" s="3">
        <v>42.03125</v>
      </c>
      <c r="K253" s="17">
        <v>36374</v>
      </c>
      <c r="L253" s="3">
        <f t="shared" si="31"/>
        <v>1.8472000122070312E-4</v>
      </c>
      <c r="M253" s="3">
        <f t="shared" si="32"/>
        <v>-5.0418590054418641E-4</v>
      </c>
      <c r="N253" s="3">
        <f t="shared" si="33"/>
        <v>-1.3206162876008804E-2</v>
      </c>
      <c r="O253" s="3">
        <f t="shared" si="34"/>
        <v>-6.889059017648895E-4</v>
      </c>
      <c r="P253" s="3">
        <f t="shared" si="35"/>
        <v>-1.3390882877229508E-2</v>
      </c>
      <c r="AH253" s="1">
        <v>36341</v>
      </c>
      <c r="AI253" s="15">
        <v>8.3038615446267405E-3</v>
      </c>
      <c r="AJ253" s="15">
        <v>-1.5637350692639402E-3</v>
      </c>
      <c r="BP253" s="1">
        <v>36341</v>
      </c>
      <c r="BQ253" s="15">
        <v>9.1606929036204699E-3</v>
      </c>
      <c r="BR253" s="15">
        <v>-2.4205664282576696E-3</v>
      </c>
    </row>
    <row r="254" spans="1:70" x14ac:dyDescent="0.2">
      <c r="A254" s="17">
        <v>36375</v>
      </c>
      <c r="B254" s="3">
        <v>4.7010002136230469</v>
      </c>
      <c r="C254" s="2">
        <v>1322.1800537109375</v>
      </c>
      <c r="D254" s="3">
        <v>42.125</v>
      </c>
      <c r="K254" s="17">
        <v>36375</v>
      </c>
      <c r="L254" s="3">
        <f t="shared" si="31"/>
        <v>1.8628000259399412E-4</v>
      </c>
      <c r="M254" s="3">
        <f t="shared" si="32"/>
        <v>-4.4200104675024858E-3</v>
      </c>
      <c r="N254" s="3">
        <f t="shared" si="33"/>
        <v>2.2304832713754648E-3</v>
      </c>
      <c r="O254" s="3">
        <f t="shared" si="34"/>
        <v>-4.6062904700964798E-3</v>
      </c>
      <c r="P254" s="3">
        <f t="shared" si="35"/>
        <v>2.0442032687814707E-3</v>
      </c>
      <c r="AH254" s="1">
        <v>36342</v>
      </c>
      <c r="AI254" s="15">
        <v>3.0683398043831731E-3</v>
      </c>
      <c r="AJ254" s="15">
        <v>-1.0899519733760644E-2</v>
      </c>
      <c r="BP254" s="1">
        <v>36342</v>
      </c>
      <c r="BQ254" s="15">
        <v>3.3849454884152474E-3</v>
      </c>
      <c r="BR254" s="15">
        <v>-1.1216125417792719E-2</v>
      </c>
    </row>
    <row r="255" spans="1:70" x14ac:dyDescent="0.2">
      <c r="A255" s="17">
        <v>36376</v>
      </c>
      <c r="B255" s="3">
        <v>4.6230001449584961</v>
      </c>
      <c r="C255" s="2">
        <v>1305.3299560546875</v>
      </c>
      <c r="D255" s="3">
        <v>42.375</v>
      </c>
      <c r="K255" s="17">
        <v>36376</v>
      </c>
      <c r="L255" s="3">
        <f t="shared" si="31"/>
        <v>1.8804000854492187E-4</v>
      </c>
      <c r="M255" s="3">
        <f t="shared" si="32"/>
        <v>-1.2744177775906657E-2</v>
      </c>
      <c r="N255" s="3">
        <f t="shared" si="33"/>
        <v>5.9347181008902079E-3</v>
      </c>
      <c r="O255" s="3">
        <f t="shared" si="34"/>
        <v>-1.2932217784451579E-2</v>
      </c>
      <c r="P255" s="3">
        <f t="shared" si="35"/>
        <v>5.7466780923452858E-3</v>
      </c>
      <c r="AH255" s="1">
        <v>36343</v>
      </c>
      <c r="AI255" s="15">
        <v>3.9519675808153184E-3</v>
      </c>
      <c r="AJ255" s="15">
        <v>-2.5924155341026868E-3</v>
      </c>
      <c r="BP255" s="1">
        <v>36343</v>
      </c>
      <c r="BQ255" s="15">
        <v>4.35975012087468E-3</v>
      </c>
      <c r="BR255" s="15">
        <v>-3.0001980741620484E-3</v>
      </c>
    </row>
    <row r="256" spans="1:70" x14ac:dyDescent="0.2">
      <c r="A256" s="17">
        <v>36377</v>
      </c>
      <c r="B256" s="3">
        <v>4.5869998931884766</v>
      </c>
      <c r="C256" s="2">
        <v>1313.7099609375</v>
      </c>
      <c r="D256" s="3">
        <v>42.71875</v>
      </c>
      <c r="K256" s="17">
        <v>36377</v>
      </c>
      <c r="L256" s="3">
        <f t="shared" si="31"/>
        <v>1.8492000579833985E-4</v>
      </c>
      <c r="M256" s="3">
        <f t="shared" si="32"/>
        <v>6.4198364895729212E-3</v>
      </c>
      <c r="N256" s="3">
        <f t="shared" si="33"/>
        <v>8.1120943952802359E-3</v>
      </c>
      <c r="O256" s="3">
        <f t="shared" si="34"/>
        <v>6.2349164837745812E-3</v>
      </c>
      <c r="P256" s="3">
        <f t="shared" si="35"/>
        <v>7.9271743894818968E-3</v>
      </c>
      <c r="AH256" s="1">
        <v>36347</v>
      </c>
      <c r="AI256" s="15">
        <v>-1.2906795671424243E-3</v>
      </c>
      <c r="AJ256" s="15">
        <v>3.341649187758132E-2</v>
      </c>
      <c r="BP256" s="1">
        <v>36347</v>
      </c>
      <c r="BQ256" s="15">
        <v>-1.423857935013416E-3</v>
      </c>
      <c r="BR256" s="15">
        <v>3.3549670245452308E-2</v>
      </c>
    </row>
    <row r="257" spans="1:70" x14ac:dyDescent="0.2">
      <c r="A257" s="17">
        <v>36378</v>
      </c>
      <c r="B257" s="3">
        <v>4.6680002212524414</v>
      </c>
      <c r="C257" s="2">
        <v>1300.2900390625</v>
      </c>
      <c r="D257" s="3">
        <v>43.40625</v>
      </c>
      <c r="K257" s="17">
        <v>36378</v>
      </c>
      <c r="L257" s="3">
        <f t="shared" si="31"/>
        <v>1.8347999572753906E-4</v>
      </c>
      <c r="M257" s="3">
        <f t="shared" si="32"/>
        <v>-1.0215285164940951E-2</v>
      </c>
      <c r="N257" s="3">
        <f t="shared" si="33"/>
        <v>1.6093635698610095E-2</v>
      </c>
      <c r="O257" s="3">
        <f t="shared" si="34"/>
        <v>-1.039876516066849E-2</v>
      </c>
      <c r="P257" s="3">
        <f t="shared" si="35"/>
        <v>1.5910155702882556E-2</v>
      </c>
      <c r="AH257" s="1">
        <v>36348</v>
      </c>
      <c r="AI257" s="15">
        <v>2.8886187663319739E-3</v>
      </c>
      <c r="AJ257" s="15">
        <v>-6.051124695030996E-3</v>
      </c>
      <c r="BP257" s="1">
        <v>36348</v>
      </c>
      <c r="BQ257" s="15">
        <v>3.1866799912054276E-3</v>
      </c>
      <c r="BR257" s="15">
        <v>-6.3491859199044497E-3</v>
      </c>
    </row>
    <row r="258" spans="1:70" x14ac:dyDescent="0.2">
      <c r="A258" s="17">
        <v>36381</v>
      </c>
      <c r="B258" s="3">
        <v>4.7519998550415039</v>
      </c>
      <c r="C258" s="2">
        <v>1297.800048828125</v>
      </c>
      <c r="D258" s="3">
        <v>44.0625</v>
      </c>
      <c r="K258" s="17">
        <v>36381</v>
      </c>
      <c r="L258" s="3">
        <f t="shared" si="31"/>
        <v>1.8672000885009766E-4</v>
      </c>
      <c r="M258" s="3">
        <f t="shared" si="32"/>
        <v>-1.9149498647011596E-3</v>
      </c>
      <c r="N258" s="3">
        <f t="shared" si="33"/>
        <v>1.511879049676026E-2</v>
      </c>
      <c r="O258" s="3">
        <f t="shared" si="34"/>
        <v>-2.1016698735512574E-3</v>
      </c>
      <c r="P258" s="3">
        <f t="shared" si="35"/>
        <v>1.4932070487910162E-2</v>
      </c>
      <c r="AH258" s="1">
        <v>36349</v>
      </c>
      <c r="AI258" s="15">
        <v>-6.4898071969631357E-4</v>
      </c>
      <c r="AJ258" s="15">
        <v>1.0932078897299677E-2</v>
      </c>
      <c r="BP258" s="1">
        <v>36349</v>
      </c>
      <c r="BQ258" s="15">
        <v>-7.159455924882908E-4</v>
      </c>
      <c r="BR258" s="15">
        <v>1.0999043770091654E-2</v>
      </c>
    </row>
    <row r="259" spans="1:70" x14ac:dyDescent="0.2">
      <c r="A259" s="17">
        <v>36382</v>
      </c>
      <c r="B259" s="3">
        <v>4.7969999313354492</v>
      </c>
      <c r="C259" s="2">
        <v>1281.4300537109375</v>
      </c>
      <c r="D259" s="3">
        <v>44.28125</v>
      </c>
      <c r="K259" s="17">
        <v>36382</v>
      </c>
      <c r="L259" s="3">
        <f t="shared" si="31"/>
        <v>1.9007999420166016E-4</v>
      </c>
      <c r="M259" s="3">
        <f t="shared" si="32"/>
        <v>-1.2613649638840067E-2</v>
      </c>
      <c r="N259" s="3">
        <f t="shared" si="33"/>
        <v>4.9645390070921988E-3</v>
      </c>
      <c r="O259" s="3">
        <f t="shared" si="34"/>
        <v>-1.2803729633041726E-2</v>
      </c>
      <c r="P259" s="3">
        <f t="shared" si="35"/>
        <v>4.7744590128905385E-3</v>
      </c>
      <c r="AH259" s="1">
        <v>36350</v>
      </c>
      <c r="AI259" s="15">
        <v>3.3056025938544165E-3</v>
      </c>
      <c r="AJ259" s="15">
        <v>1.8702506513078455E-2</v>
      </c>
      <c r="BP259" s="1">
        <v>36350</v>
      </c>
      <c r="BQ259" s="15">
        <v>3.646690164686836E-3</v>
      </c>
      <c r="BR259" s="15">
        <v>1.8361418942246036E-2</v>
      </c>
    </row>
    <row r="260" spans="1:70" x14ac:dyDescent="0.2">
      <c r="A260" s="17">
        <v>36383</v>
      </c>
      <c r="B260" s="3">
        <v>4.7569999694824219</v>
      </c>
      <c r="C260" s="2">
        <v>1301.9300537109375</v>
      </c>
      <c r="D260" s="3">
        <v>44.015621185302734</v>
      </c>
      <c r="K260" s="17">
        <v>36383</v>
      </c>
      <c r="L260" s="3">
        <f t="shared" ref="L260:L323" si="36">B259/100/250</f>
        <v>1.9187999725341797E-4</v>
      </c>
      <c r="M260" s="3">
        <f t="shared" ref="M260:M323" si="37">(C260-C259)/C259</f>
        <v>1.5997751840323506E-2</v>
      </c>
      <c r="N260" s="3">
        <f t="shared" ref="N260:N323" si="38">(D260-D259)/D259</f>
        <v>-5.998674714405434E-3</v>
      </c>
      <c r="O260" s="3">
        <f t="shared" ref="O260:O323" si="39">M260-L260</f>
        <v>1.5805871843070089E-2</v>
      </c>
      <c r="P260" s="3">
        <f t="shared" ref="P260:P323" si="40">N260-L260</f>
        <v>-6.1905547116588517E-3</v>
      </c>
      <c r="AH260" s="1">
        <v>36353</v>
      </c>
      <c r="AI260" s="15">
        <v>-1.6927144601645652E-3</v>
      </c>
      <c r="AJ260" s="15">
        <v>-1.2961145570610049E-2</v>
      </c>
      <c r="BP260" s="1">
        <v>36353</v>
      </c>
      <c r="BQ260" s="15">
        <v>-1.8673766728588082E-3</v>
      </c>
      <c r="BR260" s="15">
        <v>-1.2786483357915806E-2</v>
      </c>
    </row>
    <row r="261" spans="1:70" x14ac:dyDescent="0.2">
      <c r="A261" s="17">
        <v>36384</v>
      </c>
      <c r="B261" s="3">
        <v>4.6529998779296875</v>
      </c>
      <c r="C261" s="2">
        <v>1298.1600341796875</v>
      </c>
      <c r="D261" s="3">
        <v>43</v>
      </c>
      <c r="K261" s="17">
        <v>36384</v>
      </c>
      <c r="L261" s="3">
        <f t="shared" si="36"/>
        <v>1.9027999877929688E-4</v>
      </c>
      <c r="M261" s="3">
        <f t="shared" si="37"/>
        <v>-2.8957158800537552E-3</v>
      </c>
      <c r="N261" s="3">
        <f t="shared" si="38"/>
        <v>-2.3074107736138477E-2</v>
      </c>
      <c r="O261" s="3">
        <f t="shared" si="39"/>
        <v>-3.0859958788330521E-3</v>
      </c>
      <c r="P261" s="3">
        <f t="shared" si="40"/>
        <v>-2.3264387734917773E-2</v>
      </c>
      <c r="AH261" s="1">
        <v>36354</v>
      </c>
      <c r="AI261" s="15">
        <v>-2.2182006922316249E-3</v>
      </c>
      <c r="AJ261" s="15">
        <v>-1.1180138330518221E-2</v>
      </c>
      <c r="BP261" s="1">
        <v>36354</v>
      </c>
      <c r="BQ261" s="15">
        <v>-2.4470850375968856E-3</v>
      </c>
      <c r="BR261" s="15">
        <v>-1.095125398515296E-2</v>
      </c>
    </row>
    <row r="262" spans="1:70" x14ac:dyDescent="0.2">
      <c r="A262" s="17">
        <v>36385</v>
      </c>
      <c r="B262" s="3">
        <v>4.6329998970031738</v>
      </c>
      <c r="C262" s="2">
        <v>1327.6800537109375</v>
      </c>
      <c r="D262" s="3">
        <v>43.84375</v>
      </c>
      <c r="K262" s="17">
        <v>36385</v>
      </c>
      <c r="L262" s="3">
        <f t="shared" si="36"/>
        <v>1.8611999511718749E-4</v>
      </c>
      <c r="M262" s="3">
        <f t="shared" si="37"/>
        <v>2.2739892427749726E-2</v>
      </c>
      <c r="N262" s="3">
        <f t="shared" si="38"/>
        <v>1.9622093023255814E-2</v>
      </c>
      <c r="O262" s="3">
        <f t="shared" si="39"/>
        <v>2.2553772432632537E-2</v>
      </c>
      <c r="P262" s="3">
        <f t="shared" si="40"/>
        <v>1.9435973028138626E-2</v>
      </c>
      <c r="AH262" s="1">
        <v>36355</v>
      </c>
      <c r="AI262" s="15">
        <v>1.6735051336664664E-3</v>
      </c>
      <c r="AJ262" s="15">
        <v>-1.8969680377407459E-2</v>
      </c>
      <c r="BP262" s="1">
        <v>36355</v>
      </c>
      <c r="BQ262" s="15">
        <v>1.8461852380078348E-3</v>
      </c>
      <c r="BR262" s="15">
        <v>-1.9142360481748829E-2</v>
      </c>
    </row>
    <row r="263" spans="1:70" x14ac:dyDescent="0.2">
      <c r="A263" s="17">
        <v>36388</v>
      </c>
      <c r="B263" s="3">
        <v>4.5970001220703125</v>
      </c>
      <c r="C263" s="2">
        <v>1330.77001953125</v>
      </c>
      <c r="D263" s="3">
        <v>43.875</v>
      </c>
      <c r="K263" s="17">
        <v>36388</v>
      </c>
      <c r="L263" s="3">
        <f t="shared" si="36"/>
        <v>1.8531999588012696E-4</v>
      </c>
      <c r="M263" s="3">
        <f t="shared" si="37"/>
        <v>2.3273422024198366E-3</v>
      </c>
      <c r="N263" s="3">
        <f t="shared" si="38"/>
        <v>7.1275837491090524E-4</v>
      </c>
      <c r="O263" s="3">
        <f t="shared" si="39"/>
        <v>2.1420222065397098E-3</v>
      </c>
      <c r="P263" s="3">
        <f t="shared" si="40"/>
        <v>5.2743837903077831E-4</v>
      </c>
      <c r="AH263" s="1">
        <v>36356</v>
      </c>
      <c r="AI263" s="15">
        <v>4.287387746727986E-3</v>
      </c>
      <c r="AJ263" s="15">
        <v>-1.2040690447946019E-2</v>
      </c>
      <c r="BP263" s="1">
        <v>36356</v>
      </c>
      <c r="BQ263" s="15">
        <v>4.7297805118071551E-3</v>
      </c>
      <c r="BR263" s="15">
        <v>-1.2483083213025187E-2</v>
      </c>
    </row>
    <row r="264" spans="1:70" x14ac:dyDescent="0.2">
      <c r="A264" s="17">
        <v>36389</v>
      </c>
      <c r="B264" s="3">
        <v>4.6669998168945313</v>
      </c>
      <c r="C264" s="2">
        <v>1344.1600341796875</v>
      </c>
      <c r="D264" s="3">
        <v>44.3125</v>
      </c>
      <c r="K264" s="17">
        <v>36389</v>
      </c>
      <c r="L264" s="3">
        <f t="shared" si="36"/>
        <v>1.8388000488281251E-4</v>
      </c>
      <c r="M264" s="3">
        <f t="shared" si="37"/>
        <v>1.0061854754703592E-2</v>
      </c>
      <c r="N264" s="3">
        <f t="shared" si="38"/>
        <v>9.9715099715099714E-3</v>
      </c>
      <c r="O264" s="3">
        <f t="shared" si="39"/>
        <v>9.8779747498207796E-3</v>
      </c>
      <c r="P264" s="3">
        <f t="shared" si="40"/>
        <v>9.7876299666271593E-3</v>
      </c>
      <c r="AH264" s="1">
        <v>36357</v>
      </c>
      <c r="AI264" s="15">
        <v>3.3817027233573899E-3</v>
      </c>
      <c r="AJ264" s="15">
        <v>2.1606441994873882E-2</v>
      </c>
      <c r="BP264" s="1">
        <v>36357</v>
      </c>
      <c r="BQ264" s="15">
        <v>3.7306426622755735E-3</v>
      </c>
      <c r="BR264" s="15">
        <v>2.1257502055955696E-2</v>
      </c>
    </row>
    <row r="265" spans="1:70" x14ac:dyDescent="0.2">
      <c r="A265" s="17">
        <v>36390</v>
      </c>
      <c r="B265" s="3">
        <v>4.6030001640319824</v>
      </c>
      <c r="C265" s="2">
        <v>1332.8399658203125</v>
      </c>
      <c r="D265" s="3">
        <v>43.6875</v>
      </c>
      <c r="K265" s="17">
        <v>36390</v>
      </c>
      <c r="L265" s="3">
        <f t="shared" si="36"/>
        <v>1.8667999267578126E-4</v>
      </c>
      <c r="M265" s="3">
        <f t="shared" si="37"/>
        <v>-8.4216671166565359E-3</v>
      </c>
      <c r="N265" s="3">
        <f t="shared" si="38"/>
        <v>-1.4104372355430184E-2</v>
      </c>
      <c r="O265" s="3">
        <f t="shared" si="39"/>
        <v>-8.6083471093323163E-3</v>
      </c>
      <c r="P265" s="3">
        <f t="shared" si="40"/>
        <v>-1.4291052348105964E-2</v>
      </c>
      <c r="AH265" s="1">
        <v>36360</v>
      </c>
      <c r="AI265" s="15">
        <v>-4.2984680186552915E-3</v>
      </c>
      <c r="AJ265" s="15">
        <v>1.9741588021401874E-2</v>
      </c>
      <c r="BP265" s="1">
        <v>36360</v>
      </c>
      <c r="BQ265" s="15">
        <v>-4.7420040981313184E-3</v>
      </c>
      <c r="BR265" s="15">
        <v>2.0185124100877902E-2</v>
      </c>
    </row>
    <row r="266" spans="1:70" x14ac:dyDescent="0.2">
      <c r="A266" s="17">
        <v>36391</v>
      </c>
      <c r="B266" s="3">
        <v>4.6139998435974121</v>
      </c>
      <c r="C266" s="2">
        <v>1323.5899658203125</v>
      </c>
      <c r="D266" s="3">
        <v>43.75</v>
      </c>
      <c r="K266" s="17">
        <v>36391</v>
      </c>
      <c r="L266" s="3">
        <f t="shared" si="36"/>
        <v>1.8412000656127932E-4</v>
      </c>
      <c r="M266" s="3">
        <f t="shared" si="37"/>
        <v>-6.9400680030681523E-3</v>
      </c>
      <c r="N266" s="3">
        <f t="shared" si="38"/>
        <v>1.4306151645207439E-3</v>
      </c>
      <c r="O266" s="3">
        <f t="shared" si="39"/>
        <v>-7.1241880096294318E-3</v>
      </c>
      <c r="P266" s="3">
        <f t="shared" si="40"/>
        <v>1.2464951579594645E-3</v>
      </c>
      <c r="AH266" s="1">
        <v>36361</v>
      </c>
      <c r="AI266" s="15">
        <v>-1.171874889861102E-2</v>
      </c>
      <c r="AJ266" s="15">
        <v>1.446927182031644E-2</v>
      </c>
      <c r="BP266" s="1">
        <v>36361</v>
      </c>
      <c r="BQ266" s="15">
        <v>-1.2927944342265843E-2</v>
      </c>
      <c r="BR266" s="15">
        <v>1.5678467263971263E-2</v>
      </c>
    </row>
    <row r="267" spans="1:70" x14ac:dyDescent="0.2">
      <c r="A267" s="17">
        <v>36392</v>
      </c>
      <c r="B267" s="3">
        <v>4.6909999847412109</v>
      </c>
      <c r="C267" s="2">
        <v>1336.6099853515625</v>
      </c>
      <c r="D267" s="3">
        <v>43.9375</v>
      </c>
      <c r="K267" s="17">
        <v>36392</v>
      </c>
      <c r="L267" s="3">
        <f t="shared" si="36"/>
        <v>1.8455999374389649E-4</v>
      </c>
      <c r="M267" s="3">
        <f t="shared" si="37"/>
        <v>9.8368980329800772E-3</v>
      </c>
      <c r="N267" s="3">
        <f t="shared" si="38"/>
        <v>4.2857142857142859E-3</v>
      </c>
      <c r="O267" s="3">
        <f t="shared" si="39"/>
        <v>9.6523380392361802E-3</v>
      </c>
      <c r="P267" s="3">
        <f t="shared" si="40"/>
        <v>4.1011542919703898E-3</v>
      </c>
      <c r="AH267" s="1">
        <v>36362</v>
      </c>
      <c r="AI267" s="15">
        <v>7.5155278484735329E-4</v>
      </c>
      <c r="AJ267" s="15">
        <v>-4.5835337385654734E-3</v>
      </c>
      <c r="BP267" s="1">
        <v>36362</v>
      </c>
      <c r="BQ267" s="15">
        <v>8.2910152413395298E-4</v>
      </c>
      <c r="BR267" s="15">
        <v>-4.6610824778520734E-3</v>
      </c>
    </row>
    <row r="268" spans="1:70" x14ac:dyDescent="0.2">
      <c r="A268" s="17">
        <v>36395</v>
      </c>
      <c r="B268" s="3">
        <v>4.7740001678466797</v>
      </c>
      <c r="C268" s="2">
        <v>1360.219970703125</v>
      </c>
      <c r="D268" s="3">
        <v>44.25</v>
      </c>
      <c r="K268" s="17">
        <v>36395</v>
      </c>
      <c r="L268" s="3">
        <f t="shared" si="36"/>
        <v>1.8763999938964843E-4</v>
      </c>
      <c r="M268" s="3">
        <f t="shared" si="37"/>
        <v>1.7664079731794367E-2</v>
      </c>
      <c r="N268" s="3">
        <f t="shared" si="38"/>
        <v>7.1123755334281651E-3</v>
      </c>
      <c r="O268" s="3">
        <f t="shared" si="39"/>
        <v>1.747643973240472E-2</v>
      </c>
      <c r="P268" s="3">
        <f t="shared" si="40"/>
        <v>6.924735534038517E-3</v>
      </c>
      <c r="AH268" s="1">
        <v>36363</v>
      </c>
      <c r="AI268" s="15">
        <v>-7.2037272062223509E-3</v>
      </c>
      <c r="AJ268" s="15">
        <v>-9.1019450474171155E-3</v>
      </c>
      <c r="BP268" s="1">
        <v>36363</v>
      </c>
      <c r="BQ268" s="15">
        <v>-7.9470415472377813E-3</v>
      </c>
      <c r="BR268" s="15">
        <v>-8.358630706401686E-3</v>
      </c>
    </row>
    <row r="269" spans="1:70" x14ac:dyDescent="0.2">
      <c r="A269" s="17">
        <v>36396</v>
      </c>
      <c r="B269" s="3">
        <v>4.8420000076293945</v>
      </c>
      <c r="C269" s="2">
        <v>1363.5</v>
      </c>
      <c r="D269" s="3">
        <v>43.875</v>
      </c>
      <c r="K269" s="17">
        <v>36396</v>
      </c>
      <c r="L269" s="3">
        <f t="shared" si="36"/>
        <v>1.9096000671386718E-4</v>
      </c>
      <c r="M269" s="3">
        <f t="shared" si="37"/>
        <v>2.4113962208476376E-3</v>
      </c>
      <c r="N269" s="3">
        <f t="shared" si="38"/>
        <v>-8.4745762711864406E-3</v>
      </c>
      <c r="O269" s="3">
        <f t="shared" si="39"/>
        <v>2.2204362141337703E-3</v>
      </c>
      <c r="P269" s="3">
        <f t="shared" si="40"/>
        <v>-8.6655362779003084E-3</v>
      </c>
      <c r="AH269" s="1">
        <v>36364</v>
      </c>
      <c r="AI269" s="15">
        <v>-1.6813458938958956E-3</v>
      </c>
      <c r="AJ269" s="15">
        <v>1.5028658981683565E-3</v>
      </c>
      <c r="BP269" s="1">
        <v>36364</v>
      </c>
      <c r="BQ269" s="15">
        <v>-1.8548350446317419E-3</v>
      </c>
      <c r="BR269" s="15">
        <v>1.6763550489042028E-3</v>
      </c>
    </row>
    <row r="270" spans="1:70" x14ac:dyDescent="0.2">
      <c r="A270" s="17">
        <v>36397</v>
      </c>
      <c r="B270" s="3">
        <v>4.7729997634887695</v>
      </c>
      <c r="C270" s="2">
        <v>1381.7900390625</v>
      </c>
      <c r="D270" s="3">
        <v>43.125</v>
      </c>
      <c r="K270" s="17">
        <v>36397</v>
      </c>
      <c r="L270" s="3">
        <f t="shared" si="36"/>
        <v>1.9368000030517578E-4</v>
      </c>
      <c r="M270" s="3">
        <f t="shared" si="37"/>
        <v>1.3414036716171618E-2</v>
      </c>
      <c r="N270" s="3">
        <f t="shared" si="38"/>
        <v>-1.7094017094017096E-2</v>
      </c>
      <c r="O270" s="3">
        <f t="shared" si="39"/>
        <v>1.3220356715866442E-2</v>
      </c>
      <c r="P270" s="3">
        <f t="shared" si="40"/>
        <v>-1.728769709432227E-2</v>
      </c>
      <c r="AH270" s="1">
        <v>36367</v>
      </c>
      <c r="AI270" s="15">
        <v>-3.7201018038300004E-3</v>
      </c>
      <c r="AJ270" s="15">
        <v>4.2837782795197704E-3</v>
      </c>
      <c r="BP270" s="1">
        <v>36367</v>
      </c>
      <c r="BQ270" s="15">
        <v>-4.1039593461361162E-3</v>
      </c>
      <c r="BR270" s="15">
        <v>4.6676358218258867E-3</v>
      </c>
    </row>
    <row r="271" spans="1:70" x14ac:dyDescent="0.2">
      <c r="A271" s="17">
        <v>36398</v>
      </c>
      <c r="B271" s="3">
        <v>4.7829999923706055</v>
      </c>
      <c r="C271" s="2">
        <v>1362.010009765625</v>
      </c>
      <c r="D271" s="3">
        <v>42.0625</v>
      </c>
      <c r="K271" s="17">
        <v>36398</v>
      </c>
      <c r="L271" s="3">
        <f t="shared" si="36"/>
        <v>1.9091999053955078E-4</v>
      </c>
      <c r="M271" s="3">
        <f t="shared" si="37"/>
        <v>-1.4314786427535049E-2</v>
      </c>
      <c r="N271" s="3">
        <f t="shared" si="38"/>
        <v>-2.4637681159420291E-2</v>
      </c>
      <c r="O271" s="3">
        <f t="shared" si="39"/>
        <v>-1.4505706418074599E-2</v>
      </c>
      <c r="P271" s="3">
        <f t="shared" si="40"/>
        <v>-2.4828601149959842E-2</v>
      </c>
      <c r="AH271" s="1">
        <v>36368</v>
      </c>
      <c r="AI271" s="15">
        <v>5.894744141196665E-3</v>
      </c>
      <c r="AJ271" s="15">
        <v>-7.5654274246155038E-3</v>
      </c>
      <c r="BP271" s="1">
        <v>36368</v>
      </c>
      <c r="BQ271" s="15">
        <v>6.5029914736308295E-3</v>
      </c>
      <c r="BR271" s="15">
        <v>-8.1736747570496683E-3</v>
      </c>
    </row>
    <row r="272" spans="1:70" x14ac:dyDescent="0.2">
      <c r="A272" s="17">
        <v>36399</v>
      </c>
      <c r="B272" s="3">
        <v>4.8179998397827148</v>
      </c>
      <c r="C272" s="2">
        <v>1348.27001953125</v>
      </c>
      <c r="D272" s="3">
        <v>42.375</v>
      </c>
      <c r="K272" s="17">
        <v>36399</v>
      </c>
      <c r="L272" s="3">
        <f t="shared" si="36"/>
        <v>1.9131999969482423E-4</v>
      </c>
      <c r="M272" s="3">
        <f t="shared" si="37"/>
        <v>-1.0088024416751079E-2</v>
      </c>
      <c r="N272" s="3">
        <f t="shared" si="38"/>
        <v>7.429420505200594E-3</v>
      </c>
      <c r="O272" s="3">
        <f t="shared" si="39"/>
        <v>-1.0279344416445903E-2</v>
      </c>
      <c r="P272" s="3">
        <f t="shared" si="40"/>
        <v>7.23810050550577E-3</v>
      </c>
      <c r="AH272" s="1">
        <v>36369</v>
      </c>
      <c r="AI272" s="15">
        <v>9.0813881495299144E-4</v>
      </c>
      <c r="AJ272" s="15">
        <v>1.1463176538809147E-3</v>
      </c>
      <c r="BP272" s="1">
        <v>36369</v>
      </c>
      <c r="BQ272" s="15">
        <v>1.001844834831735E-3</v>
      </c>
      <c r="BR272" s="15">
        <v>1.0526116340021712E-3</v>
      </c>
    </row>
    <row r="273" spans="1:70" x14ac:dyDescent="0.2">
      <c r="A273" s="17">
        <v>36402</v>
      </c>
      <c r="B273" s="3">
        <v>4.8470001220703125</v>
      </c>
      <c r="C273" s="2">
        <v>1324.02001953125</v>
      </c>
      <c r="D273" s="3">
        <v>41.25</v>
      </c>
      <c r="K273" s="17">
        <v>36402</v>
      </c>
      <c r="L273" s="3">
        <f t="shared" si="36"/>
        <v>1.9271999359130859E-4</v>
      </c>
      <c r="M273" s="3">
        <f t="shared" si="37"/>
        <v>-1.7986011443339028E-2</v>
      </c>
      <c r="N273" s="3">
        <f t="shared" si="38"/>
        <v>-2.6548672566371681E-2</v>
      </c>
      <c r="O273" s="3">
        <f t="shared" si="39"/>
        <v>-1.8178731436930336E-2</v>
      </c>
      <c r="P273" s="3">
        <f t="shared" si="40"/>
        <v>-2.6741392559962988E-2</v>
      </c>
      <c r="AH273" s="1">
        <v>36370</v>
      </c>
      <c r="AI273" s="15">
        <v>-9.6562157526634707E-3</v>
      </c>
      <c r="AJ273" s="15">
        <v>1.0217183366065337E-2</v>
      </c>
      <c r="BP273" s="1">
        <v>36370</v>
      </c>
      <c r="BQ273" s="15">
        <v>-1.0652589358079022E-2</v>
      </c>
      <c r="BR273" s="15">
        <v>1.1213556971480888E-2</v>
      </c>
    </row>
    <row r="274" spans="1:70" x14ac:dyDescent="0.2">
      <c r="A274" s="17">
        <v>36403</v>
      </c>
      <c r="B274" s="3">
        <v>4.9499998092651367</v>
      </c>
      <c r="C274" s="2">
        <v>1320.4100341796875</v>
      </c>
      <c r="D274" s="3">
        <v>41.875</v>
      </c>
      <c r="K274" s="17">
        <v>36403</v>
      </c>
      <c r="L274" s="3">
        <f t="shared" si="36"/>
        <v>1.938800048828125E-4</v>
      </c>
      <c r="M274" s="3">
        <f t="shared" si="37"/>
        <v>-2.7265338124121134E-3</v>
      </c>
      <c r="N274" s="3">
        <f t="shared" si="38"/>
        <v>1.5151515151515152E-2</v>
      </c>
      <c r="O274" s="3">
        <f t="shared" si="39"/>
        <v>-2.9204138172949259E-3</v>
      </c>
      <c r="P274" s="3">
        <f t="shared" si="40"/>
        <v>1.4957635146632339E-2</v>
      </c>
      <c r="AH274" s="1">
        <v>36371</v>
      </c>
      <c r="AI274" s="15">
        <v>-5.0140054977233705E-3</v>
      </c>
      <c r="AJ274" s="15">
        <v>1.8213665131927088E-2</v>
      </c>
      <c r="BP274" s="1">
        <v>36371</v>
      </c>
      <c r="BQ274" s="15">
        <v>-5.5313740884119162E-3</v>
      </c>
      <c r="BR274" s="15">
        <v>1.8731033722615632E-2</v>
      </c>
    </row>
    <row r="275" spans="1:70" x14ac:dyDescent="0.2">
      <c r="A275" s="17">
        <v>36404</v>
      </c>
      <c r="B275" s="3">
        <v>4.9190001487731934</v>
      </c>
      <c r="C275" s="2">
        <v>1331.0699462890625</v>
      </c>
      <c r="D275" s="3">
        <v>41.3125</v>
      </c>
      <c r="K275" s="17">
        <v>36404</v>
      </c>
      <c r="L275" s="3">
        <f t="shared" si="36"/>
        <v>1.9799999237060548E-4</v>
      </c>
      <c r="M275" s="3">
        <f t="shared" si="37"/>
        <v>8.0731832032748321E-3</v>
      </c>
      <c r="N275" s="3">
        <f t="shared" si="38"/>
        <v>-1.3432835820895522E-2</v>
      </c>
      <c r="O275" s="3">
        <f t="shared" si="39"/>
        <v>7.8751832109042273E-3</v>
      </c>
      <c r="P275" s="3">
        <f t="shared" si="40"/>
        <v>-1.3630835813266127E-2</v>
      </c>
      <c r="AH275" s="1">
        <v>36374</v>
      </c>
      <c r="AI275" s="15">
        <v>-3.6892595301096234E-4</v>
      </c>
      <c r="AJ275" s="15">
        <v>-1.3021956924218545E-2</v>
      </c>
      <c r="BP275" s="1">
        <v>36374</v>
      </c>
      <c r="BQ275" s="15">
        <v>-4.0699346220383735E-4</v>
      </c>
      <c r="BR275" s="15">
        <v>-1.298388941502567E-2</v>
      </c>
    </row>
    <row r="276" spans="1:70" x14ac:dyDescent="0.2">
      <c r="A276" s="17">
        <v>36405</v>
      </c>
      <c r="B276" s="3">
        <v>4.7880001068115234</v>
      </c>
      <c r="C276" s="2">
        <v>1319.1099853515625</v>
      </c>
      <c r="D276" s="3">
        <v>40.1875</v>
      </c>
      <c r="K276" s="17">
        <v>36405</v>
      </c>
      <c r="L276" s="3">
        <f t="shared" si="36"/>
        <v>1.9676000595092775E-4</v>
      </c>
      <c r="M276" s="3">
        <f t="shared" si="37"/>
        <v>-8.9852234819391748E-3</v>
      </c>
      <c r="N276" s="3">
        <f t="shared" si="38"/>
        <v>-2.7231467473524961E-2</v>
      </c>
      <c r="O276" s="3">
        <f t="shared" si="39"/>
        <v>-9.1819834878901028E-3</v>
      </c>
      <c r="P276" s="3">
        <f t="shared" si="40"/>
        <v>-2.7428227479475889E-2</v>
      </c>
      <c r="AH276" s="1">
        <v>36375</v>
      </c>
      <c r="AI276" s="15">
        <v>-2.4667811629600811E-3</v>
      </c>
      <c r="AJ276" s="15">
        <v>4.5109844317415514E-3</v>
      </c>
      <c r="BP276" s="1">
        <v>36375</v>
      </c>
      <c r="BQ276" s="15">
        <v>-2.7213152065300749E-3</v>
      </c>
      <c r="BR276" s="15">
        <v>4.7655184753115452E-3</v>
      </c>
    </row>
    <row r="277" spans="1:70" x14ac:dyDescent="0.2">
      <c r="A277" s="17">
        <v>36406</v>
      </c>
      <c r="B277" s="3">
        <v>4.7740001678466797</v>
      </c>
      <c r="C277" s="2">
        <v>1357.239990234375</v>
      </c>
      <c r="D277" s="3">
        <v>41.5</v>
      </c>
      <c r="K277" s="17">
        <v>36406</v>
      </c>
      <c r="L277" s="3">
        <f t="shared" si="36"/>
        <v>1.9152000427246095E-4</v>
      </c>
      <c r="M277" s="3">
        <f t="shared" si="37"/>
        <v>2.8905857211482092E-2</v>
      </c>
      <c r="N277" s="3">
        <f t="shared" si="38"/>
        <v>3.2659409020217731E-2</v>
      </c>
      <c r="O277" s="3">
        <f t="shared" si="39"/>
        <v>2.8714337207209631E-2</v>
      </c>
      <c r="P277" s="3">
        <f t="shared" si="40"/>
        <v>3.2467889015945273E-2</v>
      </c>
      <c r="AH277" s="1">
        <v>36376</v>
      </c>
      <c r="AI277" s="15">
        <v>-6.9255187950216998E-3</v>
      </c>
      <c r="AJ277" s="15">
        <v>1.2672196887366986E-2</v>
      </c>
      <c r="BP277" s="1">
        <v>36376</v>
      </c>
      <c r="BQ277" s="15">
        <v>-7.6401262880518347E-3</v>
      </c>
      <c r="BR277" s="15">
        <v>1.338680438039712E-2</v>
      </c>
    </row>
    <row r="278" spans="1:70" x14ac:dyDescent="0.2">
      <c r="A278" s="17">
        <v>36410</v>
      </c>
      <c r="B278" s="3">
        <v>4.6729998588562012</v>
      </c>
      <c r="C278" s="2">
        <v>1350.449951171875</v>
      </c>
      <c r="D278" s="3">
        <v>41.375</v>
      </c>
      <c r="K278" s="17">
        <v>36410</v>
      </c>
      <c r="L278" s="3">
        <f t="shared" si="36"/>
        <v>1.9096000671386718E-4</v>
      </c>
      <c r="M278" s="3">
        <f t="shared" si="37"/>
        <v>-5.002828616424323E-3</v>
      </c>
      <c r="N278" s="3">
        <f t="shared" si="38"/>
        <v>-3.0120481927710845E-3</v>
      </c>
      <c r="O278" s="3">
        <f t="shared" si="39"/>
        <v>-5.1937886231381899E-3</v>
      </c>
      <c r="P278" s="3">
        <f t="shared" si="40"/>
        <v>-3.2030081994849518E-3</v>
      </c>
      <c r="AH278" s="1">
        <v>36377</v>
      </c>
      <c r="AI278" s="15">
        <v>3.3389502105112142E-3</v>
      </c>
      <c r="AJ278" s="15">
        <v>4.5882241789706821E-3</v>
      </c>
      <c r="BP278" s="1">
        <v>36377</v>
      </c>
      <c r="BQ278" s="15">
        <v>3.6834787447491153E-3</v>
      </c>
      <c r="BR278" s="15">
        <v>4.2436956447327815E-3</v>
      </c>
    </row>
    <row r="279" spans="1:70" x14ac:dyDescent="0.2">
      <c r="A279" s="17">
        <v>36411</v>
      </c>
      <c r="B279" s="3">
        <v>4.6669998168945313</v>
      </c>
      <c r="C279" s="2">
        <v>1344.1500244140625</v>
      </c>
      <c r="D279" s="3">
        <v>40.4375</v>
      </c>
      <c r="K279" s="17">
        <v>36411</v>
      </c>
      <c r="L279" s="3">
        <f t="shared" si="36"/>
        <v>1.8691999435424805E-4</v>
      </c>
      <c r="M279" s="3">
        <f t="shared" si="37"/>
        <v>-4.6650575627372459E-3</v>
      </c>
      <c r="N279" s="3">
        <f t="shared" si="38"/>
        <v>-2.2658610271903322E-2</v>
      </c>
      <c r="O279" s="3">
        <f t="shared" si="39"/>
        <v>-4.851977557091494E-3</v>
      </c>
      <c r="P279" s="3">
        <f t="shared" si="40"/>
        <v>-2.2845530266257571E-2</v>
      </c>
      <c r="AH279" s="1">
        <v>36378</v>
      </c>
      <c r="AI279" s="15">
        <v>-5.5687929762374098E-3</v>
      </c>
      <c r="AJ279" s="15">
        <v>2.1478948679119966E-2</v>
      </c>
      <c r="BP279" s="1">
        <v>36378</v>
      </c>
      <c r="BQ279" s="15">
        <v>-6.1434071395566163E-3</v>
      </c>
      <c r="BR279" s="15">
        <v>2.2053562842439173E-2</v>
      </c>
    </row>
    <row r="280" spans="1:70" x14ac:dyDescent="0.2">
      <c r="A280" s="17">
        <v>36412</v>
      </c>
      <c r="B280" s="3">
        <v>4.6579999923706055</v>
      </c>
      <c r="C280" s="2">
        <v>1347.6600341796875</v>
      </c>
      <c r="D280" s="3">
        <v>42.25</v>
      </c>
      <c r="K280" s="17">
        <v>36412</v>
      </c>
      <c r="L280" s="3">
        <f t="shared" si="36"/>
        <v>1.8667999267578126E-4</v>
      </c>
      <c r="M280" s="3">
        <f t="shared" si="37"/>
        <v>2.6113229192218125E-3</v>
      </c>
      <c r="N280" s="3">
        <f t="shared" si="38"/>
        <v>4.482225656877898E-2</v>
      </c>
      <c r="O280" s="3">
        <f t="shared" si="39"/>
        <v>2.4246429265460312E-3</v>
      </c>
      <c r="P280" s="3">
        <f t="shared" si="40"/>
        <v>4.4635576576103196E-2</v>
      </c>
      <c r="AH280" s="1">
        <v>36381</v>
      </c>
      <c r="AI280" s="15">
        <v>-1.1254955996572987E-3</v>
      </c>
      <c r="AJ280" s="15">
        <v>1.6057566087567463E-2</v>
      </c>
      <c r="BP280" s="1">
        <v>36381</v>
      </c>
      <c r="BQ280" s="15">
        <v>-1.2416295114540147E-3</v>
      </c>
      <c r="BR280" s="15">
        <v>1.6173699999364178E-2</v>
      </c>
    </row>
    <row r="281" spans="1:70" x14ac:dyDescent="0.2">
      <c r="A281" s="17">
        <v>36413</v>
      </c>
      <c r="B281" s="3">
        <v>4.6129999160766602</v>
      </c>
      <c r="C281" s="2">
        <v>1351.6600341796875</v>
      </c>
      <c r="D281" s="3">
        <v>42.8125</v>
      </c>
      <c r="K281" s="17">
        <v>36413</v>
      </c>
      <c r="L281" s="3">
        <f t="shared" si="36"/>
        <v>1.8631999969482421E-4</v>
      </c>
      <c r="M281" s="3">
        <f t="shared" si="37"/>
        <v>2.9681076076688551E-3</v>
      </c>
      <c r="N281" s="3">
        <f t="shared" si="38"/>
        <v>1.3313609467455622E-2</v>
      </c>
      <c r="O281" s="3">
        <f t="shared" si="39"/>
        <v>2.7817876079740309E-3</v>
      </c>
      <c r="P281" s="3">
        <f t="shared" si="40"/>
        <v>1.3127289467760797E-2</v>
      </c>
      <c r="AH281" s="1">
        <v>36382</v>
      </c>
      <c r="AI281" s="15">
        <v>-6.8567102486178184E-3</v>
      </c>
      <c r="AJ281" s="15">
        <v>1.1631169261508357E-2</v>
      </c>
      <c r="BP281" s="1">
        <v>36382</v>
      </c>
      <c r="BQ281" s="15">
        <v>-7.5642177532860601E-3</v>
      </c>
      <c r="BR281" s="15">
        <v>1.2338676766176598E-2</v>
      </c>
    </row>
    <row r="282" spans="1:70" x14ac:dyDescent="0.2">
      <c r="A282" s="17">
        <v>36416</v>
      </c>
      <c r="B282" s="3">
        <v>4.6380000114440918</v>
      </c>
      <c r="C282" s="2">
        <v>1344.1300048828125</v>
      </c>
      <c r="D282" s="3">
        <v>41.9375</v>
      </c>
      <c r="K282" s="17">
        <v>36416</v>
      </c>
      <c r="L282" s="3">
        <f t="shared" si="36"/>
        <v>1.845199966430664E-4</v>
      </c>
      <c r="M282" s="3">
        <f t="shared" si="37"/>
        <v>-5.5709491339994525E-3</v>
      </c>
      <c r="N282" s="3">
        <f t="shared" si="38"/>
        <v>-2.0437956204379562E-2</v>
      </c>
      <c r="O282" s="3">
        <f t="shared" si="39"/>
        <v>-5.7554691306425185E-3</v>
      </c>
      <c r="P282" s="3">
        <f t="shared" si="40"/>
        <v>-2.062247620102263E-2</v>
      </c>
      <c r="AH282" s="1">
        <v>36383</v>
      </c>
      <c r="AI282" s="15">
        <v>8.4644307995257167E-3</v>
      </c>
      <c r="AJ282" s="15">
        <v>-1.4654985511184569E-2</v>
      </c>
      <c r="BP282" s="1">
        <v>36383</v>
      </c>
      <c r="BQ282" s="15">
        <v>9.3378304469173574E-3</v>
      </c>
      <c r="BR282" s="15">
        <v>-1.552838515857621E-2</v>
      </c>
    </row>
    <row r="283" spans="1:70" x14ac:dyDescent="0.2">
      <c r="A283" s="17">
        <v>36417</v>
      </c>
      <c r="B283" s="3">
        <v>4.6770000457763672</v>
      </c>
      <c r="C283" s="2">
        <v>1336.2900390625</v>
      </c>
      <c r="D283" s="3">
        <v>41.9375</v>
      </c>
      <c r="K283" s="17">
        <v>36417</v>
      </c>
      <c r="L283" s="3">
        <f t="shared" si="36"/>
        <v>1.8552000045776368E-4</v>
      </c>
      <c r="M283" s="3">
        <f t="shared" si="37"/>
        <v>-5.8327437017493145E-3</v>
      </c>
      <c r="N283" s="3">
        <f t="shared" si="38"/>
        <v>0</v>
      </c>
      <c r="O283" s="3">
        <f t="shared" si="39"/>
        <v>-6.0182637022070783E-3</v>
      </c>
      <c r="P283" s="3">
        <f t="shared" si="40"/>
        <v>-1.8552000045776368E-4</v>
      </c>
      <c r="AH283" s="1">
        <v>36384</v>
      </c>
      <c r="AI283" s="15">
        <v>-1.6526262406370497E-3</v>
      </c>
      <c r="AJ283" s="15">
        <v>-2.1611761494280724E-2</v>
      </c>
      <c r="BP283" s="1">
        <v>36384</v>
      </c>
      <c r="BQ283" s="15">
        <v>-1.8231519629246546E-3</v>
      </c>
      <c r="BR283" s="15">
        <v>-2.1441235771993118E-2</v>
      </c>
    </row>
    <row r="284" spans="1:70" x14ac:dyDescent="0.2">
      <c r="A284" s="17">
        <v>36418</v>
      </c>
      <c r="B284" s="3">
        <v>4.6069998741149902</v>
      </c>
      <c r="C284" s="2">
        <v>1317.969970703125</v>
      </c>
      <c r="D284" s="3">
        <v>41.625</v>
      </c>
      <c r="K284" s="17">
        <v>36418</v>
      </c>
      <c r="L284" s="3">
        <f t="shared" si="36"/>
        <v>1.8708000183105468E-4</v>
      </c>
      <c r="M284" s="3">
        <f t="shared" si="37"/>
        <v>-1.370964971962808E-2</v>
      </c>
      <c r="N284" s="3">
        <f t="shared" si="38"/>
        <v>-7.4515648286140089E-3</v>
      </c>
      <c r="O284" s="3">
        <f t="shared" si="39"/>
        <v>-1.3896729721459136E-2</v>
      </c>
      <c r="P284" s="3">
        <f t="shared" si="40"/>
        <v>-7.6386448304450634E-3</v>
      </c>
      <c r="AH284" s="1">
        <v>36385</v>
      </c>
      <c r="AI284" s="15">
        <v>1.2078096540303724E-2</v>
      </c>
      <c r="AJ284" s="15">
        <v>7.357876487834902E-3</v>
      </c>
      <c r="BP284" s="1">
        <v>36385</v>
      </c>
      <c r="BQ284" s="15">
        <v>1.332437115809073E-2</v>
      </c>
      <c r="BR284" s="15">
        <v>6.1116018700478961E-3</v>
      </c>
    </row>
    <row r="285" spans="1:70" x14ac:dyDescent="0.2">
      <c r="A285" s="17">
        <v>36419</v>
      </c>
      <c r="B285" s="3">
        <v>4.5570001602172852</v>
      </c>
      <c r="C285" s="2">
        <v>1318.47998046875</v>
      </c>
      <c r="D285" s="3">
        <v>41.6875</v>
      </c>
      <c r="K285" s="17">
        <v>36419</v>
      </c>
      <c r="L285" s="3">
        <f t="shared" si="36"/>
        <v>1.8427999496459959E-4</v>
      </c>
      <c r="M285" s="3">
        <f t="shared" si="37"/>
        <v>3.8696615018695335E-4</v>
      </c>
      <c r="N285" s="3">
        <f t="shared" si="38"/>
        <v>1.5015015015015015E-3</v>
      </c>
      <c r="O285" s="3">
        <f t="shared" si="39"/>
        <v>2.0268615522235376E-4</v>
      </c>
      <c r="P285" s="3">
        <f t="shared" si="40"/>
        <v>1.317221506536902E-3</v>
      </c>
      <c r="AH285" s="1">
        <v>36388</v>
      </c>
      <c r="AI285" s="15">
        <v>1.147105260520766E-3</v>
      </c>
      <c r="AJ285" s="15">
        <v>-6.1966688148998772E-4</v>
      </c>
      <c r="BP285" s="1">
        <v>36388</v>
      </c>
      <c r="BQ285" s="15">
        <v>1.2654689584218784E-3</v>
      </c>
      <c r="BR285" s="15">
        <v>-7.3803057939110007E-4</v>
      </c>
    </row>
    <row r="286" spans="1:70" x14ac:dyDescent="0.2">
      <c r="A286" s="17">
        <v>36420</v>
      </c>
      <c r="B286" s="3">
        <v>4.5419998168945313</v>
      </c>
      <c r="C286" s="2">
        <v>1335.4200439453125</v>
      </c>
      <c r="D286" s="3">
        <v>42.25</v>
      </c>
      <c r="K286" s="17">
        <v>36420</v>
      </c>
      <c r="L286" s="3">
        <f t="shared" si="36"/>
        <v>1.8228000640869142E-4</v>
      </c>
      <c r="M286" s="3">
        <f t="shared" si="37"/>
        <v>1.2848176481632976E-2</v>
      </c>
      <c r="N286" s="3">
        <f t="shared" si="38"/>
        <v>1.3493253373313344E-2</v>
      </c>
      <c r="O286" s="3">
        <f t="shared" si="39"/>
        <v>1.2665896475224285E-2</v>
      </c>
      <c r="P286" s="3">
        <f t="shared" si="40"/>
        <v>1.3310973366904653E-2</v>
      </c>
      <c r="AH286" s="1">
        <v>36389</v>
      </c>
      <c r="AI286" s="15">
        <v>5.2898969787597543E-3</v>
      </c>
      <c r="AJ286" s="15">
        <v>4.497732987867405E-3</v>
      </c>
      <c r="BP286" s="1">
        <v>36389</v>
      </c>
      <c r="BQ286" s="15">
        <v>5.835733345718506E-3</v>
      </c>
      <c r="BR286" s="15">
        <v>3.9518966209086534E-3</v>
      </c>
    </row>
    <row r="287" spans="1:70" x14ac:dyDescent="0.2">
      <c r="A287" s="17">
        <v>36423</v>
      </c>
      <c r="B287" s="3">
        <v>4.555999755859375</v>
      </c>
      <c r="C287" s="2">
        <v>1335.530029296875</v>
      </c>
      <c r="D287" s="3">
        <v>41.25</v>
      </c>
      <c r="K287" s="17">
        <v>36423</v>
      </c>
      <c r="L287" s="3">
        <f t="shared" si="36"/>
        <v>1.8167999267578125E-4</v>
      </c>
      <c r="M287" s="3">
        <f t="shared" si="37"/>
        <v>8.236011737367937E-5</v>
      </c>
      <c r="N287" s="3">
        <f t="shared" si="38"/>
        <v>-2.3668639053254437E-2</v>
      </c>
      <c r="O287" s="3">
        <f t="shared" si="39"/>
        <v>-9.9319875302101879E-5</v>
      </c>
      <c r="P287" s="3">
        <f t="shared" si="40"/>
        <v>-2.385031904593022E-2</v>
      </c>
      <c r="AH287" s="1">
        <v>36390</v>
      </c>
      <c r="AI287" s="15">
        <v>-4.6099803369712491E-3</v>
      </c>
      <c r="AJ287" s="15">
        <v>-9.6810720111347153E-3</v>
      </c>
      <c r="BP287" s="1">
        <v>36390</v>
      </c>
      <c r="BQ287" s="15">
        <v>-5.0856597176826722E-3</v>
      </c>
      <c r="BR287" s="15">
        <v>-9.2053926304232932E-3</v>
      </c>
    </row>
    <row r="288" spans="1:70" x14ac:dyDescent="0.2">
      <c r="A288" s="17">
        <v>36424</v>
      </c>
      <c r="B288" s="3">
        <v>4.6510000228881836</v>
      </c>
      <c r="C288" s="2">
        <v>1307.5799560546875</v>
      </c>
      <c r="D288" s="3">
        <v>39.5</v>
      </c>
      <c r="K288" s="17">
        <v>36424</v>
      </c>
      <c r="L288" s="3">
        <f t="shared" si="36"/>
        <v>1.8223999023437502E-4</v>
      </c>
      <c r="M288" s="3">
        <f t="shared" si="37"/>
        <v>-2.0928075467462573E-2</v>
      </c>
      <c r="N288" s="3">
        <f t="shared" si="38"/>
        <v>-4.2424242424242427E-2</v>
      </c>
      <c r="O288" s="3">
        <f t="shared" si="39"/>
        <v>-2.1110315457696947E-2</v>
      </c>
      <c r="P288" s="3">
        <f t="shared" si="40"/>
        <v>-4.2606482414476801E-2</v>
      </c>
      <c r="AH288" s="1">
        <v>36391</v>
      </c>
      <c r="AI288" s="15">
        <v>-3.815176853832205E-3</v>
      </c>
      <c r="AJ288" s="15">
        <v>5.0616720117916698E-3</v>
      </c>
      <c r="BP288" s="1">
        <v>36391</v>
      </c>
      <c r="BQ288" s="15">
        <v>-4.2088446854672045E-3</v>
      </c>
      <c r="BR288" s="15">
        <v>5.4553398434266688E-3</v>
      </c>
    </row>
    <row r="289" spans="1:70" x14ac:dyDescent="0.2">
      <c r="A289" s="17">
        <v>36425</v>
      </c>
      <c r="B289" s="3">
        <v>4.6779999732971191</v>
      </c>
      <c r="C289" s="2">
        <v>1310.510009765625</v>
      </c>
      <c r="D289" s="3">
        <v>39.5</v>
      </c>
      <c r="K289" s="17">
        <v>36425</v>
      </c>
      <c r="L289" s="3">
        <f t="shared" si="36"/>
        <v>1.8604000091552734E-4</v>
      </c>
      <c r="M289" s="3">
        <f t="shared" si="37"/>
        <v>2.2408218307186679E-3</v>
      </c>
      <c r="N289" s="3">
        <f t="shared" si="38"/>
        <v>0</v>
      </c>
      <c r="O289" s="3">
        <f t="shared" si="39"/>
        <v>2.0547818298031406E-3</v>
      </c>
      <c r="P289" s="3">
        <f t="shared" si="40"/>
        <v>-1.8604000091552734E-4</v>
      </c>
      <c r="AH289" s="1">
        <v>36392</v>
      </c>
      <c r="AI289" s="15">
        <v>5.1690630037953605E-3</v>
      </c>
      <c r="AJ289" s="15">
        <v>-1.0679087118249707E-3</v>
      </c>
      <c r="BP289" s="1">
        <v>36392</v>
      </c>
      <c r="BQ289" s="15">
        <v>5.7024311548012152E-3</v>
      </c>
      <c r="BR289" s="15">
        <v>-1.6012768628308255E-3</v>
      </c>
    </row>
    <row r="290" spans="1:70" x14ac:dyDescent="0.2">
      <c r="A290" s="17">
        <v>36426</v>
      </c>
      <c r="B290" s="3">
        <v>4.6729998588562012</v>
      </c>
      <c r="C290" s="2">
        <v>1280.77001953125</v>
      </c>
      <c r="D290" s="3">
        <v>39</v>
      </c>
      <c r="K290" s="17">
        <v>36426</v>
      </c>
      <c r="L290" s="3">
        <f t="shared" si="36"/>
        <v>1.8711999893188477E-4</v>
      </c>
      <c r="M290" s="3">
        <f t="shared" si="37"/>
        <v>-2.2693447598842665E-2</v>
      </c>
      <c r="N290" s="3">
        <f t="shared" si="38"/>
        <v>-1.2658227848101266E-2</v>
      </c>
      <c r="O290" s="3">
        <f t="shared" si="39"/>
        <v>-2.288056759777455E-2</v>
      </c>
      <c r="P290" s="3">
        <f t="shared" si="40"/>
        <v>-1.284534784703315E-2</v>
      </c>
      <c r="AH290" s="1">
        <v>36395</v>
      </c>
      <c r="AI290" s="15">
        <v>9.3590607469007762E-3</v>
      </c>
      <c r="AJ290" s="15">
        <v>-2.4343252128622593E-3</v>
      </c>
      <c r="BP290" s="1">
        <v>36395</v>
      </c>
      <c r="BQ290" s="15">
        <v>1.0324772505890889E-2</v>
      </c>
      <c r="BR290" s="15">
        <v>-3.4000369718523724E-3</v>
      </c>
    </row>
    <row r="291" spans="1:70" x14ac:dyDescent="0.2">
      <c r="A291" s="17">
        <v>36427</v>
      </c>
      <c r="B291" s="3">
        <v>4.6529998779296875</v>
      </c>
      <c r="C291" s="2">
        <v>1277.3599853515625</v>
      </c>
      <c r="D291" s="3">
        <v>39.8125</v>
      </c>
      <c r="K291" s="17">
        <v>36427</v>
      </c>
      <c r="L291" s="3">
        <f t="shared" si="36"/>
        <v>1.8691999435424805E-4</v>
      </c>
      <c r="M291" s="3">
        <f t="shared" si="37"/>
        <v>-2.662487509612023E-3</v>
      </c>
      <c r="N291" s="3">
        <f t="shared" si="38"/>
        <v>2.0833333333333332E-2</v>
      </c>
      <c r="O291" s="3">
        <f t="shared" si="39"/>
        <v>-2.849407503966271E-3</v>
      </c>
      <c r="P291" s="3">
        <f t="shared" si="40"/>
        <v>2.0646413338979083E-2</v>
      </c>
      <c r="AH291" s="1">
        <v>36396</v>
      </c>
      <c r="AI291" s="15">
        <v>1.189097878680859E-3</v>
      </c>
      <c r="AJ291" s="15">
        <v>-9.8546341565811674E-3</v>
      </c>
      <c r="BP291" s="1">
        <v>36396</v>
      </c>
      <c r="BQ291" s="15">
        <v>1.3117945717664951E-3</v>
      </c>
      <c r="BR291" s="15">
        <v>-9.9773308496668035E-3</v>
      </c>
    </row>
    <row r="292" spans="1:70" x14ac:dyDescent="0.2">
      <c r="A292" s="17">
        <v>36430</v>
      </c>
      <c r="B292" s="3">
        <v>4.6779999732971191</v>
      </c>
      <c r="C292" s="2">
        <v>1283.31005859375</v>
      </c>
      <c r="D292" s="3">
        <v>38.875</v>
      </c>
      <c r="K292" s="17">
        <v>36430</v>
      </c>
      <c r="L292" s="3">
        <f t="shared" si="36"/>
        <v>1.8611999511718749E-4</v>
      </c>
      <c r="M292" s="3">
        <f t="shared" si="37"/>
        <v>4.6581021093673024E-3</v>
      </c>
      <c r="N292" s="3">
        <f t="shared" si="38"/>
        <v>-2.3547880690737835E-2</v>
      </c>
      <c r="O292" s="3">
        <f t="shared" si="39"/>
        <v>4.4719821142501148E-3</v>
      </c>
      <c r="P292" s="3">
        <f t="shared" si="40"/>
        <v>-2.3734000685855024E-2</v>
      </c>
      <c r="AH292" s="1">
        <v>36397</v>
      </c>
      <c r="AI292" s="15">
        <v>7.0798242373171661E-3</v>
      </c>
      <c r="AJ292" s="15">
        <v>-2.4367521331639434E-2</v>
      </c>
      <c r="BP292" s="1">
        <v>36397</v>
      </c>
      <c r="BQ292" s="15">
        <v>7.8103536891988073E-3</v>
      </c>
      <c r="BR292" s="15">
        <v>-2.5098050783521078E-2</v>
      </c>
    </row>
    <row r="293" spans="1:70" x14ac:dyDescent="0.2">
      <c r="A293" s="17">
        <v>36431</v>
      </c>
      <c r="B293" s="3">
        <v>4.7170000076293945</v>
      </c>
      <c r="C293" s="2">
        <v>1282.199951171875</v>
      </c>
      <c r="D293" s="3">
        <v>39.25</v>
      </c>
      <c r="K293" s="17">
        <v>36431</v>
      </c>
      <c r="L293" s="3">
        <f t="shared" si="36"/>
        <v>1.8711999893188477E-4</v>
      </c>
      <c r="M293" s="3">
        <f t="shared" si="37"/>
        <v>-8.6503445869617413E-4</v>
      </c>
      <c r="N293" s="3">
        <f t="shared" si="38"/>
        <v>9.6463022508038593E-3</v>
      </c>
      <c r="O293" s="3">
        <f t="shared" si="39"/>
        <v>-1.052154457628059E-3</v>
      </c>
      <c r="P293" s="3">
        <f t="shared" si="40"/>
        <v>9.4591822518719747E-3</v>
      </c>
      <c r="AH293" s="1">
        <v>36398</v>
      </c>
      <c r="AI293" s="15">
        <v>-7.7681604275351103E-3</v>
      </c>
      <c r="AJ293" s="15">
        <v>-1.7060440722424731E-2</v>
      </c>
      <c r="BP293" s="1">
        <v>36398</v>
      </c>
      <c r="BQ293" s="15">
        <v>-8.5697156341381364E-3</v>
      </c>
      <c r="BR293" s="15">
        <v>-1.6258885515821705E-2</v>
      </c>
    </row>
    <row r="294" spans="1:70" x14ac:dyDescent="0.2">
      <c r="A294" s="17">
        <v>36432</v>
      </c>
      <c r="B294" s="3">
        <v>4.6919999122619629</v>
      </c>
      <c r="C294" s="2">
        <v>1268.3699951171875</v>
      </c>
      <c r="D294" s="3">
        <v>39.5</v>
      </c>
      <c r="K294" s="17">
        <v>36432</v>
      </c>
      <c r="L294" s="3">
        <f t="shared" si="36"/>
        <v>1.886800003051758E-4</v>
      </c>
      <c r="M294" s="3">
        <f t="shared" si="37"/>
        <v>-1.0786114944122032E-2</v>
      </c>
      <c r="N294" s="3">
        <f t="shared" si="38"/>
        <v>6.369426751592357E-3</v>
      </c>
      <c r="O294" s="3">
        <f t="shared" si="39"/>
        <v>-1.0974794944427208E-2</v>
      </c>
      <c r="P294" s="3">
        <f t="shared" si="40"/>
        <v>6.1807467512871809E-3</v>
      </c>
      <c r="AH294" s="1">
        <v>36399</v>
      </c>
      <c r="AI294" s="15">
        <v>-5.5048402480654974E-3</v>
      </c>
      <c r="AJ294" s="15">
        <v>1.2742940753571267E-2</v>
      </c>
      <c r="BP294" s="1">
        <v>36399</v>
      </c>
      <c r="BQ294" s="15">
        <v>-6.0728554691099074E-3</v>
      </c>
      <c r="BR294" s="15">
        <v>1.3310955974615677E-2</v>
      </c>
    </row>
    <row r="295" spans="1:70" x14ac:dyDescent="0.2">
      <c r="A295" s="17">
        <v>36433</v>
      </c>
      <c r="B295" s="3">
        <v>4.7230000495910645</v>
      </c>
      <c r="C295" s="2">
        <v>1282.7099609375</v>
      </c>
      <c r="D295" s="3">
        <v>41.0625</v>
      </c>
      <c r="K295" s="17">
        <v>36433</v>
      </c>
      <c r="L295" s="3">
        <f t="shared" si="36"/>
        <v>1.8767999649047852E-4</v>
      </c>
      <c r="M295" s="3">
        <f t="shared" si="37"/>
        <v>1.1305822335372731E-2</v>
      </c>
      <c r="N295" s="3">
        <f t="shared" si="38"/>
        <v>3.9556962025316458E-2</v>
      </c>
      <c r="O295" s="3">
        <f t="shared" si="39"/>
        <v>1.1118142338882253E-2</v>
      </c>
      <c r="P295" s="3">
        <f t="shared" si="40"/>
        <v>3.9369282028825982E-2</v>
      </c>
      <c r="AH295" s="1">
        <v>36402</v>
      </c>
      <c r="AI295" s="15">
        <v>-9.7351551245509604E-3</v>
      </c>
      <c r="AJ295" s="15">
        <v>-1.7006237435412026E-2</v>
      </c>
      <c r="BP295" s="1">
        <v>36402</v>
      </c>
      <c r="BQ295" s="15">
        <v>-1.0739674064390621E-2</v>
      </c>
      <c r="BR295" s="15">
        <v>-1.6001718495572366E-2</v>
      </c>
    </row>
    <row r="296" spans="1:70" x14ac:dyDescent="0.2">
      <c r="A296" s="17">
        <v>36434</v>
      </c>
      <c r="B296" s="3">
        <v>4.7379999160766602</v>
      </c>
      <c r="C296" s="2">
        <v>1282.81005859375</v>
      </c>
      <c r="D296" s="3">
        <v>40.9375</v>
      </c>
      <c r="K296" s="17">
        <v>36434</v>
      </c>
      <c r="L296" s="3">
        <f t="shared" si="36"/>
        <v>1.8892000198364258E-4</v>
      </c>
      <c r="M296" s="3">
        <f t="shared" si="37"/>
        <v>7.8036079315109693E-5</v>
      </c>
      <c r="N296" s="3">
        <f t="shared" si="38"/>
        <v>-3.0441400304414001E-3</v>
      </c>
      <c r="O296" s="3">
        <f t="shared" si="39"/>
        <v>-1.1088392266853289E-4</v>
      </c>
      <c r="P296" s="3">
        <f t="shared" si="40"/>
        <v>-3.2330600324250425E-3</v>
      </c>
      <c r="AH296" s="1">
        <v>36403</v>
      </c>
      <c r="AI296" s="15">
        <v>-1.5639529984744053E-3</v>
      </c>
      <c r="AJ296" s="15">
        <v>1.6521588145106743E-2</v>
      </c>
      <c r="BP296" s="1">
        <v>36403</v>
      </c>
      <c r="BQ296" s="15">
        <v>-1.7253289999748466E-3</v>
      </c>
      <c r="BR296" s="15">
        <v>1.6682964146607186E-2</v>
      </c>
    </row>
    <row r="297" spans="1:70" x14ac:dyDescent="0.2">
      <c r="A297" s="17">
        <v>36437</v>
      </c>
      <c r="B297" s="3">
        <v>4.7200002670288086</v>
      </c>
      <c r="C297" s="2">
        <v>1304.5999755859375</v>
      </c>
      <c r="D297" s="3">
        <v>40.1875</v>
      </c>
      <c r="K297" s="17">
        <v>36437</v>
      </c>
      <c r="L297" s="3">
        <f t="shared" si="36"/>
        <v>1.8951999664306641E-4</v>
      </c>
      <c r="M297" s="3">
        <f t="shared" si="37"/>
        <v>1.6986082114194036E-2</v>
      </c>
      <c r="N297" s="3">
        <f t="shared" si="38"/>
        <v>-1.8320610687022901E-2</v>
      </c>
      <c r="O297" s="3">
        <f t="shared" si="39"/>
        <v>1.679656211755097E-2</v>
      </c>
      <c r="P297" s="3">
        <f t="shared" si="40"/>
        <v>-1.8510130683665967E-2</v>
      </c>
      <c r="AH297" s="1">
        <v>36404</v>
      </c>
      <c r="AI297" s="15">
        <v>4.2173531447119413E-3</v>
      </c>
      <c r="AJ297" s="15">
        <v>-1.7848188957978069E-2</v>
      </c>
      <c r="BP297" s="1">
        <v>36404</v>
      </c>
      <c r="BQ297" s="15">
        <v>4.652519411263949E-3</v>
      </c>
      <c r="BR297" s="15">
        <v>-1.8283355224530076E-2</v>
      </c>
    </row>
    <row r="298" spans="1:70" x14ac:dyDescent="0.2">
      <c r="A298" s="17">
        <v>36438</v>
      </c>
      <c r="B298" s="3">
        <v>4.7270002365112305</v>
      </c>
      <c r="C298" s="2">
        <v>1301.3499755859375</v>
      </c>
      <c r="D298" s="3">
        <v>40</v>
      </c>
      <c r="K298" s="17">
        <v>36438</v>
      </c>
      <c r="L298" s="3">
        <f t="shared" si="36"/>
        <v>1.8880001068115234E-4</v>
      </c>
      <c r="M298" s="3">
        <f t="shared" si="37"/>
        <v>-2.4911850841790192E-3</v>
      </c>
      <c r="N298" s="3">
        <f t="shared" si="38"/>
        <v>-4.6656298600311046E-3</v>
      </c>
      <c r="O298" s="3">
        <f t="shared" si="39"/>
        <v>-2.6799850948601715E-3</v>
      </c>
      <c r="P298" s="3">
        <f t="shared" si="40"/>
        <v>-4.854429870712257E-3</v>
      </c>
      <c r="AH298" s="1">
        <v>36405</v>
      </c>
      <c r="AI298" s="15">
        <v>-4.9171766421546147E-3</v>
      </c>
      <c r="AJ298" s="15">
        <v>-2.2511050837321273E-2</v>
      </c>
      <c r="BP298" s="1">
        <v>36405</v>
      </c>
      <c r="BQ298" s="15">
        <v>-5.4245539776348562E-3</v>
      </c>
      <c r="BR298" s="15">
        <v>-2.2003673501841032E-2</v>
      </c>
    </row>
    <row r="299" spans="1:70" x14ac:dyDescent="0.2">
      <c r="A299" s="17">
        <v>36439</v>
      </c>
      <c r="B299" s="3">
        <v>4.6779999732971191</v>
      </c>
      <c r="C299" s="2">
        <v>1325.4000244140625</v>
      </c>
      <c r="D299" s="3">
        <v>38.375</v>
      </c>
      <c r="K299" s="17">
        <v>36439</v>
      </c>
      <c r="L299" s="3">
        <f t="shared" si="36"/>
        <v>1.8908000946044921E-4</v>
      </c>
      <c r="M299" s="3">
        <f t="shared" si="37"/>
        <v>1.8480846259129009E-2</v>
      </c>
      <c r="N299" s="3">
        <f t="shared" si="38"/>
        <v>-4.0625000000000001E-2</v>
      </c>
      <c r="O299" s="3">
        <f t="shared" si="39"/>
        <v>1.8291766249668561E-2</v>
      </c>
      <c r="P299" s="3">
        <f t="shared" si="40"/>
        <v>-4.0814080009460449E-2</v>
      </c>
      <c r="AH299" s="1">
        <v>36406</v>
      </c>
      <c r="AI299" s="15">
        <v>1.5377229592762722E-2</v>
      </c>
      <c r="AJ299" s="15">
        <v>1.7090659423182553E-2</v>
      </c>
      <c r="BP299" s="1">
        <v>36406</v>
      </c>
      <c r="BQ299" s="15">
        <v>1.6963924223774629E-2</v>
      </c>
      <c r="BR299" s="15">
        <v>1.5503964792170644E-2</v>
      </c>
    </row>
    <row r="300" spans="1:70" x14ac:dyDescent="0.2">
      <c r="A300" s="17">
        <v>36440</v>
      </c>
      <c r="B300" s="3">
        <v>4.6729998588562012</v>
      </c>
      <c r="C300" s="2">
        <v>1317.6400146484375</v>
      </c>
      <c r="D300" s="3">
        <v>37</v>
      </c>
      <c r="K300" s="17">
        <v>36440</v>
      </c>
      <c r="L300" s="3">
        <f t="shared" si="36"/>
        <v>1.8711999893188477E-4</v>
      </c>
      <c r="M300" s="3">
        <f t="shared" si="37"/>
        <v>-5.8548435360528776E-3</v>
      </c>
      <c r="N300" s="3">
        <f t="shared" si="38"/>
        <v>-3.5830618892508145E-2</v>
      </c>
      <c r="O300" s="3">
        <f t="shared" si="39"/>
        <v>-6.0419635349847622E-3</v>
      </c>
      <c r="P300" s="3">
        <f t="shared" si="40"/>
        <v>-3.6017738891440033E-2</v>
      </c>
      <c r="AH300" s="1">
        <v>36410</v>
      </c>
      <c r="AI300" s="15">
        <v>-2.7814007872771673E-3</v>
      </c>
      <c r="AJ300" s="15">
        <v>-4.2160741220778446E-4</v>
      </c>
      <c r="BP300" s="1">
        <v>36410</v>
      </c>
      <c r="BQ300" s="15">
        <v>-3.0683987584814248E-3</v>
      </c>
      <c r="BR300" s="15">
        <v>-1.3460944100352704E-4</v>
      </c>
    </row>
    <row r="301" spans="1:70" x14ac:dyDescent="0.2">
      <c r="A301" s="17">
        <v>36441</v>
      </c>
      <c r="B301" s="3">
        <v>4.6630001068115234</v>
      </c>
      <c r="C301" s="2">
        <v>1336.02001953125</v>
      </c>
      <c r="D301" s="3">
        <v>38.9375</v>
      </c>
      <c r="K301" s="17">
        <v>36441</v>
      </c>
      <c r="L301" s="3">
        <f t="shared" si="36"/>
        <v>1.8691999435424805E-4</v>
      </c>
      <c r="M301" s="3">
        <f t="shared" si="37"/>
        <v>1.3949185421267364E-2</v>
      </c>
      <c r="N301" s="3">
        <f t="shared" si="38"/>
        <v>5.2364864864864864E-2</v>
      </c>
      <c r="O301" s="3">
        <f t="shared" si="39"/>
        <v>1.3762265426913115E-2</v>
      </c>
      <c r="P301" s="3">
        <f t="shared" si="40"/>
        <v>5.2177944870510619E-2</v>
      </c>
      <c r="AH301" s="1">
        <v>36411</v>
      </c>
      <c r="AI301" s="15">
        <v>-2.5983526046909674E-3</v>
      </c>
      <c r="AJ301" s="15">
        <v>-2.0247177661566605E-2</v>
      </c>
      <c r="BP301" s="1">
        <v>36411</v>
      </c>
      <c r="BQ301" s="15">
        <v>-2.8664628063673047E-3</v>
      </c>
      <c r="BR301" s="15">
        <v>-1.9979067459890268E-2</v>
      </c>
    </row>
    <row r="302" spans="1:70" x14ac:dyDescent="0.2">
      <c r="A302" s="17">
        <v>36445</v>
      </c>
      <c r="B302" s="3">
        <v>4.7129998207092285</v>
      </c>
      <c r="C302" s="2">
        <v>1335.2099609375</v>
      </c>
      <c r="D302" s="3">
        <v>38.875</v>
      </c>
      <c r="K302" s="17">
        <v>36445</v>
      </c>
      <c r="L302" s="3">
        <f t="shared" si="36"/>
        <v>1.8652000427246093E-4</v>
      </c>
      <c r="M302" s="3">
        <f t="shared" si="37"/>
        <v>-6.0632219720346218E-4</v>
      </c>
      <c r="N302" s="3">
        <f t="shared" si="38"/>
        <v>-1.6051364365971107E-3</v>
      </c>
      <c r="O302" s="3">
        <f t="shared" si="39"/>
        <v>-7.9284220147592317E-4</v>
      </c>
      <c r="P302" s="3">
        <f t="shared" si="40"/>
        <v>-1.7916564408695717E-3</v>
      </c>
      <c r="AH302" s="1">
        <v>36412</v>
      </c>
      <c r="AI302" s="15">
        <v>1.2984555656957687E-3</v>
      </c>
      <c r="AJ302" s="15">
        <v>4.3337121010407424E-2</v>
      </c>
      <c r="BP302" s="1">
        <v>36412</v>
      </c>
      <c r="BQ302" s="15">
        <v>1.4324362975479262E-3</v>
      </c>
      <c r="BR302" s="15">
        <v>4.320314027855527E-2</v>
      </c>
    </row>
    <row r="303" spans="1:70" x14ac:dyDescent="0.2">
      <c r="A303" s="17">
        <v>36446</v>
      </c>
      <c r="B303" s="3">
        <v>4.8480000495910645</v>
      </c>
      <c r="C303" s="2">
        <v>1313.0400390625</v>
      </c>
      <c r="D303" s="3">
        <v>38.8125</v>
      </c>
      <c r="K303" s="17">
        <v>36446</v>
      </c>
      <c r="L303" s="3">
        <f t="shared" si="36"/>
        <v>1.8851999282836916E-4</v>
      </c>
      <c r="M303" s="3">
        <f t="shared" si="37"/>
        <v>-1.6604071661833381E-2</v>
      </c>
      <c r="N303" s="3">
        <f t="shared" si="38"/>
        <v>-1.6077170418006431E-3</v>
      </c>
      <c r="O303" s="3">
        <f t="shared" si="39"/>
        <v>-1.6792591654661751E-2</v>
      </c>
      <c r="P303" s="3">
        <f t="shared" si="40"/>
        <v>-1.7962370346290123E-3</v>
      </c>
      <c r="AH303" s="1">
        <v>36413</v>
      </c>
      <c r="AI303" s="15">
        <v>1.4897152742003252E-3</v>
      </c>
      <c r="AJ303" s="15">
        <v>1.1637574193560473E-2</v>
      </c>
      <c r="BP303" s="1">
        <v>36413</v>
      </c>
      <c r="BQ303" s="15">
        <v>1.6434310793166491E-3</v>
      </c>
      <c r="BR303" s="15">
        <v>1.1483858388444148E-2</v>
      </c>
    </row>
    <row r="304" spans="1:70" x14ac:dyDescent="0.2">
      <c r="A304" s="17">
        <v>36447</v>
      </c>
      <c r="B304" s="3">
        <v>4.8730001449584961</v>
      </c>
      <c r="C304" s="2">
        <v>1285.550048828125</v>
      </c>
      <c r="D304" s="3">
        <v>40.0625</v>
      </c>
      <c r="K304" s="17">
        <v>36447</v>
      </c>
      <c r="L304" s="3">
        <f t="shared" si="36"/>
        <v>1.9392000198364257E-4</v>
      </c>
      <c r="M304" s="3">
        <f t="shared" si="37"/>
        <v>-2.0936140114967576E-2</v>
      </c>
      <c r="N304" s="3">
        <f t="shared" si="38"/>
        <v>3.2206119162640899E-2</v>
      </c>
      <c r="O304" s="3">
        <f t="shared" si="39"/>
        <v>-2.1130060116951219E-2</v>
      </c>
      <c r="P304" s="3">
        <f t="shared" si="40"/>
        <v>3.2012199160657256E-2</v>
      </c>
      <c r="AH304" s="1">
        <v>36416</v>
      </c>
      <c r="AI304" s="15">
        <v>-3.0821944312100294E-3</v>
      </c>
      <c r="AJ304" s="15">
        <v>-1.75402817698126E-2</v>
      </c>
      <c r="BP304" s="1">
        <v>36416</v>
      </c>
      <c r="BQ304" s="15">
        <v>-3.4002297005824435E-3</v>
      </c>
      <c r="BR304" s="15">
        <v>-1.7222246500440186E-2</v>
      </c>
    </row>
    <row r="305" spans="1:70" x14ac:dyDescent="0.2">
      <c r="A305" s="17">
        <v>36448</v>
      </c>
      <c r="B305" s="3">
        <v>4.8930001258850098</v>
      </c>
      <c r="C305" s="2">
        <v>1283.4200439453125</v>
      </c>
      <c r="D305" s="3">
        <v>39.0625</v>
      </c>
      <c r="K305" s="17">
        <v>36448</v>
      </c>
      <c r="L305" s="3">
        <f t="shared" si="36"/>
        <v>1.9492000579833985E-4</v>
      </c>
      <c r="M305" s="3">
        <f t="shared" si="37"/>
        <v>-1.6568821142001889E-3</v>
      </c>
      <c r="N305" s="3">
        <f t="shared" si="38"/>
        <v>-2.4960998439937598E-2</v>
      </c>
      <c r="O305" s="3">
        <f t="shared" si="39"/>
        <v>-1.8518021199985287E-3</v>
      </c>
      <c r="P305" s="3">
        <f t="shared" si="40"/>
        <v>-2.5155918445735937E-2</v>
      </c>
      <c r="AH305" s="1">
        <v>36417</v>
      </c>
      <c r="AI305" s="15">
        <v>-3.2229273491777588E-3</v>
      </c>
      <c r="AJ305" s="15">
        <v>3.0374073487199949E-3</v>
      </c>
      <c r="BP305" s="1">
        <v>36417</v>
      </c>
      <c r="BQ305" s="15">
        <v>-3.5554841007195701E-3</v>
      </c>
      <c r="BR305" s="15">
        <v>3.3699641002618063E-3</v>
      </c>
    </row>
    <row r="306" spans="1:70" x14ac:dyDescent="0.2">
      <c r="A306" s="17">
        <v>36451</v>
      </c>
      <c r="B306" s="3">
        <v>4.9969997406005859</v>
      </c>
      <c r="C306" s="2">
        <v>1247.4100341796875</v>
      </c>
      <c r="D306" s="3">
        <v>38.25</v>
      </c>
      <c r="K306" s="17">
        <v>36451</v>
      </c>
      <c r="L306" s="3">
        <f t="shared" si="36"/>
        <v>1.9572000503540038E-4</v>
      </c>
      <c r="M306" s="3">
        <f t="shared" si="37"/>
        <v>-2.8057852092544858E-2</v>
      </c>
      <c r="N306" s="3">
        <f t="shared" si="38"/>
        <v>-2.0799999999999999E-2</v>
      </c>
      <c r="O306" s="3">
        <f t="shared" si="39"/>
        <v>-2.8253572097580257E-2</v>
      </c>
      <c r="P306" s="3">
        <f t="shared" si="40"/>
        <v>-2.0995720005035398E-2</v>
      </c>
      <c r="AH306" s="1">
        <v>36418</v>
      </c>
      <c r="AI306" s="15">
        <v>-7.4420385180192263E-3</v>
      </c>
      <c r="AJ306" s="15">
        <v>-1.9660631242583715E-4</v>
      </c>
      <c r="BP306" s="1">
        <v>36418</v>
      </c>
      <c r="BQ306" s="15">
        <v>-8.2099429372835681E-3</v>
      </c>
      <c r="BR306" s="15">
        <v>5.7129810683850465E-4</v>
      </c>
    </row>
    <row r="307" spans="1:70" x14ac:dyDescent="0.2">
      <c r="A307" s="17">
        <v>36452</v>
      </c>
      <c r="B307" s="3">
        <v>4.9879999160766602</v>
      </c>
      <c r="C307" s="2">
        <v>1254.1300048828125</v>
      </c>
      <c r="D307" s="3">
        <v>38.1875</v>
      </c>
      <c r="K307" s="17">
        <v>36452</v>
      </c>
      <c r="L307" s="3">
        <f t="shared" si="36"/>
        <v>1.9987998962402344E-4</v>
      </c>
      <c r="M307" s="3">
        <f t="shared" si="37"/>
        <v>5.3871385663048135E-3</v>
      </c>
      <c r="N307" s="3">
        <f t="shared" si="38"/>
        <v>-1.6339869281045752E-3</v>
      </c>
      <c r="O307" s="3">
        <f t="shared" si="39"/>
        <v>5.1872585766807901E-3</v>
      </c>
      <c r="P307" s="3">
        <f t="shared" si="40"/>
        <v>-1.8338669177285986E-3</v>
      </c>
      <c r="AH307" s="1">
        <v>36419</v>
      </c>
      <c r="AI307" s="15">
        <v>1.0854339146459278E-4</v>
      </c>
      <c r="AJ307" s="15">
        <v>1.2086781150723092E-3</v>
      </c>
      <c r="BP307" s="1">
        <v>36419</v>
      </c>
      <c r="BQ307" s="15">
        <v>1.1974340739917637E-4</v>
      </c>
      <c r="BR307" s="15">
        <v>1.1974780991377257E-3</v>
      </c>
    </row>
    <row r="308" spans="1:70" x14ac:dyDescent="0.2">
      <c r="A308" s="17">
        <v>36453</v>
      </c>
      <c r="B308" s="3">
        <v>4.9829998016357422</v>
      </c>
      <c r="C308" s="2">
        <v>1261.3199462890625</v>
      </c>
      <c r="D308" s="3">
        <v>39.25</v>
      </c>
      <c r="K308" s="17">
        <v>36453</v>
      </c>
      <c r="L308" s="3">
        <f t="shared" si="36"/>
        <v>1.9951999664306641E-4</v>
      </c>
      <c r="M308" s="3">
        <f t="shared" si="37"/>
        <v>5.7330112334899744E-3</v>
      </c>
      <c r="N308" s="3">
        <f t="shared" si="38"/>
        <v>2.7823240589198037E-2</v>
      </c>
      <c r="O308" s="3">
        <f t="shared" si="39"/>
        <v>5.5334912368469082E-3</v>
      </c>
      <c r="P308" s="3">
        <f t="shared" si="40"/>
        <v>2.7623720592554971E-2</v>
      </c>
      <c r="AH308" s="1">
        <v>36420</v>
      </c>
      <c r="AI308" s="15">
        <v>6.782897222812642E-3</v>
      </c>
      <c r="AJ308" s="15">
        <v>6.5280761440920107E-3</v>
      </c>
      <c r="BP308" s="1">
        <v>36420</v>
      </c>
      <c r="BQ308" s="15">
        <v>7.4827883534755862E-3</v>
      </c>
      <c r="BR308" s="15">
        <v>5.8281850134290665E-3</v>
      </c>
    </row>
    <row r="309" spans="1:70" x14ac:dyDescent="0.2">
      <c r="A309" s="17">
        <v>36454</v>
      </c>
      <c r="B309" s="3">
        <v>4.9780001640319824</v>
      </c>
      <c r="C309" s="2">
        <v>1289.4300537109375</v>
      </c>
      <c r="D309" s="3">
        <v>39.25</v>
      </c>
      <c r="K309" s="17">
        <v>36454</v>
      </c>
      <c r="L309" s="3">
        <f t="shared" si="36"/>
        <v>1.9931999206542969E-4</v>
      </c>
      <c r="M309" s="3">
        <f t="shared" si="37"/>
        <v>2.2286262501895675E-2</v>
      </c>
      <c r="N309" s="3">
        <f t="shared" si="38"/>
        <v>0</v>
      </c>
      <c r="O309" s="3">
        <f t="shared" si="39"/>
        <v>2.2086942509830246E-2</v>
      </c>
      <c r="P309" s="3">
        <f t="shared" si="40"/>
        <v>-1.9931999206542969E-4</v>
      </c>
      <c r="AH309" s="1">
        <v>36423</v>
      </c>
      <c r="AI309" s="15">
        <v>-5.318822143181898E-5</v>
      </c>
      <c r="AJ309" s="15">
        <v>-2.37971308244984E-2</v>
      </c>
      <c r="BP309" s="1">
        <v>36423</v>
      </c>
      <c r="BQ309" s="15">
        <v>-5.8676431441940651E-5</v>
      </c>
      <c r="BR309" s="15">
        <v>-2.3791642614488278E-2</v>
      </c>
    </row>
    <row r="310" spans="1:70" x14ac:dyDescent="0.2">
      <c r="A310" s="17">
        <v>36455</v>
      </c>
      <c r="B310" s="3">
        <v>4.9140000343322754</v>
      </c>
      <c r="C310" s="2">
        <v>1283.6099853515625</v>
      </c>
      <c r="D310" s="3">
        <v>38.3125</v>
      </c>
      <c r="K310" s="17">
        <v>36455</v>
      </c>
      <c r="L310" s="3">
        <f t="shared" si="36"/>
        <v>1.991200065612793E-4</v>
      </c>
      <c r="M310" s="3">
        <f t="shared" si="37"/>
        <v>-4.513675125397484E-3</v>
      </c>
      <c r="N310" s="3">
        <f t="shared" si="38"/>
        <v>-2.3885350318471339E-2</v>
      </c>
      <c r="O310" s="3">
        <f t="shared" si="39"/>
        <v>-4.712795131958763E-3</v>
      </c>
      <c r="P310" s="3">
        <f t="shared" si="40"/>
        <v>-2.4084470325032619E-2</v>
      </c>
      <c r="AH310" s="1">
        <v>36424</v>
      </c>
      <c r="AI310" s="15">
        <v>-1.1305090040077551E-2</v>
      </c>
      <c r="AJ310" s="15">
        <v>-3.1301392374399252E-2</v>
      </c>
      <c r="BP310" s="1">
        <v>36424</v>
      </c>
      <c r="BQ310" s="15">
        <v>-1.2471602223659669E-2</v>
      </c>
      <c r="BR310" s="15">
        <v>-3.0134880190817132E-2</v>
      </c>
    </row>
    <row r="311" spans="1:70" x14ac:dyDescent="0.2">
      <c r="A311" s="17">
        <v>36458</v>
      </c>
      <c r="B311" s="3">
        <v>4.9429998397827148</v>
      </c>
      <c r="C311" s="2">
        <v>1301.6500244140625</v>
      </c>
      <c r="D311" s="3">
        <v>39.0625</v>
      </c>
      <c r="K311" s="17">
        <v>36458</v>
      </c>
      <c r="L311" s="3">
        <f t="shared" si="36"/>
        <v>1.9656000137329102E-4</v>
      </c>
      <c r="M311" s="3">
        <f t="shared" si="37"/>
        <v>1.405414360153882E-2</v>
      </c>
      <c r="N311" s="3">
        <f t="shared" si="38"/>
        <v>1.9575856443719411E-2</v>
      </c>
      <c r="O311" s="3">
        <f t="shared" si="39"/>
        <v>1.385758360016553E-2</v>
      </c>
      <c r="P311" s="3">
        <f t="shared" si="40"/>
        <v>1.9379296442346119E-2</v>
      </c>
      <c r="AH311" s="1">
        <v>36425</v>
      </c>
      <c r="AI311" s="15">
        <v>1.1003859058946557E-3</v>
      </c>
      <c r="AJ311" s="15">
        <v>-1.286425906810183E-3</v>
      </c>
      <c r="BP311" s="1">
        <v>36425</v>
      </c>
      <c r="BQ311" s="15">
        <v>1.2139288817858372E-3</v>
      </c>
      <c r="BR311" s="15">
        <v>-1.3999688827013646E-3</v>
      </c>
    </row>
    <row r="312" spans="1:70" x14ac:dyDescent="0.2">
      <c r="A312" s="17">
        <v>36459</v>
      </c>
      <c r="B312" s="3">
        <v>5.0079998970031738</v>
      </c>
      <c r="C312" s="2">
        <v>1293.6300048828125</v>
      </c>
      <c r="D312" s="3">
        <v>37.25</v>
      </c>
      <c r="K312" s="17">
        <v>36459</v>
      </c>
      <c r="L312" s="3">
        <f t="shared" si="36"/>
        <v>1.977199935913086E-4</v>
      </c>
      <c r="M312" s="3">
        <f t="shared" si="37"/>
        <v>-6.1614254068486727E-3</v>
      </c>
      <c r="N312" s="3">
        <f t="shared" si="38"/>
        <v>-4.6399999999999997E-2</v>
      </c>
      <c r="O312" s="3">
        <f t="shared" si="39"/>
        <v>-6.3591454004399816E-3</v>
      </c>
      <c r="P312" s="3">
        <f t="shared" si="40"/>
        <v>-4.6597719993591302E-2</v>
      </c>
      <c r="AH312" s="1">
        <v>36426</v>
      </c>
      <c r="AI312" s="15">
        <v>-1.2253103340841395E-2</v>
      </c>
      <c r="AJ312" s="15">
        <v>-5.9224450619175563E-4</v>
      </c>
      <c r="BP312" s="1">
        <v>36426</v>
      </c>
      <c r="BQ312" s="15">
        <v>-1.351743598066212E-2</v>
      </c>
      <c r="BR312" s="15">
        <v>6.7208813362897024E-4</v>
      </c>
    </row>
    <row r="313" spans="1:70" x14ac:dyDescent="0.2">
      <c r="A313" s="17">
        <v>36460</v>
      </c>
      <c r="B313" s="3">
        <v>4.9939999580383301</v>
      </c>
      <c r="C313" s="2">
        <v>1281.9100341796875</v>
      </c>
      <c r="D313" s="3">
        <v>37.6875</v>
      </c>
      <c r="K313" s="17">
        <v>36460</v>
      </c>
      <c r="L313" s="3">
        <f t="shared" si="36"/>
        <v>2.0031999588012694E-4</v>
      </c>
      <c r="M313" s="3">
        <f t="shared" si="37"/>
        <v>-9.0597548440341635E-3</v>
      </c>
      <c r="N313" s="3">
        <f t="shared" si="38"/>
        <v>1.1744966442953021E-2</v>
      </c>
      <c r="O313" s="3">
        <f t="shared" si="39"/>
        <v>-9.260074839914291E-3</v>
      </c>
      <c r="P313" s="3">
        <f t="shared" si="40"/>
        <v>1.1544646447072893E-2</v>
      </c>
      <c r="AH313" s="1">
        <v>36427</v>
      </c>
      <c r="AI313" s="15">
        <v>-1.525927381699374E-3</v>
      </c>
      <c r="AJ313" s="15">
        <v>2.2172340720678457E-2</v>
      </c>
      <c r="BP313" s="1">
        <v>36427</v>
      </c>
      <c r="BQ313" s="15">
        <v>-1.6833797218137453E-3</v>
      </c>
      <c r="BR313" s="15">
        <v>2.232979306079283E-2</v>
      </c>
    </row>
    <row r="314" spans="1:70" x14ac:dyDescent="0.2">
      <c r="A314" s="17">
        <v>36461</v>
      </c>
      <c r="B314" s="3">
        <v>4.9629998207092285</v>
      </c>
      <c r="C314" s="2">
        <v>1296.7099609375</v>
      </c>
      <c r="D314" s="3">
        <v>39.3125</v>
      </c>
      <c r="K314" s="17">
        <v>36461</v>
      </c>
      <c r="L314" s="3">
        <f t="shared" si="36"/>
        <v>1.997599983215332E-4</v>
      </c>
      <c r="M314" s="3">
        <f t="shared" si="37"/>
        <v>1.1545214845972544E-2</v>
      </c>
      <c r="N314" s="3">
        <f t="shared" si="38"/>
        <v>4.3117744610281922E-2</v>
      </c>
      <c r="O314" s="3">
        <f t="shared" si="39"/>
        <v>1.134545484765101E-2</v>
      </c>
      <c r="P314" s="3">
        <f t="shared" si="40"/>
        <v>4.2917984611960391E-2</v>
      </c>
      <c r="AH314" s="1">
        <v>36430</v>
      </c>
      <c r="AI314" s="15">
        <v>2.3948557547860253E-3</v>
      </c>
      <c r="AJ314" s="15">
        <v>-2.612885644064105E-2</v>
      </c>
      <c r="BP314" s="1">
        <v>36430</v>
      </c>
      <c r="BQ314" s="15">
        <v>2.6419681975862141E-3</v>
      </c>
      <c r="BR314" s="15">
        <v>-2.6375968883441236E-2</v>
      </c>
    </row>
    <row r="315" spans="1:70" x14ac:dyDescent="0.2">
      <c r="A315" s="17">
        <v>36462</v>
      </c>
      <c r="B315" s="3">
        <v>4.9479999542236328</v>
      </c>
      <c r="C315" s="2">
        <v>1342.4300537109375</v>
      </c>
      <c r="D315" s="3">
        <v>40.3125</v>
      </c>
      <c r="K315" s="17">
        <v>36462</v>
      </c>
      <c r="L315" s="3">
        <f t="shared" si="36"/>
        <v>1.9851999282836913E-4</v>
      </c>
      <c r="M315" s="3">
        <f t="shared" si="37"/>
        <v>3.5258534406863523E-2</v>
      </c>
      <c r="N315" s="3">
        <f t="shared" si="38"/>
        <v>2.5437201907790145E-2</v>
      </c>
      <c r="O315" s="3">
        <f t="shared" si="39"/>
        <v>3.5060014414035154E-2</v>
      </c>
      <c r="P315" s="3">
        <f t="shared" si="40"/>
        <v>2.5238681914961775E-2</v>
      </c>
      <c r="AH315" s="1">
        <v>36431</v>
      </c>
      <c r="AI315" s="15">
        <v>-5.6345443550523953E-4</v>
      </c>
      <c r="AJ315" s="15">
        <v>1.0022636687377214E-2</v>
      </c>
      <c r="BP315" s="1">
        <v>36431</v>
      </c>
      <c r="BQ315" s="15">
        <v>-6.2159430538510278E-4</v>
      </c>
      <c r="BR315" s="15">
        <v>1.0080776557257077E-2</v>
      </c>
    </row>
    <row r="316" spans="1:70" x14ac:dyDescent="0.2">
      <c r="A316" s="17">
        <v>36465</v>
      </c>
      <c r="B316" s="3">
        <v>4.9780001640319824</v>
      </c>
      <c r="C316" s="2">
        <v>1362.9300537109375</v>
      </c>
      <c r="D316" s="3">
        <v>39.9375</v>
      </c>
      <c r="K316" s="17">
        <v>36465</v>
      </c>
      <c r="L316" s="3">
        <f t="shared" si="36"/>
        <v>1.9791999816894533E-4</v>
      </c>
      <c r="M316" s="3">
        <f t="shared" si="37"/>
        <v>1.5270814254590741E-2</v>
      </c>
      <c r="N316" s="3">
        <f t="shared" si="38"/>
        <v>-9.3023255813953487E-3</v>
      </c>
      <c r="O316" s="3">
        <f t="shared" si="39"/>
        <v>1.5072894256421797E-2</v>
      </c>
      <c r="P316" s="3">
        <f t="shared" si="40"/>
        <v>-9.5002455795642933E-3</v>
      </c>
      <c r="AH316" s="1">
        <v>36432</v>
      </c>
      <c r="AI316" s="15">
        <v>-5.8772710084206928E-3</v>
      </c>
      <c r="AJ316" s="15">
        <v>1.2058017759707874E-2</v>
      </c>
      <c r="BP316" s="1">
        <v>36432</v>
      </c>
      <c r="BQ316" s="15">
        <v>-6.4837153811087385E-3</v>
      </c>
      <c r="BR316" s="15">
        <v>1.2664462132395918E-2</v>
      </c>
    </row>
    <row r="317" spans="1:70" x14ac:dyDescent="0.2">
      <c r="A317" s="17">
        <v>36466</v>
      </c>
      <c r="B317" s="3">
        <v>4.9749999046325684</v>
      </c>
      <c r="C317" s="2">
        <v>1354.1199951171875</v>
      </c>
      <c r="D317" s="3">
        <v>37.6875</v>
      </c>
      <c r="K317" s="17">
        <v>36466</v>
      </c>
      <c r="L317" s="3">
        <f t="shared" si="36"/>
        <v>1.991200065612793E-4</v>
      </c>
      <c r="M317" s="3">
        <f t="shared" si="37"/>
        <v>-6.4640577627313196E-3</v>
      </c>
      <c r="N317" s="3">
        <f t="shared" si="38"/>
        <v>-5.6338028169014086E-2</v>
      </c>
      <c r="O317" s="3">
        <f t="shared" si="39"/>
        <v>-6.6631777692925985E-3</v>
      </c>
      <c r="P317" s="3">
        <f t="shared" si="40"/>
        <v>-5.6537148175575362E-2</v>
      </c>
      <c r="AH317" s="1">
        <v>36433</v>
      </c>
      <c r="AI317" s="15">
        <v>5.9540370427593192E-3</v>
      </c>
      <c r="AJ317" s="15">
        <v>3.3415244986066663E-2</v>
      </c>
      <c r="BP317" s="1">
        <v>36433</v>
      </c>
      <c r="BQ317" s="15">
        <v>6.5684024947155386E-3</v>
      </c>
      <c r="BR317" s="15">
        <v>3.2800879534110441E-2</v>
      </c>
    </row>
    <row r="318" spans="1:70" x14ac:dyDescent="0.2">
      <c r="A318" s="17">
        <v>36467</v>
      </c>
      <c r="B318" s="3">
        <v>4.9600000381469727</v>
      </c>
      <c r="C318" s="2">
        <v>1347.739990234375</v>
      </c>
      <c r="D318" s="3">
        <v>38.25</v>
      </c>
      <c r="K318" s="17">
        <v>36467</v>
      </c>
      <c r="L318" s="3">
        <f t="shared" si="36"/>
        <v>1.9899999618530273E-4</v>
      </c>
      <c r="M318" s="3">
        <f t="shared" si="37"/>
        <v>-4.7115506054250123E-3</v>
      </c>
      <c r="N318" s="3">
        <f t="shared" si="38"/>
        <v>1.4925373134328358E-2</v>
      </c>
      <c r="O318" s="3">
        <f t="shared" si="39"/>
        <v>-4.910550601610315E-3</v>
      </c>
      <c r="P318" s="3">
        <f t="shared" si="40"/>
        <v>1.4726373138143055E-2</v>
      </c>
      <c r="AH318" s="1">
        <v>36434</v>
      </c>
      <c r="AI318" s="15">
        <v>-5.9381051518474951E-5</v>
      </c>
      <c r="AJ318" s="15">
        <v>-3.1736789809065674E-3</v>
      </c>
      <c r="BP318" s="1">
        <v>36434</v>
      </c>
      <c r="BQ318" s="15">
        <v>-6.5508266766177951E-5</v>
      </c>
      <c r="BR318" s="15">
        <v>-3.1675517656588647E-3</v>
      </c>
    </row>
    <row r="319" spans="1:70" x14ac:dyDescent="0.2">
      <c r="A319" s="17">
        <v>36468</v>
      </c>
      <c r="B319" s="3">
        <v>4.934999942779541</v>
      </c>
      <c r="C319" s="2">
        <v>1354.9300537109375</v>
      </c>
      <c r="D319" s="3">
        <v>40</v>
      </c>
      <c r="K319" s="17">
        <v>36468</v>
      </c>
      <c r="L319" s="3">
        <f t="shared" si="36"/>
        <v>1.9840000152587892E-4</v>
      </c>
      <c r="M319" s="3">
        <f t="shared" si="37"/>
        <v>5.3349040086820695E-3</v>
      </c>
      <c r="N319" s="3">
        <f t="shared" si="38"/>
        <v>4.5751633986928102E-2</v>
      </c>
      <c r="O319" s="3">
        <f t="shared" si="39"/>
        <v>5.1365040071561906E-3</v>
      </c>
      <c r="P319" s="3">
        <f t="shared" si="40"/>
        <v>4.5553233985402224E-2</v>
      </c>
      <c r="AH319" s="1">
        <v>36437</v>
      </c>
      <c r="AI319" s="15">
        <v>8.9949696622574887E-3</v>
      </c>
      <c r="AJ319" s="15">
        <v>-2.7505100345923454E-2</v>
      </c>
      <c r="BP319" s="1">
        <v>36437</v>
      </c>
      <c r="BQ319" s="15">
        <v>9.9231127964366228E-3</v>
      </c>
      <c r="BR319" s="15">
        <v>-2.843324348010259E-2</v>
      </c>
    </row>
    <row r="320" spans="1:70" x14ac:dyDescent="0.2">
      <c r="A320" s="17">
        <v>36469</v>
      </c>
      <c r="B320" s="3">
        <v>4.9910001754760742</v>
      </c>
      <c r="C320" s="2">
        <v>1362.6400146484375</v>
      </c>
      <c r="D320" s="3">
        <v>38.5625</v>
      </c>
      <c r="K320" s="17">
        <v>36469</v>
      </c>
      <c r="L320" s="3">
        <f t="shared" si="36"/>
        <v>1.9739999771118164E-4</v>
      </c>
      <c r="M320" s="3">
        <f t="shared" si="37"/>
        <v>5.6903018103286185E-3</v>
      </c>
      <c r="N320" s="3">
        <f t="shared" si="38"/>
        <v>-3.5937499999999997E-2</v>
      </c>
      <c r="O320" s="3">
        <f t="shared" si="39"/>
        <v>5.4929018126174366E-3</v>
      </c>
      <c r="P320" s="3">
        <f t="shared" si="40"/>
        <v>-3.6134899997711176E-2</v>
      </c>
      <c r="AH320" s="1">
        <v>36438</v>
      </c>
      <c r="AI320" s="15">
        <v>-1.4351975395239002E-3</v>
      </c>
      <c r="AJ320" s="15">
        <v>-3.4192323311883566E-3</v>
      </c>
      <c r="BP320" s="1">
        <v>36438</v>
      </c>
      <c r="BQ320" s="15">
        <v>-1.5832879492213557E-3</v>
      </c>
      <c r="BR320" s="15">
        <v>-3.2711419214909014E-3</v>
      </c>
    </row>
    <row r="321" spans="1:70" x14ac:dyDescent="0.2">
      <c r="A321" s="17">
        <v>36472</v>
      </c>
      <c r="B321" s="3">
        <v>5.0289998054504395</v>
      </c>
      <c r="C321" s="2">
        <v>1370.22998046875</v>
      </c>
      <c r="D321" s="3">
        <v>37.9375</v>
      </c>
      <c r="K321" s="17">
        <v>36472</v>
      </c>
      <c r="L321" s="3">
        <f t="shared" si="36"/>
        <v>1.9964000701904296E-4</v>
      </c>
      <c r="M321" s="3">
        <f t="shared" si="37"/>
        <v>5.570044721070898E-3</v>
      </c>
      <c r="N321" s="3">
        <f t="shared" si="38"/>
        <v>-1.6207455429497569E-2</v>
      </c>
      <c r="O321" s="3">
        <f t="shared" si="39"/>
        <v>5.3704047140518546E-3</v>
      </c>
      <c r="P321" s="3">
        <f t="shared" si="40"/>
        <v>-1.6407095436516611E-2</v>
      </c>
      <c r="AH321" s="1">
        <v>36439</v>
      </c>
      <c r="AI321" s="15">
        <v>9.7956880302874794E-3</v>
      </c>
      <c r="AJ321" s="15">
        <v>-5.0609768039747927E-2</v>
      </c>
      <c r="BP321" s="1">
        <v>36439</v>
      </c>
      <c r="BQ321" s="15">
        <v>1.0806453039092442E-2</v>
      </c>
      <c r="BR321" s="15">
        <v>-5.1620533048552894E-2</v>
      </c>
    </row>
    <row r="322" spans="1:70" x14ac:dyDescent="0.2">
      <c r="A322" s="17">
        <v>36473</v>
      </c>
      <c r="B322" s="3">
        <v>5.0419998168945313</v>
      </c>
      <c r="C322" s="2">
        <v>1377.010009765625</v>
      </c>
      <c r="D322" s="3">
        <v>38.375</v>
      </c>
      <c r="K322" s="17">
        <v>36473</v>
      </c>
      <c r="L322" s="3">
        <f t="shared" si="36"/>
        <v>2.0115999221801759E-4</v>
      </c>
      <c r="M322" s="3">
        <f t="shared" si="37"/>
        <v>4.9480958623862401E-3</v>
      </c>
      <c r="N322" s="3">
        <f t="shared" si="38"/>
        <v>1.1532125205930808E-2</v>
      </c>
      <c r="O322" s="3">
        <f t="shared" si="39"/>
        <v>4.7469358701682229E-3</v>
      </c>
      <c r="P322" s="3">
        <f t="shared" si="40"/>
        <v>1.1330965213712791E-2</v>
      </c>
      <c r="AH322" s="1">
        <v>36440</v>
      </c>
      <c r="AI322" s="15">
        <v>-3.2356191890521276E-3</v>
      </c>
      <c r="AJ322" s="15">
        <v>-3.2782119702387903E-2</v>
      </c>
      <c r="BP322" s="1">
        <v>36440</v>
      </c>
      <c r="BQ322" s="15">
        <v>-3.5694855441258909E-3</v>
      </c>
      <c r="BR322" s="15">
        <v>-3.2448253347314146E-2</v>
      </c>
    </row>
    <row r="323" spans="1:70" x14ac:dyDescent="0.2">
      <c r="A323" s="17">
        <v>36474</v>
      </c>
      <c r="B323" s="3">
        <v>5.0489997863769531</v>
      </c>
      <c r="C323" s="2">
        <v>1365.530029296875</v>
      </c>
      <c r="D323" s="3">
        <v>39.25</v>
      </c>
      <c r="K323" s="17">
        <v>36474</v>
      </c>
      <c r="L323" s="3">
        <f t="shared" si="36"/>
        <v>2.0167999267578125E-4</v>
      </c>
      <c r="M323" s="3">
        <f t="shared" si="37"/>
        <v>-8.336889628495844E-3</v>
      </c>
      <c r="N323" s="3">
        <f t="shared" si="38"/>
        <v>2.2801302931596091E-2</v>
      </c>
      <c r="O323" s="3">
        <f t="shared" si="39"/>
        <v>-8.5385696211716256E-3</v>
      </c>
      <c r="P323" s="3">
        <f t="shared" si="40"/>
        <v>2.2599622938920309E-2</v>
      </c>
      <c r="AH323" s="1">
        <v>36441</v>
      </c>
      <c r="AI323" s="15">
        <v>7.3700296008590606E-3</v>
      </c>
      <c r="AJ323" s="15">
        <v>4.4807915269651555E-2</v>
      </c>
      <c r="BP323" s="1">
        <v>36441</v>
      </c>
      <c r="BQ323" s="15">
        <v>8.1305038025049573E-3</v>
      </c>
      <c r="BR323" s="15">
        <v>4.4047441068005663E-2</v>
      </c>
    </row>
    <row r="324" spans="1:70" x14ac:dyDescent="0.2">
      <c r="A324" s="17">
        <v>36475</v>
      </c>
      <c r="B324" s="3">
        <v>5.0619997978210449</v>
      </c>
      <c r="C324" s="2">
        <v>1373.4599609375</v>
      </c>
      <c r="D324" s="3">
        <v>40.8125</v>
      </c>
      <c r="K324" s="17">
        <v>36475</v>
      </c>
      <c r="L324" s="3">
        <f t="shared" ref="L324:L387" si="41">B323/100/250</f>
        <v>2.0195999145507812E-4</v>
      </c>
      <c r="M324" s="3">
        <f t="shared" ref="M324:M387" si="42">(C324-C323)/C323</f>
        <v>5.8072187872047019E-3</v>
      </c>
      <c r="N324" s="3">
        <f t="shared" ref="N324:N387" si="43">(D324-D323)/D323</f>
        <v>3.9808917197452227E-2</v>
      </c>
      <c r="O324" s="3">
        <f t="shared" ref="O324:O387" si="44">M324-L324</f>
        <v>5.6052587957496234E-3</v>
      </c>
      <c r="P324" s="3">
        <f t="shared" ref="P324:P387" si="45">N324-L324</f>
        <v>3.9606957205997148E-2</v>
      </c>
      <c r="AH324" s="1">
        <v>36445</v>
      </c>
      <c r="AI324" s="15">
        <v>-4.2458638257774581E-4</v>
      </c>
      <c r="AJ324" s="15">
        <v>-1.367070058291826E-3</v>
      </c>
      <c r="BP324" s="1">
        <v>36445</v>
      </c>
      <c r="BQ324" s="15">
        <v>-4.6839719580472314E-4</v>
      </c>
      <c r="BR324" s="15">
        <v>-1.3232592450648486E-3</v>
      </c>
    </row>
    <row r="325" spans="1:70" x14ac:dyDescent="0.2">
      <c r="A325" s="17">
        <v>36476</v>
      </c>
      <c r="B325" s="3">
        <v>5.0850000381469727</v>
      </c>
      <c r="C325" s="2">
        <v>1381.4599609375</v>
      </c>
      <c r="D325" s="3">
        <v>41.875</v>
      </c>
      <c r="K325" s="17">
        <v>36476</v>
      </c>
      <c r="L325" s="3">
        <f t="shared" si="41"/>
        <v>2.024799919128418E-4</v>
      </c>
      <c r="M325" s="3">
        <f t="shared" si="42"/>
        <v>5.8247056539888781E-3</v>
      </c>
      <c r="N325" s="3">
        <f t="shared" si="43"/>
        <v>2.6033690658499236E-2</v>
      </c>
      <c r="O325" s="3">
        <f t="shared" si="44"/>
        <v>5.6222256620760361E-3</v>
      </c>
      <c r="P325" s="3">
        <f t="shared" si="45"/>
        <v>2.5831210666586394E-2</v>
      </c>
      <c r="AH325" s="1">
        <v>36446</v>
      </c>
      <c r="AI325" s="15">
        <v>-8.9928433823090268E-3</v>
      </c>
      <c r="AJ325" s="15">
        <v>7.1966063476800145E-3</v>
      </c>
      <c r="BP325" s="1">
        <v>36446</v>
      </c>
      <c r="BQ325" s="15">
        <v>-9.9207671169560217E-3</v>
      </c>
      <c r="BR325" s="15">
        <v>8.1245300823270094E-3</v>
      </c>
    </row>
    <row r="326" spans="1:70" x14ac:dyDescent="0.2">
      <c r="A326" s="17">
        <v>36479</v>
      </c>
      <c r="B326" s="3">
        <v>5.0980000495910645</v>
      </c>
      <c r="C326" s="2">
        <v>1396.0400390625</v>
      </c>
      <c r="D326" s="3">
        <v>42.625</v>
      </c>
      <c r="K326" s="17">
        <v>36479</v>
      </c>
      <c r="L326" s="3">
        <f t="shared" si="41"/>
        <v>2.0340000152587888E-4</v>
      </c>
      <c r="M326" s="3">
        <f t="shared" si="42"/>
        <v>1.0554108361639033E-2</v>
      </c>
      <c r="N326" s="3">
        <f t="shared" si="43"/>
        <v>1.7910447761194031E-2</v>
      </c>
      <c r="O326" s="3">
        <f t="shared" si="44"/>
        <v>1.0350708360113153E-2</v>
      </c>
      <c r="P326" s="3">
        <f t="shared" si="45"/>
        <v>1.7707047759668151E-2</v>
      </c>
      <c r="AH326" s="1">
        <v>36447</v>
      </c>
      <c r="AI326" s="15">
        <v>-1.1315663787832646E-2</v>
      </c>
      <c r="AJ326" s="15">
        <v>4.3327862948489906E-2</v>
      </c>
      <c r="BP326" s="1">
        <v>36447</v>
      </c>
      <c r="BQ326" s="15">
        <v>-1.2483267020273175E-2</v>
      </c>
      <c r="BR326" s="15">
        <v>4.4495466180930435E-2</v>
      </c>
    </row>
    <row r="327" spans="1:70" x14ac:dyDescent="0.2">
      <c r="A327" s="17">
        <v>36480</v>
      </c>
      <c r="B327" s="3">
        <v>5.1420001983642578</v>
      </c>
      <c r="C327" s="2">
        <v>1394.3900146484375</v>
      </c>
      <c r="D327" s="3">
        <v>42.3125</v>
      </c>
      <c r="K327" s="17">
        <v>36480</v>
      </c>
      <c r="L327" s="3">
        <f t="shared" si="41"/>
        <v>2.0392000198364257E-4</v>
      </c>
      <c r="M327" s="3">
        <f t="shared" si="42"/>
        <v>-1.1819320133329137E-3</v>
      </c>
      <c r="N327" s="3">
        <f t="shared" si="43"/>
        <v>-7.331378299120235E-3</v>
      </c>
      <c r="O327" s="3">
        <f t="shared" si="44"/>
        <v>-1.3858520153165563E-3</v>
      </c>
      <c r="P327" s="3">
        <f t="shared" si="45"/>
        <v>-7.5352983011038772E-3</v>
      </c>
      <c r="AH327" s="1">
        <v>36448</v>
      </c>
      <c r="AI327" s="15">
        <v>-9.9168530877433722E-4</v>
      </c>
      <c r="AJ327" s="15">
        <v>-2.4164233136961599E-2</v>
      </c>
      <c r="BP327" s="1">
        <v>36448</v>
      </c>
      <c r="BQ327" s="15">
        <v>-1.0940120475144671E-3</v>
      </c>
      <c r="BR327" s="15">
        <v>-2.4061906398221471E-2</v>
      </c>
    </row>
    <row r="328" spans="1:70" x14ac:dyDescent="0.2">
      <c r="A328" s="17">
        <v>36481</v>
      </c>
      <c r="B328" s="3">
        <v>5.0679998397827148</v>
      </c>
      <c r="C328" s="2">
        <v>1420.030029296875</v>
      </c>
      <c r="D328" s="3">
        <v>41.0625</v>
      </c>
      <c r="K328" s="17">
        <v>36481</v>
      </c>
      <c r="L328" s="3">
        <f t="shared" si="41"/>
        <v>2.0568000793457031E-4</v>
      </c>
      <c r="M328" s="3">
        <f t="shared" si="42"/>
        <v>1.838797924474669E-2</v>
      </c>
      <c r="N328" s="3">
        <f t="shared" si="43"/>
        <v>-2.9542097488921712E-2</v>
      </c>
      <c r="O328" s="3">
        <f t="shared" si="44"/>
        <v>1.8182299236812121E-2</v>
      </c>
      <c r="P328" s="3">
        <f t="shared" si="45"/>
        <v>-2.9747777496856281E-2</v>
      </c>
      <c r="AH328" s="1">
        <v>36451</v>
      </c>
      <c r="AI328" s="15">
        <v>-1.5130478611607344E-2</v>
      </c>
      <c r="AJ328" s="15">
        <v>-5.8652413934280542E-3</v>
      </c>
      <c r="BP328" s="1">
        <v>36451</v>
      </c>
      <c r="BQ328" s="15">
        <v>-1.6691712319724501E-2</v>
      </c>
      <c r="BR328" s="15">
        <v>-4.3040076853108969E-3</v>
      </c>
    </row>
    <row r="329" spans="1:70" x14ac:dyDescent="0.2">
      <c r="A329" s="17">
        <v>36482</v>
      </c>
      <c r="B329" s="3">
        <v>5.0840001106262207</v>
      </c>
      <c r="C329" s="2">
        <v>1410.7099609375</v>
      </c>
      <c r="D329" s="3">
        <v>40.4375</v>
      </c>
      <c r="K329" s="17">
        <v>36482</v>
      </c>
      <c r="L329" s="3">
        <f t="shared" si="41"/>
        <v>2.0271999359130859E-4</v>
      </c>
      <c r="M329" s="3">
        <f t="shared" si="42"/>
        <v>-6.5632896256354618E-3</v>
      </c>
      <c r="N329" s="3">
        <f t="shared" si="43"/>
        <v>-1.5220700152207001E-2</v>
      </c>
      <c r="O329" s="3">
        <f t="shared" si="44"/>
        <v>-6.7660096192267705E-3</v>
      </c>
      <c r="P329" s="3">
        <f t="shared" si="45"/>
        <v>-1.5423420145798309E-2</v>
      </c>
      <c r="AH329" s="1">
        <v>36452</v>
      </c>
      <c r="AI329" s="15">
        <v>2.7779037877503376E-3</v>
      </c>
      <c r="AJ329" s="15">
        <v>-4.611770705478936E-3</v>
      </c>
      <c r="BP329" s="1">
        <v>36452</v>
      </c>
      <c r="BQ329" s="15">
        <v>3.0645409221510341E-3</v>
      </c>
      <c r="BR329" s="15">
        <v>-4.8984078398796324E-3</v>
      </c>
    </row>
    <row r="330" spans="1:70" x14ac:dyDescent="0.2">
      <c r="A330" s="17">
        <v>36483</v>
      </c>
      <c r="B330" s="3">
        <v>5.0789999961853027</v>
      </c>
      <c r="C330" s="2">
        <v>1424.93994140625</v>
      </c>
      <c r="D330" s="3">
        <v>40.25</v>
      </c>
      <c r="K330" s="17">
        <v>36483</v>
      </c>
      <c r="L330" s="3">
        <f t="shared" si="41"/>
        <v>2.0336000442504885E-4</v>
      </c>
      <c r="M330" s="3">
        <f t="shared" si="42"/>
        <v>1.0087105686340614E-2</v>
      </c>
      <c r="N330" s="3">
        <f t="shared" si="43"/>
        <v>-4.6367851622874804E-3</v>
      </c>
      <c r="O330" s="3">
        <f t="shared" si="44"/>
        <v>9.883745681915565E-3</v>
      </c>
      <c r="P330" s="3">
        <f t="shared" si="45"/>
        <v>-4.8401451667125289E-3</v>
      </c>
      <c r="AH330" s="1">
        <v>36453</v>
      </c>
      <c r="AI330" s="15">
        <v>2.9633198420881898E-3</v>
      </c>
      <c r="AJ330" s="15">
        <v>2.4660400750466781E-2</v>
      </c>
      <c r="BP330" s="1">
        <v>36453</v>
      </c>
      <c r="BQ330" s="15">
        <v>3.269089074123674E-3</v>
      </c>
      <c r="BR330" s="15">
        <v>2.4354631518431296E-2</v>
      </c>
    </row>
    <row r="331" spans="1:70" x14ac:dyDescent="0.2">
      <c r="A331" s="17">
        <v>36486</v>
      </c>
      <c r="B331" s="3">
        <v>5.0590000152587891</v>
      </c>
      <c r="C331" s="2">
        <v>1422</v>
      </c>
      <c r="D331" s="3">
        <v>39</v>
      </c>
      <c r="K331" s="17">
        <v>36486</v>
      </c>
      <c r="L331" s="3">
        <f t="shared" si="41"/>
        <v>2.0315999984741212E-4</v>
      </c>
      <c r="M331" s="3">
        <f t="shared" si="42"/>
        <v>-2.0632037328875909E-3</v>
      </c>
      <c r="N331" s="3">
        <f t="shared" si="43"/>
        <v>-3.1055900621118012E-2</v>
      </c>
      <c r="O331" s="3">
        <f t="shared" si="44"/>
        <v>-2.2663637327350029E-3</v>
      </c>
      <c r="P331" s="3">
        <f t="shared" si="45"/>
        <v>-3.1259060620965423E-2</v>
      </c>
      <c r="AH331" s="1">
        <v>36454</v>
      </c>
      <c r="AI331" s="15">
        <v>1.1828097703419544E-2</v>
      </c>
      <c r="AJ331" s="15">
        <v>-1.2027417695484974E-2</v>
      </c>
      <c r="BP331" s="1">
        <v>36454</v>
      </c>
      <c r="BQ331" s="15">
        <v>1.3048576269333197E-2</v>
      </c>
      <c r="BR331" s="15">
        <v>-1.3247896261398627E-2</v>
      </c>
    </row>
    <row r="332" spans="1:70" x14ac:dyDescent="0.2">
      <c r="A332" s="17">
        <v>36487</v>
      </c>
      <c r="B332" s="3">
        <v>5.120999813079834</v>
      </c>
      <c r="C332" s="2">
        <v>1420.93994140625</v>
      </c>
      <c r="D332" s="3">
        <v>37</v>
      </c>
      <c r="K332" s="17">
        <v>36487</v>
      </c>
      <c r="L332" s="3">
        <f t="shared" si="41"/>
        <v>2.0236000061035157E-4</v>
      </c>
      <c r="M332" s="3">
        <f t="shared" si="42"/>
        <v>-7.454701784458509E-4</v>
      </c>
      <c r="N332" s="3">
        <f t="shared" si="43"/>
        <v>-5.128205128205128E-2</v>
      </c>
      <c r="O332" s="3">
        <f t="shared" si="44"/>
        <v>-9.4783017905620247E-4</v>
      </c>
      <c r="P332" s="3">
        <f t="shared" si="45"/>
        <v>-5.1484411282661631E-2</v>
      </c>
      <c r="AH332" s="1">
        <v>36455</v>
      </c>
      <c r="AI332" s="15">
        <v>-2.5238170132510875E-3</v>
      </c>
      <c r="AJ332" s="15">
        <v>-2.156065331178153E-2</v>
      </c>
      <c r="BP332" s="1">
        <v>36455</v>
      </c>
      <c r="BQ332" s="15">
        <v>-2.7842362832128714E-3</v>
      </c>
      <c r="BR332" s="15">
        <v>-2.1300234041819747E-2</v>
      </c>
    </row>
    <row r="333" spans="1:70" x14ac:dyDescent="0.2">
      <c r="A333" s="17">
        <v>36488</v>
      </c>
      <c r="B333" s="3">
        <v>5.1329998970031738</v>
      </c>
      <c r="C333" s="2">
        <v>1404.6600341796875</v>
      </c>
      <c r="D333" s="3">
        <v>35.433589935302734</v>
      </c>
      <c r="K333" s="17">
        <v>36488</v>
      </c>
      <c r="L333" s="3">
        <f t="shared" si="41"/>
        <v>2.0483999252319336E-4</v>
      </c>
      <c r="M333" s="3">
        <f t="shared" si="42"/>
        <v>-1.1457139568088217E-2</v>
      </c>
      <c r="N333" s="3">
        <f t="shared" si="43"/>
        <v>-4.2335407153980154E-2</v>
      </c>
      <c r="O333" s="3">
        <f t="shared" si="44"/>
        <v>-1.1661979560611411E-2</v>
      </c>
      <c r="P333" s="3">
        <f t="shared" si="45"/>
        <v>-4.2540247146503347E-2</v>
      </c>
      <c r="AH333" s="1">
        <v>36458</v>
      </c>
      <c r="AI333" s="15">
        <v>7.4210748130082403E-3</v>
      </c>
      <c r="AJ333" s="15">
        <v>1.1958221629337878E-2</v>
      </c>
      <c r="BP333" s="1">
        <v>36458</v>
      </c>
      <c r="BQ333" s="15">
        <v>8.1868160989209994E-3</v>
      </c>
      <c r="BR333" s="15">
        <v>1.1192480343425119E-2</v>
      </c>
    </row>
    <row r="334" spans="1:70" x14ac:dyDescent="0.2">
      <c r="A334" s="17">
        <v>36489</v>
      </c>
      <c r="B334" s="3">
        <v>5.1500000953674316</v>
      </c>
      <c r="C334" s="2">
        <v>1417.0799560546875</v>
      </c>
      <c r="D334" s="3">
        <v>38.6875</v>
      </c>
      <c r="K334" s="17">
        <v>36489</v>
      </c>
      <c r="L334" s="3">
        <f t="shared" si="41"/>
        <v>2.0531999588012696E-4</v>
      </c>
      <c r="M334" s="3">
        <f t="shared" si="42"/>
        <v>8.8419415180792521E-3</v>
      </c>
      <c r="N334" s="3">
        <f t="shared" si="43"/>
        <v>9.1831227675166271E-2</v>
      </c>
      <c r="O334" s="3">
        <f t="shared" si="44"/>
        <v>8.6366215221991248E-3</v>
      </c>
      <c r="P334" s="3">
        <f t="shared" si="45"/>
        <v>9.1625907679286148E-2</v>
      </c>
      <c r="AH334" s="1">
        <v>36459</v>
      </c>
      <c r="AI334" s="15">
        <v>-3.4054778325781588E-3</v>
      </c>
      <c r="AJ334" s="15">
        <v>-4.3192242161013146E-2</v>
      </c>
      <c r="BP334" s="1">
        <v>36459</v>
      </c>
      <c r="BQ334" s="15">
        <v>-3.756870998712906E-3</v>
      </c>
      <c r="BR334" s="15">
        <v>-4.2840848994878396E-2</v>
      </c>
    </row>
    <row r="335" spans="1:70" x14ac:dyDescent="0.2">
      <c r="A335" s="17">
        <v>36490</v>
      </c>
      <c r="B335" s="3">
        <v>5.1389999389648438</v>
      </c>
      <c r="C335" s="2">
        <v>1416.6199951171875</v>
      </c>
      <c r="D335" s="3">
        <v>37.75</v>
      </c>
      <c r="K335" s="17">
        <v>36490</v>
      </c>
      <c r="L335" s="3">
        <f t="shared" si="41"/>
        <v>2.0600000381469728E-4</v>
      </c>
      <c r="M335" s="3">
        <f t="shared" si="42"/>
        <v>-3.2458361684868073E-4</v>
      </c>
      <c r="N335" s="3">
        <f t="shared" si="43"/>
        <v>-2.4232633279483037E-2</v>
      </c>
      <c r="O335" s="3">
        <f t="shared" si="44"/>
        <v>-5.3058362066337795E-4</v>
      </c>
      <c r="P335" s="3">
        <f t="shared" si="45"/>
        <v>-2.4438633283297734E-2</v>
      </c>
      <c r="AH335" s="1">
        <v>36460</v>
      </c>
      <c r="AI335" s="15">
        <v>-4.9589964703686436E-3</v>
      </c>
      <c r="AJ335" s="15">
        <v>1.6503642917441538E-2</v>
      </c>
      <c r="BP335" s="1">
        <v>36460</v>
      </c>
      <c r="BQ335" s="15">
        <v>-5.4706889717568109E-3</v>
      </c>
      <c r="BR335" s="15">
        <v>1.7015335418829703E-2</v>
      </c>
    </row>
    <row r="336" spans="1:70" x14ac:dyDescent="0.2">
      <c r="A336" s="17">
        <v>36493</v>
      </c>
      <c r="B336" s="3">
        <v>5.1830000877380371</v>
      </c>
      <c r="C336" s="2">
        <v>1407.8299560546875</v>
      </c>
      <c r="D336" s="3">
        <v>37.75</v>
      </c>
      <c r="K336" s="17">
        <v>36493</v>
      </c>
      <c r="L336" s="3">
        <f t="shared" si="41"/>
        <v>2.0555999755859374E-4</v>
      </c>
      <c r="M336" s="3">
        <f t="shared" si="42"/>
        <v>-6.2049378752223943E-3</v>
      </c>
      <c r="N336" s="3">
        <f t="shared" si="43"/>
        <v>0</v>
      </c>
      <c r="O336" s="3">
        <f t="shared" si="44"/>
        <v>-6.4104978727809884E-3</v>
      </c>
      <c r="P336" s="3">
        <f t="shared" si="45"/>
        <v>-2.0555999755859374E-4</v>
      </c>
      <c r="AH336" s="1">
        <v>36461</v>
      </c>
      <c r="AI336" s="15">
        <v>6.0757684486218381E-3</v>
      </c>
      <c r="AJ336" s="15">
        <v>3.6842216163338555E-2</v>
      </c>
      <c r="BP336" s="1">
        <v>36461</v>
      </c>
      <c r="BQ336" s="15">
        <v>6.7026947176577799E-3</v>
      </c>
      <c r="BR336" s="15">
        <v>3.6215289894302609E-2</v>
      </c>
    </row>
    <row r="337" spans="1:70" x14ac:dyDescent="0.2">
      <c r="A337" s="17">
        <v>36494</v>
      </c>
      <c r="B337" s="3">
        <v>5.1469998359680176</v>
      </c>
      <c r="C337" s="2">
        <v>1388.949951171875</v>
      </c>
      <c r="D337" s="3">
        <v>38.0625</v>
      </c>
      <c r="K337" s="17">
        <v>36494</v>
      </c>
      <c r="L337" s="3">
        <f t="shared" si="41"/>
        <v>2.0732000350952149E-4</v>
      </c>
      <c r="M337" s="3">
        <f t="shared" si="42"/>
        <v>-1.3410713986880885E-2</v>
      </c>
      <c r="N337" s="3">
        <f t="shared" si="43"/>
        <v>8.2781456953642391E-3</v>
      </c>
      <c r="O337" s="3">
        <f t="shared" si="44"/>
        <v>-1.3618033990390407E-2</v>
      </c>
      <c r="P337" s="3">
        <f t="shared" si="45"/>
        <v>8.0708256918547178E-3</v>
      </c>
      <c r="AH337" s="1">
        <v>36462</v>
      </c>
      <c r="AI337" s="15">
        <v>1.8775494878385163E-2</v>
      </c>
      <c r="AJ337" s="15">
        <v>6.463187036576612E-3</v>
      </c>
      <c r="BP337" s="1">
        <v>36462</v>
      </c>
      <c r="BQ337" s="15">
        <v>2.0712838451127705E-2</v>
      </c>
      <c r="BR337" s="15">
        <v>4.52584346383407E-3</v>
      </c>
    </row>
    <row r="338" spans="1:70" x14ac:dyDescent="0.2">
      <c r="A338" s="17">
        <v>36495</v>
      </c>
      <c r="B338" s="3">
        <v>5.1180000305175781</v>
      </c>
      <c r="C338" s="2">
        <v>1397.719970703125</v>
      </c>
      <c r="D338" s="3">
        <v>37.734378814697266</v>
      </c>
      <c r="K338" s="17">
        <v>36495</v>
      </c>
      <c r="L338" s="3">
        <f t="shared" si="41"/>
        <v>2.058799934387207E-4</v>
      </c>
      <c r="M338" s="3">
        <f t="shared" si="42"/>
        <v>6.3141364624770113E-3</v>
      </c>
      <c r="N338" s="3">
        <f t="shared" si="43"/>
        <v>-8.6205894332409688E-3</v>
      </c>
      <c r="O338" s="3">
        <f t="shared" si="44"/>
        <v>6.1082564690382903E-3</v>
      </c>
      <c r="P338" s="3">
        <f t="shared" si="45"/>
        <v>-8.8264694266796898E-3</v>
      </c>
      <c r="AH338" s="1">
        <v>36465</v>
      </c>
      <c r="AI338" s="15">
        <v>8.0719033817795056E-3</v>
      </c>
      <c r="AJ338" s="15">
        <v>-1.7572148961343799E-2</v>
      </c>
      <c r="BP338" s="1">
        <v>36465</v>
      </c>
      <c r="BQ338" s="15">
        <v>8.9048002102136928E-3</v>
      </c>
      <c r="BR338" s="15">
        <v>-1.8405045789777988E-2</v>
      </c>
    </row>
    <row r="339" spans="1:70" x14ac:dyDescent="0.2">
      <c r="A339" s="17">
        <v>36496</v>
      </c>
      <c r="B339" s="3">
        <v>5.0980000495910645</v>
      </c>
      <c r="C339" s="2">
        <v>1409.0400390625</v>
      </c>
      <c r="D339" s="3">
        <v>37.808589935302734</v>
      </c>
      <c r="K339" s="17">
        <v>36496</v>
      </c>
      <c r="L339" s="3">
        <f t="shared" si="41"/>
        <v>2.0472000122070312E-4</v>
      </c>
      <c r="M339" s="3">
        <f t="shared" si="42"/>
        <v>8.0989530067889226E-3</v>
      </c>
      <c r="N339" s="3">
        <f t="shared" si="43"/>
        <v>1.9666713203335962E-3</v>
      </c>
      <c r="O339" s="3">
        <f t="shared" si="44"/>
        <v>7.89423300556822E-3</v>
      </c>
      <c r="P339" s="3">
        <f t="shared" si="45"/>
        <v>1.7619513191128931E-3</v>
      </c>
      <c r="AH339" s="1">
        <v>36466</v>
      </c>
      <c r="AI339" s="15">
        <v>-3.5682945991899391E-3</v>
      </c>
      <c r="AJ339" s="15">
        <v>-5.2968853576385422E-2</v>
      </c>
      <c r="BP339" s="1">
        <v>36466</v>
      </c>
      <c r="BQ339" s="15">
        <v>-3.936487962516463E-3</v>
      </c>
      <c r="BR339" s="15">
        <v>-5.2600660213058897E-2</v>
      </c>
    </row>
    <row r="340" spans="1:70" x14ac:dyDescent="0.2">
      <c r="A340" s="17">
        <v>36497</v>
      </c>
      <c r="B340" s="3">
        <v>5.0929999351501465</v>
      </c>
      <c r="C340" s="2">
        <v>1433.300048828125</v>
      </c>
      <c r="D340" s="3">
        <v>37.875</v>
      </c>
      <c r="K340" s="17">
        <v>36497</v>
      </c>
      <c r="L340" s="3">
        <f t="shared" si="41"/>
        <v>2.0392000198364257E-4</v>
      </c>
      <c r="M340" s="3">
        <f t="shared" si="42"/>
        <v>1.7217402694792345E-2</v>
      </c>
      <c r="N340" s="3">
        <f t="shared" si="43"/>
        <v>1.7564808634996738E-3</v>
      </c>
      <c r="O340" s="3">
        <f t="shared" si="44"/>
        <v>1.7013482692808703E-2</v>
      </c>
      <c r="P340" s="3">
        <f t="shared" si="45"/>
        <v>1.5525608615160312E-3</v>
      </c>
      <c r="AH340" s="1">
        <v>36467</v>
      </c>
      <c r="AI340" s="15">
        <v>-2.6297199020453663E-3</v>
      </c>
      <c r="AJ340" s="15">
        <v>1.7356093040188422E-2</v>
      </c>
      <c r="BP340" s="1">
        <v>36467</v>
      </c>
      <c r="BQ340" s="15">
        <v>-2.9010667284987053E-3</v>
      </c>
      <c r="BR340" s="15">
        <v>1.762743986664176E-2</v>
      </c>
    </row>
    <row r="341" spans="1:70" x14ac:dyDescent="0.2">
      <c r="A341" s="17">
        <v>36500</v>
      </c>
      <c r="B341" s="3">
        <v>5.0960001945495605</v>
      </c>
      <c r="C341" s="2">
        <v>1423.3399658203125</v>
      </c>
      <c r="D341" s="3">
        <v>37.632808685302734</v>
      </c>
      <c r="K341" s="17">
        <v>36500</v>
      </c>
      <c r="L341" s="3">
        <f t="shared" si="41"/>
        <v>2.0371999740600584E-4</v>
      </c>
      <c r="M341" s="3">
        <f t="shared" si="42"/>
        <v>-6.9490564909670694E-3</v>
      </c>
      <c r="N341" s="3">
        <f t="shared" si="43"/>
        <v>-6.3944901570235149E-3</v>
      </c>
      <c r="O341" s="3">
        <f t="shared" si="44"/>
        <v>-7.1527764883730751E-3</v>
      </c>
      <c r="P341" s="3">
        <f t="shared" si="45"/>
        <v>-6.5982101544295206E-3</v>
      </c>
      <c r="AH341" s="1">
        <v>36468</v>
      </c>
      <c r="AI341" s="15">
        <v>2.7507234749041946E-3</v>
      </c>
      <c r="AJ341" s="15">
        <v>4.2802510510498028E-2</v>
      </c>
      <c r="BP341" s="1">
        <v>36468</v>
      </c>
      <c r="BQ341" s="15">
        <v>3.0345560172161772E-3</v>
      </c>
      <c r="BR341" s="15">
        <v>4.251867796818605E-2</v>
      </c>
    </row>
    <row r="342" spans="1:70" x14ac:dyDescent="0.2">
      <c r="A342" s="17">
        <v>36501</v>
      </c>
      <c r="B342" s="3">
        <v>5.0630002021789551</v>
      </c>
      <c r="C342" s="2">
        <v>1409.1700439453125</v>
      </c>
      <c r="D342" s="3">
        <v>36.1875</v>
      </c>
      <c r="K342" s="17">
        <v>36501</v>
      </c>
      <c r="L342" s="3">
        <f t="shared" si="41"/>
        <v>2.0384000778198242E-4</v>
      </c>
      <c r="M342" s="3">
        <f t="shared" si="42"/>
        <v>-9.9554022336704774E-3</v>
      </c>
      <c r="N342" s="3">
        <f t="shared" si="43"/>
        <v>-3.8405549194822412E-2</v>
      </c>
      <c r="O342" s="3">
        <f t="shared" si="44"/>
        <v>-1.0159242241452459E-2</v>
      </c>
      <c r="P342" s="3">
        <f t="shared" si="45"/>
        <v>-3.8609389202604392E-2</v>
      </c>
      <c r="AH342" s="1">
        <v>36469</v>
      </c>
      <c r="AI342" s="15">
        <v>2.9415832130686658E-3</v>
      </c>
      <c r="AJ342" s="15">
        <v>-3.907648321077984E-2</v>
      </c>
      <c r="BP342" s="1">
        <v>36469</v>
      </c>
      <c r="BQ342" s="15">
        <v>3.2451095578302411E-3</v>
      </c>
      <c r="BR342" s="15">
        <v>-3.9380009555541419E-2</v>
      </c>
    </row>
    <row r="343" spans="1:70" x14ac:dyDescent="0.2">
      <c r="A343" s="17">
        <v>36502</v>
      </c>
      <c r="B343" s="3">
        <v>5.064000129699707</v>
      </c>
      <c r="C343" s="2">
        <v>1403.8800048828125</v>
      </c>
      <c r="D343" s="3">
        <v>36.4375</v>
      </c>
      <c r="K343" s="17">
        <v>36502</v>
      </c>
      <c r="L343" s="3">
        <f t="shared" si="41"/>
        <v>2.025200080871582E-4</v>
      </c>
      <c r="M343" s="3">
        <f t="shared" si="42"/>
        <v>-3.754010444111667E-3</v>
      </c>
      <c r="N343" s="3">
        <f t="shared" si="43"/>
        <v>6.9084628670120895E-3</v>
      </c>
      <c r="O343" s="3">
        <f t="shared" si="44"/>
        <v>-3.956530452198825E-3</v>
      </c>
      <c r="P343" s="3">
        <f t="shared" si="45"/>
        <v>6.7059428589249315E-3</v>
      </c>
      <c r="AH343" s="1">
        <v>36472</v>
      </c>
      <c r="AI343" s="15">
        <v>2.8759830219342772E-3</v>
      </c>
      <c r="AJ343" s="15">
        <v>-1.9283078458450887E-2</v>
      </c>
      <c r="BP343" s="1">
        <v>36472</v>
      </c>
      <c r="BQ343" s="15">
        <v>3.1727404314700119E-3</v>
      </c>
      <c r="BR343" s="15">
        <v>-1.9579835867986624E-2</v>
      </c>
    </row>
    <row r="344" spans="1:70" x14ac:dyDescent="0.2">
      <c r="A344" s="17">
        <v>36503</v>
      </c>
      <c r="B344" s="3">
        <v>5.1090002059936523</v>
      </c>
      <c r="C344" s="2">
        <v>1408.1099853515625</v>
      </c>
      <c r="D344" s="3">
        <v>38.9375</v>
      </c>
      <c r="K344" s="17">
        <v>36503</v>
      </c>
      <c r="L344" s="3">
        <f t="shared" si="41"/>
        <v>2.0256000518798829E-4</v>
      </c>
      <c r="M344" s="3">
        <f t="shared" si="42"/>
        <v>3.0130641180426908E-3</v>
      </c>
      <c r="N344" s="3">
        <f t="shared" si="43"/>
        <v>6.86106346483705E-2</v>
      </c>
      <c r="O344" s="3">
        <f t="shared" si="44"/>
        <v>2.8105041128547027E-3</v>
      </c>
      <c r="P344" s="3">
        <f t="shared" si="45"/>
        <v>6.8408074643182507E-2</v>
      </c>
      <c r="AH344" s="1">
        <v>36473</v>
      </c>
      <c r="AI344" s="15">
        <v>2.542100213247132E-3</v>
      </c>
      <c r="AJ344" s="15">
        <v>8.7888650004656586E-3</v>
      </c>
      <c r="BP344" s="1">
        <v>36473</v>
      </c>
      <c r="BQ344" s="15">
        <v>2.8044060294880381E-3</v>
      </c>
      <c r="BR344" s="15">
        <v>8.526559184224753E-3</v>
      </c>
    </row>
    <row r="345" spans="1:70" x14ac:dyDescent="0.2">
      <c r="A345" s="17">
        <v>36504</v>
      </c>
      <c r="B345" s="3">
        <v>5.1139998435974121</v>
      </c>
      <c r="C345" s="2">
        <v>1417.0400390625</v>
      </c>
      <c r="D345" s="3">
        <v>37.4375</v>
      </c>
      <c r="K345" s="17">
        <v>36504</v>
      </c>
      <c r="L345" s="3">
        <f t="shared" si="41"/>
        <v>2.043600082397461E-4</v>
      </c>
      <c r="M345" s="3">
        <f t="shared" si="42"/>
        <v>6.3418722996328551E-3</v>
      </c>
      <c r="N345" s="3">
        <f t="shared" si="43"/>
        <v>-3.8523274478330656E-2</v>
      </c>
      <c r="O345" s="3">
        <f t="shared" si="44"/>
        <v>6.1375122913931088E-3</v>
      </c>
      <c r="P345" s="3">
        <f t="shared" si="45"/>
        <v>-3.8727634486570399E-2</v>
      </c>
      <c r="AH345" s="1">
        <v>36474</v>
      </c>
      <c r="AI345" s="15">
        <v>-4.5726127861164161E-3</v>
      </c>
      <c r="AJ345" s="15">
        <v>2.7172235725036725E-2</v>
      </c>
      <c r="BP345" s="1">
        <v>36474</v>
      </c>
      <c r="BQ345" s="15">
        <v>-5.0444364077681363E-3</v>
      </c>
      <c r="BR345" s="15">
        <v>2.7644059346688447E-2</v>
      </c>
    </row>
    <row r="346" spans="1:70" x14ac:dyDescent="0.2">
      <c r="A346" s="17">
        <v>36507</v>
      </c>
      <c r="B346" s="3">
        <v>5.2170000076293945</v>
      </c>
      <c r="C346" s="2">
        <v>1415.219970703125</v>
      </c>
      <c r="D346" s="3">
        <v>37.445308685302734</v>
      </c>
      <c r="K346" s="17">
        <v>36507</v>
      </c>
      <c r="L346" s="3">
        <f t="shared" si="41"/>
        <v>2.0455999374389649E-4</v>
      </c>
      <c r="M346" s="3">
        <f t="shared" si="42"/>
        <v>-1.2844156193209189E-3</v>
      </c>
      <c r="N346" s="3">
        <f t="shared" si="43"/>
        <v>2.0857924013981637E-4</v>
      </c>
      <c r="O346" s="3">
        <f t="shared" si="44"/>
        <v>-1.4889756130648153E-3</v>
      </c>
      <c r="P346" s="3">
        <f t="shared" si="45"/>
        <v>4.0192463959198789E-6</v>
      </c>
      <c r="AH346" s="1">
        <v>36475</v>
      </c>
      <c r="AI346" s="15">
        <v>3.001753124479332E-3</v>
      </c>
      <c r="AJ346" s="15">
        <v>3.6605204081517816E-2</v>
      </c>
      <c r="BP346" s="1">
        <v>36475</v>
      </c>
      <c r="BQ346" s="15">
        <v>3.3114880827501123E-3</v>
      </c>
      <c r="BR346" s="15">
        <v>3.6295469123247034E-2</v>
      </c>
    </row>
    <row r="347" spans="1:70" x14ac:dyDescent="0.2">
      <c r="A347" s="17">
        <v>36508</v>
      </c>
      <c r="B347" s="3">
        <v>5.2220001220703125</v>
      </c>
      <c r="C347" s="2">
        <v>1403.1700439453125</v>
      </c>
      <c r="D347" s="3">
        <v>36.625</v>
      </c>
      <c r="K347" s="17">
        <v>36508</v>
      </c>
      <c r="L347" s="3">
        <f t="shared" si="41"/>
        <v>2.0868000030517577E-4</v>
      </c>
      <c r="M347" s="3">
        <f t="shared" si="42"/>
        <v>-8.5145256619193442E-3</v>
      </c>
      <c r="N347" s="3">
        <f t="shared" si="43"/>
        <v>-2.1906847989871296E-2</v>
      </c>
      <c r="O347" s="3">
        <f t="shared" si="44"/>
        <v>-8.7232056622245195E-3</v>
      </c>
      <c r="P347" s="3">
        <f t="shared" si="45"/>
        <v>-2.2115527990176471E-2</v>
      </c>
      <c r="AH347" s="1">
        <v>36476</v>
      </c>
      <c r="AI347" s="15">
        <v>3.0108392962090928E-3</v>
      </c>
      <c r="AJ347" s="15">
        <v>2.2820371370377301E-2</v>
      </c>
      <c r="BP347" s="1">
        <v>36476</v>
      </c>
      <c r="BQ347" s="15">
        <v>3.3215118082708917E-3</v>
      </c>
      <c r="BR347" s="15">
        <v>2.2509698858315504E-2</v>
      </c>
    </row>
    <row r="348" spans="1:70" x14ac:dyDescent="0.2">
      <c r="A348" s="17">
        <v>36509</v>
      </c>
      <c r="B348" s="3">
        <v>5.1779999732971191</v>
      </c>
      <c r="C348" s="2">
        <v>1413.300048828125</v>
      </c>
      <c r="D348" s="3">
        <v>37.375</v>
      </c>
      <c r="K348" s="17">
        <v>36509</v>
      </c>
      <c r="L348" s="3">
        <f t="shared" si="41"/>
        <v>2.0888000488281249E-4</v>
      </c>
      <c r="M348" s="3">
        <f t="shared" si="42"/>
        <v>7.2193708285916841E-3</v>
      </c>
      <c r="N348" s="3">
        <f t="shared" si="43"/>
        <v>2.0477815699658702E-2</v>
      </c>
      <c r="O348" s="3">
        <f t="shared" si="44"/>
        <v>7.0104908237088714E-3</v>
      </c>
      <c r="P348" s="3">
        <f t="shared" si="45"/>
        <v>2.0268935694775891E-2</v>
      </c>
      <c r="AH348" s="1">
        <v>36479</v>
      </c>
      <c r="AI348" s="15">
        <v>5.5430573846303195E-3</v>
      </c>
      <c r="AJ348" s="15">
        <v>1.2163990375037832E-2</v>
      </c>
      <c r="BP348" s="1">
        <v>36479</v>
      </c>
      <c r="BQ348" s="15">
        <v>6.1150160289704701E-3</v>
      </c>
      <c r="BR348" s="15">
        <v>1.1592031730697682E-2</v>
      </c>
    </row>
    <row r="349" spans="1:70" x14ac:dyDescent="0.2">
      <c r="A349" s="17">
        <v>36510</v>
      </c>
      <c r="B349" s="3">
        <v>5.2729997634887695</v>
      </c>
      <c r="C349" s="2">
        <v>1418.780029296875</v>
      </c>
      <c r="D349" s="3">
        <v>37</v>
      </c>
      <c r="K349" s="17">
        <v>36510</v>
      </c>
      <c r="L349" s="3">
        <f t="shared" si="41"/>
        <v>2.0711999893188477E-4</v>
      </c>
      <c r="M349" s="3">
        <f t="shared" si="42"/>
        <v>3.8774359862888776E-3</v>
      </c>
      <c r="N349" s="3">
        <f t="shared" si="43"/>
        <v>-1.0033444816053512E-2</v>
      </c>
      <c r="O349" s="3">
        <f t="shared" si="44"/>
        <v>3.670315987356993E-3</v>
      </c>
      <c r="P349" s="3">
        <f t="shared" si="45"/>
        <v>-1.0240564814985397E-2</v>
      </c>
      <c r="AH349" s="1">
        <v>36480</v>
      </c>
      <c r="AI349" s="15">
        <v>-7.4215763600369385E-4</v>
      </c>
      <c r="AJ349" s="15">
        <v>-6.7931406651001837E-3</v>
      </c>
      <c r="BP349" s="1">
        <v>36480</v>
      </c>
      <c r="BQ349" s="15">
        <v>-8.1873693979231475E-4</v>
      </c>
      <c r="BR349" s="15">
        <v>-6.7165613613115625E-3</v>
      </c>
    </row>
    <row r="350" spans="1:70" x14ac:dyDescent="0.2">
      <c r="A350" s="17">
        <v>36511</v>
      </c>
      <c r="B350" s="3">
        <v>5.2779998779296875</v>
      </c>
      <c r="C350" s="2">
        <v>1421.050048828125</v>
      </c>
      <c r="D350" s="3">
        <v>41</v>
      </c>
      <c r="K350" s="17">
        <v>36511</v>
      </c>
      <c r="L350" s="3">
        <f t="shared" si="41"/>
        <v>2.109199905395508E-4</v>
      </c>
      <c r="M350" s="3">
        <f t="shared" si="42"/>
        <v>1.5999799013064666E-3</v>
      </c>
      <c r="N350" s="3">
        <f t="shared" si="43"/>
        <v>0.10810810810810811</v>
      </c>
      <c r="O350" s="3">
        <f t="shared" si="44"/>
        <v>1.3890599107669159E-3</v>
      </c>
      <c r="P350" s="3">
        <f t="shared" si="45"/>
        <v>0.10789718811756856</v>
      </c>
      <c r="AH350" s="1">
        <v>36481</v>
      </c>
      <c r="AI350" s="15">
        <v>9.7370657686144946E-3</v>
      </c>
      <c r="AJ350" s="15">
        <v>-3.9484843265470776E-2</v>
      </c>
      <c r="BP350" s="1">
        <v>36481</v>
      </c>
      <c r="BQ350" s="15">
        <v>1.0741781857664881E-2</v>
      </c>
      <c r="BR350" s="15">
        <v>-4.0489559354521164E-2</v>
      </c>
    </row>
    <row r="351" spans="1:70" x14ac:dyDescent="0.2">
      <c r="A351" s="17">
        <v>36514</v>
      </c>
      <c r="B351" s="3">
        <v>5.3619999885559082</v>
      </c>
      <c r="C351" s="2">
        <v>1418.0899658203125</v>
      </c>
      <c r="D351" s="3">
        <v>40.746089935302734</v>
      </c>
      <c r="K351" s="17">
        <v>36514</v>
      </c>
      <c r="L351" s="3">
        <f t="shared" si="41"/>
        <v>2.1111999511718747E-4</v>
      </c>
      <c r="M351" s="3">
        <f t="shared" si="42"/>
        <v>-2.0830251617482052E-3</v>
      </c>
      <c r="N351" s="3">
        <f t="shared" si="43"/>
        <v>-6.1929284072503813E-3</v>
      </c>
      <c r="O351" s="3">
        <f t="shared" si="44"/>
        <v>-2.2941451568653927E-3</v>
      </c>
      <c r="P351" s="3">
        <f t="shared" si="45"/>
        <v>-6.4040484023675688E-3</v>
      </c>
      <c r="AH351" s="1">
        <v>36482</v>
      </c>
      <c r="AI351" s="15">
        <v>-3.6233635688992334E-3</v>
      </c>
      <c r="AJ351" s="15">
        <v>-1.1800056576899077E-2</v>
      </c>
      <c r="BP351" s="1">
        <v>36482</v>
      </c>
      <c r="BQ351" s="15">
        <v>-3.9972392066592623E-3</v>
      </c>
      <c r="BR351" s="15">
        <v>-1.1426180939139047E-2</v>
      </c>
    </row>
    <row r="352" spans="1:70" x14ac:dyDescent="0.2">
      <c r="A352" s="17">
        <v>36515</v>
      </c>
      <c r="B352" s="3">
        <v>5.4180002212524414</v>
      </c>
      <c r="C352" s="2">
        <v>1433.4300537109375</v>
      </c>
      <c r="D352" s="3">
        <v>40.5</v>
      </c>
      <c r="K352" s="17">
        <v>36515</v>
      </c>
      <c r="L352" s="3">
        <f t="shared" si="41"/>
        <v>2.1447999954223631E-4</v>
      </c>
      <c r="M352" s="3">
        <f t="shared" si="42"/>
        <v>1.0817429260738988E-2</v>
      </c>
      <c r="N352" s="3">
        <f t="shared" si="43"/>
        <v>-6.039596331659792E-3</v>
      </c>
      <c r="O352" s="3">
        <f t="shared" si="44"/>
        <v>1.0602949261196752E-2</v>
      </c>
      <c r="P352" s="3">
        <f t="shared" si="45"/>
        <v>-6.2540763312020284E-3</v>
      </c>
      <c r="AH352" s="1">
        <v>36483</v>
      </c>
      <c r="AI352" s="15">
        <v>5.2929874539863076E-3</v>
      </c>
      <c r="AJ352" s="15">
        <v>-1.0133132620698836E-2</v>
      </c>
      <c r="BP352" s="1">
        <v>36483</v>
      </c>
      <c r="BQ352" s="15">
        <v>5.8391427106657106E-3</v>
      </c>
      <c r="BR352" s="15">
        <v>-1.0679287877378239E-2</v>
      </c>
    </row>
    <row r="353" spans="1:70" x14ac:dyDescent="0.2">
      <c r="A353" s="17">
        <v>36516</v>
      </c>
      <c r="B353" s="3">
        <v>5.3579998016357422</v>
      </c>
      <c r="C353" s="2">
        <v>1435.989990234375</v>
      </c>
      <c r="D353" s="3">
        <v>40.25</v>
      </c>
      <c r="K353" s="17">
        <v>36516</v>
      </c>
      <c r="L353" s="3">
        <f t="shared" si="41"/>
        <v>2.1672000885009766E-4</v>
      </c>
      <c r="M353" s="3">
        <f t="shared" si="42"/>
        <v>1.7858817155467087E-3</v>
      </c>
      <c r="N353" s="3">
        <f t="shared" si="43"/>
        <v>-6.1728395061728392E-3</v>
      </c>
      <c r="O353" s="3">
        <f t="shared" si="44"/>
        <v>1.5691617066966111E-3</v>
      </c>
      <c r="P353" s="3">
        <f t="shared" si="45"/>
        <v>-6.389559515022937E-3</v>
      </c>
      <c r="AH353" s="1">
        <v>36486</v>
      </c>
      <c r="AI353" s="15">
        <v>-1.213693187744086E-3</v>
      </c>
      <c r="AJ353" s="15">
        <v>-3.0045367433221337E-2</v>
      </c>
      <c r="BP353" s="1">
        <v>36486</v>
      </c>
      <c r="BQ353" s="15">
        <v>-1.3389277401107634E-3</v>
      </c>
      <c r="BR353" s="15">
        <v>-2.9920132880854659E-2</v>
      </c>
    </row>
    <row r="354" spans="1:70" x14ac:dyDescent="0.2">
      <c r="A354" s="17">
        <v>36517</v>
      </c>
      <c r="B354" s="3">
        <v>5.3080000877380371</v>
      </c>
      <c r="C354" s="2">
        <v>1458.3399658203125</v>
      </c>
      <c r="D354" s="3">
        <v>40.0625</v>
      </c>
      <c r="K354" s="17">
        <v>36517</v>
      </c>
      <c r="L354" s="3">
        <f t="shared" si="41"/>
        <v>2.1431999206542968E-4</v>
      </c>
      <c r="M354" s="3">
        <f t="shared" si="42"/>
        <v>1.5564158342280402E-2</v>
      </c>
      <c r="N354" s="3">
        <f t="shared" si="43"/>
        <v>-4.658385093167702E-3</v>
      </c>
      <c r="O354" s="3">
        <f t="shared" si="44"/>
        <v>1.5349838350214973E-2</v>
      </c>
      <c r="P354" s="3">
        <f t="shared" si="45"/>
        <v>-4.8727050852331319E-3</v>
      </c>
      <c r="AH354" s="1">
        <v>36487</v>
      </c>
      <c r="AI354" s="15">
        <v>-5.0758623377304061E-4</v>
      </c>
      <c r="AJ354" s="15">
        <v>-5.0976825048888591E-2</v>
      </c>
      <c r="BP354" s="1">
        <v>36487</v>
      </c>
      <c r="BQ354" s="15">
        <v>-5.5996136071283025E-4</v>
      </c>
      <c r="BR354" s="15">
        <v>-5.0924449921948799E-2</v>
      </c>
    </row>
    <row r="355" spans="1:70" x14ac:dyDescent="0.2">
      <c r="A355" s="17">
        <v>36521</v>
      </c>
      <c r="B355" s="3">
        <v>5.2779998779296875</v>
      </c>
      <c r="C355" s="2">
        <v>1457.0899658203125</v>
      </c>
      <c r="D355" s="3">
        <v>42.6875</v>
      </c>
      <c r="K355" s="17">
        <v>36521</v>
      </c>
      <c r="L355" s="3">
        <f t="shared" si="41"/>
        <v>2.1232000350952148E-4</v>
      </c>
      <c r="M355" s="3">
        <f t="shared" si="42"/>
        <v>-8.5713895888252516E-4</v>
      </c>
      <c r="N355" s="3">
        <f t="shared" si="43"/>
        <v>6.5522620904836196E-2</v>
      </c>
      <c r="O355" s="3">
        <f t="shared" si="44"/>
        <v>-1.0694589623920466E-3</v>
      </c>
      <c r="P355" s="3">
        <f t="shared" si="45"/>
        <v>6.5310300901326668E-2</v>
      </c>
      <c r="AH355" s="1">
        <v>36488</v>
      </c>
      <c r="AI355" s="15">
        <v>-6.2452751709205978E-3</v>
      </c>
      <c r="AJ355" s="15">
        <v>-3.6294971975582749E-2</v>
      </c>
      <c r="BP355" s="1">
        <v>36488</v>
      </c>
      <c r="BQ355" s="15">
        <v>-6.889691938135642E-3</v>
      </c>
      <c r="BR355" s="15">
        <v>-3.5650555208367705E-2</v>
      </c>
    </row>
    <row r="356" spans="1:70" x14ac:dyDescent="0.2">
      <c r="A356" s="17">
        <v>36522</v>
      </c>
      <c r="B356" s="3">
        <v>5.2080001831054688</v>
      </c>
      <c r="C356" s="2">
        <v>1457.6600341796875</v>
      </c>
      <c r="D356" s="3">
        <v>42.875</v>
      </c>
      <c r="K356" s="17">
        <v>36522</v>
      </c>
      <c r="L356" s="3">
        <f t="shared" si="41"/>
        <v>2.1111999511718747E-4</v>
      </c>
      <c r="M356" s="3">
        <f t="shared" si="42"/>
        <v>3.9123758501353957E-4</v>
      </c>
      <c r="N356" s="3">
        <f t="shared" si="43"/>
        <v>4.3923865300146414E-3</v>
      </c>
      <c r="O356" s="3">
        <f t="shared" si="44"/>
        <v>1.801175898963521E-4</v>
      </c>
      <c r="P356" s="3">
        <f t="shared" si="45"/>
        <v>4.1812665348974539E-3</v>
      </c>
      <c r="AH356" s="1">
        <v>36489</v>
      </c>
      <c r="AI356" s="15">
        <v>4.6251219763243012E-3</v>
      </c>
      <c r="AJ356" s="15">
        <v>8.7000785702961853E-2</v>
      </c>
      <c r="BP356" s="1">
        <v>36489</v>
      </c>
      <c r="BQ356" s="15">
        <v>5.1023637423614591E-3</v>
      </c>
      <c r="BR356" s="15">
        <v>8.6523543936924685E-2</v>
      </c>
    </row>
    <row r="357" spans="1:70" x14ac:dyDescent="0.2">
      <c r="A357" s="17">
        <v>36523</v>
      </c>
      <c r="B357" s="3">
        <v>5.0580000877380371</v>
      </c>
      <c r="C357" s="2">
        <v>1463.4599609375</v>
      </c>
      <c r="D357" s="3">
        <v>43.3125</v>
      </c>
      <c r="K357" s="17">
        <v>36523</v>
      </c>
      <c r="L357" s="3">
        <f t="shared" si="41"/>
        <v>2.0832000732421874E-4</v>
      </c>
      <c r="M357" s="3">
        <f t="shared" si="42"/>
        <v>3.9789296693425952E-3</v>
      </c>
      <c r="N357" s="3">
        <f t="shared" si="43"/>
        <v>1.020408163265306E-2</v>
      </c>
      <c r="O357" s="3">
        <f t="shared" si="44"/>
        <v>3.7706096620183766E-3</v>
      </c>
      <c r="P357" s="3">
        <f t="shared" si="45"/>
        <v>9.9957616253288414E-3</v>
      </c>
      <c r="AH357" s="1">
        <v>36490</v>
      </c>
      <c r="AI357" s="15">
        <v>-2.8414050076181239E-4</v>
      </c>
      <c r="AJ357" s="15">
        <v>-2.4154492782535921E-2</v>
      </c>
      <c r="BP357" s="1">
        <v>36490</v>
      </c>
      <c r="BQ357" s="15">
        <v>-3.1345944955503267E-4</v>
      </c>
      <c r="BR357" s="15">
        <v>-2.41251738337427E-2</v>
      </c>
    </row>
    <row r="358" spans="1:70" x14ac:dyDescent="0.2">
      <c r="A358" s="17">
        <v>36524</v>
      </c>
      <c r="B358" s="3">
        <v>5.0679998397827148</v>
      </c>
      <c r="C358" s="2">
        <v>1464.469970703125</v>
      </c>
      <c r="D358" s="3">
        <v>44.25</v>
      </c>
      <c r="K358" s="17">
        <v>36524</v>
      </c>
      <c r="L358" s="3">
        <f t="shared" si="41"/>
        <v>2.0232000350952148E-4</v>
      </c>
      <c r="M358" s="3">
        <f t="shared" si="42"/>
        <v>6.9015196355490488E-4</v>
      </c>
      <c r="N358" s="3">
        <f t="shared" si="43"/>
        <v>2.1645021645021644E-2</v>
      </c>
      <c r="O358" s="3">
        <f t="shared" si="44"/>
        <v>4.878319600453834E-4</v>
      </c>
      <c r="P358" s="3">
        <f t="shared" si="45"/>
        <v>2.1442701641512123E-2</v>
      </c>
      <c r="AH358" s="1">
        <v>36493</v>
      </c>
      <c r="AI358" s="15">
        <v>-3.4329783370002282E-3</v>
      </c>
      <c r="AJ358" s="15">
        <v>3.2274183394416346E-3</v>
      </c>
      <c r="BP358" s="1">
        <v>36493</v>
      </c>
      <c r="BQ358" s="15">
        <v>-3.7872091340914096E-3</v>
      </c>
      <c r="BR358" s="15">
        <v>3.581649136532816E-3</v>
      </c>
    </row>
    <row r="359" spans="1:70" x14ac:dyDescent="0.2">
      <c r="A359" s="17">
        <v>36525</v>
      </c>
      <c r="B359" s="3">
        <v>5.1680002212524414</v>
      </c>
      <c r="C359" s="2">
        <v>1469.25</v>
      </c>
      <c r="D359" s="3">
        <v>44.375</v>
      </c>
      <c r="K359" s="17">
        <v>36525</v>
      </c>
      <c r="L359" s="3">
        <f t="shared" si="41"/>
        <v>2.0271999359130859E-4</v>
      </c>
      <c r="M359" s="3">
        <f t="shared" si="42"/>
        <v>3.2639995305468778E-3</v>
      </c>
      <c r="N359" s="3">
        <f t="shared" si="43"/>
        <v>2.8248587570621469E-3</v>
      </c>
      <c r="O359" s="3">
        <f t="shared" si="44"/>
        <v>3.0612795369555691E-3</v>
      </c>
      <c r="P359" s="3">
        <f t="shared" si="45"/>
        <v>2.6221387634708382E-3</v>
      </c>
      <c r="AH359" s="1">
        <v>36494</v>
      </c>
      <c r="AI359" s="15">
        <v>-7.2927901403798262E-3</v>
      </c>
      <c r="AJ359" s="15">
        <v>1.5363615832234544E-2</v>
      </c>
      <c r="BP359" s="1">
        <v>36494</v>
      </c>
      <c r="BQ359" s="15">
        <v>-8.0452944124291496E-3</v>
      </c>
      <c r="BR359" s="15">
        <v>1.6116120104283867E-2</v>
      </c>
    </row>
    <row r="360" spans="1:70" x14ac:dyDescent="0.2">
      <c r="A360" s="17">
        <v>36528</v>
      </c>
      <c r="B360" s="3">
        <v>5.2839999198913574</v>
      </c>
      <c r="C360" s="2">
        <v>1455.1700439453125</v>
      </c>
      <c r="D360" s="3">
        <v>43.4375</v>
      </c>
      <c r="K360" s="17">
        <v>36528</v>
      </c>
      <c r="L360" s="3">
        <f t="shared" si="41"/>
        <v>2.0672000885009766E-4</v>
      </c>
      <c r="M360" s="3">
        <f t="shared" si="42"/>
        <v>-9.5830907297515741E-3</v>
      </c>
      <c r="N360" s="3">
        <f t="shared" si="43"/>
        <v>-2.1126760563380281E-2</v>
      </c>
      <c r="O360" s="3">
        <f t="shared" si="44"/>
        <v>-9.7898107386016724E-3</v>
      </c>
      <c r="P360" s="3">
        <f t="shared" si="45"/>
        <v>-2.133348057223038E-2</v>
      </c>
      <c r="AH360" s="1">
        <v>36495</v>
      </c>
      <c r="AI360" s="15">
        <v>3.2711206759909596E-3</v>
      </c>
      <c r="AJ360" s="15">
        <v>-1.209759010267065E-2</v>
      </c>
      <c r="BP360" s="1">
        <v>36495</v>
      </c>
      <c r="BQ360" s="15">
        <v>3.6086502409022935E-3</v>
      </c>
      <c r="BR360" s="15">
        <v>-1.2435119667581984E-2</v>
      </c>
    </row>
    <row r="361" spans="1:70" x14ac:dyDescent="0.2">
      <c r="A361" s="17">
        <v>36529</v>
      </c>
      <c r="B361" s="3">
        <v>5.2779998779296875</v>
      </c>
      <c r="C361" s="2">
        <v>1399.4200439453125</v>
      </c>
      <c r="D361" s="3">
        <v>42.5</v>
      </c>
      <c r="K361" s="17">
        <v>36529</v>
      </c>
      <c r="L361" s="3">
        <f t="shared" si="41"/>
        <v>2.1135999679565428E-4</v>
      </c>
      <c r="M361" s="3">
        <f t="shared" si="42"/>
        <v>-3.8311673767588338E-2</v>
      </c>
      <c r="N361" s="3">
        <f t="shared" si="43"/>
        <v>-2.1582733812949641E-2</v>
      </c>
      <c r="O361" s="3">
        <f t="shared" si="44"/>
        <v>-3.8523033764383992E-2</v>
      </c>
      <c r="P361" s="3">
        <f t="shared" si="45"/>
        <v>-2.1794093809745296E-2</v>
      </c>
      <c r="AH361" s="1">
        <v>36496</v>
      </c>
      <c r="AI361" s="15">
        <v>4.2275547754906471E-3</v>
      </c>
      <c r="AJ361" s="15">
        <v>-2.465603456377754E-3</v>
      </c>
      <c r="BP361" s="1">
        <v>36496</v>
      </c>
      <c r="BQ361" s="15">
        <v>4.6637736941271216E-3</v>
      </c>
      <c r="BR361" s="15">
        <v>-2.9018223750142285E-3</v>
      </c>
    </row>
    <row r="362" spans="1:70" x14ac:dyDescent="0.2">
      <c r="A362" s="17">
        <v>36530</v>
      </c>
      <c r="B362" s="3">
        <v>5.2690000534057617</v>
      </c>
      <c r="C362" s="2">
        <v>1402.1099853515625</v>
      </c>
      <c r="D362" s="3">
        <v>44</v>
      </c>
      <c r="K362" s="17">
        <v>36530</v>
      </c>
      <c r="L362" s="3">
        <f t="shared" si="41"/>
        <v>2.1111999511718747E-4</v>
      </c>
      <c r="M362" s="3">
        <f t="shared" si="42"/>
        <v>1.9221829913671862E-3</v>
      </c>
      <c r="N362" s="3">
        <f t="shared" si="43"/>
        <v>3.5294117647058823E-2</v>
      </c>
      <c r="O362" s="3">
        <f t="shared" si="44"/>
        <v>1.7110629962499987E-3</v>
      </c>
      <c r="P362" s="3">
        <f t="shared" si="45"/>
        <v>3.5082997651941637E-2</v>
      </c>
      <c r="AH362" s="1">
        <v>36497</v>
      </c>
      <c r="AI362" s="15">
        <v>9.1111359336591771E-3</v>
      </c>
      <c r="AJ362" s="15">
        <v>-7.5585750721431462E-3</v>
      </c>
      <c r="BP362" s="1">
        <v>36497</v>
      </c>
      <c r="BQ362" s="15">
        <v>1.0051265648257484E-2</v>
      </c>
      <c r="BR362" s="15">
        <v>-8.4987047867414525E-3</v>
      </c>
    </row>
    <row r="363" spans="1:70" x14ac:dyDescent="0.2">
      <c r="A363" s="17">
        <v>36531</v>
      </c>
      <c r="B363" s="3">
        <v>5.2389998435974121</v>
      </c>
      <c r="C363" s="2">
        <v>1403.449951171875</v>
      </c>
      <c r="D363" s="3">
        <v>47.9375</v>
      </c>
      <c r="K363" s="17">
        <v>36531</v>
      </c>
      <c r="L363" s="3">
        <f t="shared" si="41"/>
        <v>2.1076000213623048E-4</v>
      </c>
      <c r="M363" s="3">
        <f t="shared" si="42"/>
        <v>9.5567810964310293E-4</v>
      </c>
      <c r="N363" s="3">
        <f t="shared" si="43"/>
        <v>8.9488636363636367E-2</v>
      </c>
      <c r="O363" s="3">
        <f t="shared" si="44"/>
        <v>7.4491810750687245E-4</v>
      </c>
      <c r="P363" s="3">
        <f t="shared" si="45"/>
        <v>8.9277876361500141E-2</v>
      </c>
      <c r="AH363" s="1">
        <v>36500</v>
      </c>
      <c r="AI363" s="15">
        <v>-3.8304866831406952E-3</v>
      </c>
      <c r="AJ363" s="15">
        <v>-2.7677234712888254E-3</v>
      </c>
      <c r="BP363" s="1">
        <v>36500</v>
      </c>
      <c r="BQ363" s="15">
        <v>-4.2257342547294329E-3</v>
      </c>
      <c r="BR363" s="15">
        <v>-2.3724758997000876E-3</v>
      </c>
    </row>
    <row r="364" spans="1:70" x14ac:dyDescent="0.2">
      <c r="A364" s="17">
        <v>36532</v>
      </c>
      <c r="B364" s="3">
        <v>5.2189998626708984</v>
      </c>
      <c r="C364" s="2">
        <v>1441.469970703125</v>
      </c>
      <c r="D364" s="3">
        <v>49.0625</v>
      </c>
      <c r="K364" s="17">
        <v>36532</v>
      </c>
      <c r="L364" s="3">
        <f t="shared" si="41"/>
        <v>2.0955999374389647E-4</v>
      </c>
      <c r="M364" s="3">
        <f t="shared" si="42"/>
        <v>2.7090399268961063E-2</v>
      </c>
      <c r="N364" s="3">
        <f t="shared" si="43"/>
        <v>2.3468057366362451E-2</v>
      </c>
      <c r="O364" s="3">
        <f t="shared" si="44"/>
        <v>2.6880839275217165E-2</v>
      </c>
      <c r="P364" s="3">
        <f t="shared" si="45"/>
        <v>2.3258497372618554E-2</v>
      </c>
      <c r="AH364" s="1">
        <v>36501</v>
      </c>
      <c r="AI364" s="15">
        <v>-5.4405225970559296E-3</v>
      </c>
      <c r="AJ364" s="15">
        <v>-3.3168866605548464E-2</v>
      </c>
      <c r="BP364" s="1">
        <v>36501</v>
      </c>
      <c r="BQ364" s="15">
        <v>-6.0019012213765573E-3</v>
      </c>
      <c r="BR364" s="15">
        <v>-3.2607487981227833E-2</v>
      </c>
    </row>
    <row r="365" spans="1:70" x14ac:dyDescent="0.2">
      <c r="A365" s="17">
        <v>36535</v>
      </c>
      <c r="B365" s="3">
        <v>5.2379999160766602</v>
      </c>
      <c r="C365" s="2">
        <v>1457.5999755859375</v>
      </c>
      <c r="D365" s="3">
        <v>47.3125</v>
      </c>
      <c r="K365" s="17">
        <v>36535</v>
      </c>
      <c r="L365" s="3">
        <f t="shared" si="41"/>
        <v>2.0875999450683594E-4</v>
      </c>
      <c r="M365" s="3">
        <f t="shared" si="42"/>
        <v>1.1189969413615015E-2</v>
      </c>
      <c r="N365" s="3">
        <f t="shared" si="43"/>
        <v>-3.5668789808917196E-2</v>
      </c>
      <c r="O365" s="3">
        <f t="shared" si="44"/>
        <v>1.0981209419108179E-2</v>
      </c>
      <c r="P365" s="3">
        <f t="shared" si="45"/>
        <v>-3.587754980342403E-2</v>
      </c>
      <c r="AH365" s="1">
        <v>36502</v>
      </c>
      <c r="AI365" s="15">
        <v>-2.1188187878124782E-3</v>
      </c>
      <c r="AJ365" s="15">
        <v>8.8247616467374106E-3</v>
      </c>
      <c r="BP365" s="1">
        <v>36502</v>
      </c>
      <c r="BQ365" s="15">
        <v>-2.3374484424214912E-3</v>
      </c>
      <c r="BR365" s="15">
        <v>9.0433913013464231E-3</v>
      </c>
    </row>
    <row r="366" spans="1:70" x14ac:dyDescent="0.2">
      <c r="A366" s="17">
        <v>36536</v>
      </c>
      <c r="B366" s="3">
        <v>5.2829999923706055</v>
      </c>
      <c r="C366" s="2">
        <v>1438.56005859375</v>
      </c>
      <c r="D366" s="3">
        <v>47.625</v>
      </c>
      <c r="K366" s="17">
        <v>36536</v>
      </c>
      <c r="L366" s="3">
        <f t="shared" si="41"/>
        <v>2.0951999664306641E-4</v>
      </c>
      <c r="M366" s="3">
        <f t="shared" si="42"/>
        <v>-1.306251187643831E-2</v>
      </c>
      <c r="N366" s="3">
        <f t="shared" si="43"/>
        <v>6.6050198150594455E-3</v>
      </c>
      <c r="O366" s="3">
        <f t="shared" si="44"/>
        <v>-1.3272031873081376E-2</v>
      </c>
      <c r="P366" s="3">
        <f t="shared" si="45"/>
        <v>6.3954998184163787E-3</v>
      </c>
      <c r="AH366" s="1">
        <v>36503</v>
      </c>
      <c r="AI366" s="15">
        <v>1.505093664635223E-3</v>
      </c>
      <c r="AJ366" s="15">
        <v>6.6902980978547286E-2</v>
      </c>
      <c r="BP366" s="1">
        <v>36503</v>
      </c>
      <c r="BQ366" s="15">
        <v>1.6603962841636919E-3</v>
      </c>
      <c r="BR366" s="15">
        <v>6.6747678359018819E-2</v>
      </c>
    </row>
    <row r="367" spans="1:70" x14ac:dyDescent="0.2">
      <c r="A367" s="17">
        <v>36537</v>
      </c>
      <c r="B367" s="3">
        <v>5.2829999923706055</v>
      </c>
      <c r="C367" s="2">
        <v>1432.31005859375</v>
      </c>
      <c r="D367" s="3">
        <v>51.5</v>
      </c>
      <c r="K367" s="17">
        <v>36537</v>
      </c>
      <c r="L367" s="3">
        <f t="shared" si="41"/>
        <v>2.113199996948242E-4</v>
      </c>
      <c r="M367" s="3">
        <f t="shared" si="42"/>
        <v>-4.3446222232178646E-3</v>
      </c>
      <c r="N367" s="3">
        <f t="shared" si="43"/>
        <v>8.1364829396325458E-2</v>
      </c>
      <c r="O367" s="3">
        <f t="shared" si="44"/>
        <v>-4.5559422229126886E-3</v>
      </c>
      <c r="P367" s="3">
        <f t="shared" si="45"/>
        <v>8.115350939663063E-2</v>
      </c>
      <c r="AH367" s="1">
        <v>36504</v>
      </c>
      <c r="AI367" s="15">
        <v>3.2867878841186878E-3</v>
      </c>
      <c r="AJ367" s="15">
        <v>-4.2014422370689086E-2</v>
      </c>
      <c r="BP367" s="1">
        <v>36504</v>
      </c>
      <c r="BQ367" s="15">
        <v>3.6259340650055621E-3</v>
      </c>
      <c r="BR367" s="15">
        <v>-4.235356855157596E-2</v>
      </c>
    </row>
    <row r="368" spans="1:70" x14ac:dyDescent="0.2">
      <c r="A368" s="17">
        <v>36538</v>
      </c>
      <c r="B368" s="3">
        <v>5.2480001449584961</v>
      </c>
      <c r="C368" s="2">
        <v>1449.6800537109375</v>
      </c>
      <c r="D368" s="3">
        <v>53.375</v>
      </c>
      <c r="K368" s="17">
        <v>36538</v>
      </c>
      <c r="L368" s="3">
        <f t="shared" si="41"/>
        <v>2.113199996948242E-4</v>
      </c>
      <c r="M368" s="3">
        <f t="shared" si="42"/>
        <v>1.2127259047696319E-2</v>
      </c>
      <c r="N368" s="3">
        <f t="shared" si="43"/>
        <v>3.640776699029126E-2</v>
      </c>
      <c r="O368" s="3">
        <f t="shared" si="44"/>
        <v>1.1915939048001494E-2</v>
      </c>
      <c r="P368" s="3">
        <f t="shared" si="45"/>
        <v>3.6196446990596438E-2</v>
      </c>
      <c r="AH368" s="1">
        <v>36507</v>
      </c>
      <c r="AI368" s="15">
        <v>-7.9738284380018556E-4</v>
      </c>
      <c r="AJ368" s="15">
        <v>8.0140209019610546E-4</v>
      </c>
      <c r="BP368" s="1">
        <v>36507</v>
      </c>
      <c r="BQ368" s="15">
        <v>-8.7966054340052357E-4</v>
      </c>
      <c r="BR368" s="15">
        <v>8.8367978979644348E-4</v>
      </c>
    </row>
    <row r="369" spans="1:70" x14ac:dyDescent="0.2">
      <c r="A369" s="17">
        <v>36539</v>
      </c>
      <c r="B369" s="3">
        <v>5.2589998245239258</v>
      </c>
      <c r="C369" s="2">
        <v>1465.1500244140625</v>
      </c>
      <c r="D369" s="3">
        <v>56.375</v>
      </c>
      <c r="K369" s="17">
        <v>36539</v>
      </c>
      <c r="L369" s="3">
        <f t="shared" si="41"/>
        <v>2.0992000579833983E-4</v>
      </c>
      <c r="M369" s="3">
        <f t="shared" si="42"/>
        <v>1.0671299962722446E-2</v>
      </c>
      <c r="N369" s="3">
        <f t="shared" si="43"/>
        <v>5.6206088992974239E-2</v>
      </c>
      <c r="O369" s="3">
        <f t="shared" si="44"/>
        <v>1.0461379956924106E-2</v>
      </c>
      <c r="P369" s="3">
        <f t="shared" si="45"/>
        <v>5.5996168987175896E-2</v>
      </c>
      <c r="AH369" s="1">
        <v>36508</v>
      </c>
      <c r="AI369" s="15">
        <v>-4.6714899001476691E-3</v>
      </c>
      <c r="AJ369" s="15">
        <v>-1.7444038090028802E-2</v>
      </c>
      <c r="BP369" s="1">
        <v>36508</v>
      </c>
      <c r="BQ369" s="15">
        <v>-5.1535161259171798E-3</v>
      </c>
      <c r="BR369" s="15">
        <v>-1.6962011864259292E-2</v>
      </c>
    </row>
    <row r="370" spans="1:70" x14ac:dyDescent="0.2">
      <c r="A370" s="17">
        <v>36543</v>
      </c>
      <c r="B370" s="3">
        <v>5.2849998474121094</v>
      </c>
      <c r="C370" s="2">
        <v>1455.1400146484375</v>
      </c>
      <c r="D370" s="3">
        <v>55.5</v>
      </c>
      <c r="K370" s="17">
        <v>36543</v>
      </c>
      <c r="L370" s="3">
        <f t="shared" si="41"/>
        <v>2.1035999298095703E-4</v>
      </c>
      <c r="M370" s="3">
        <f t="shared" si="42"/>
        <v>-6.832071527711414E-3</v>
      </c>
      <c r="N370" s="3">
        <f t="shared" si="43"/>
        <v>-1.5521064301552107E-2</v>
      </c>
      <c r="O370" s="3">
        <f t="shared" si="44"/>
        <v>-7.0424315206923712E-3</v>
      </c>
      <c r="P370" s="3">
        <f t="shared" si="45"/>
        <v>-1.5731424294533065E-2</v>
      </c>
      <c r="AH370" s="1">
        <v>36509</v>
      </c>
      <c r="AI370" s="15">
        <v>3.7542892310626109E-3</v>
      </c>
      <c r="AJ370" s="15">
        <v>1.651464646371328E-2</v>
      </c>
      <c r="BP370" s="1">
        <v>36509</v>
      </c>
      <c r="BQ370" s="15">
        <v>4.1416743923660794E-3</v>
      </c>
      <c r="BR370" s="15">
        <v>1.6127261302409813E-2</v>
      </c>
    </row>
    <row r="371" spans="1:70" x14ac:dyDescent="0.2">
      <c r="A371" s="17">
        <v>36544</v>
      </c>
      <c r="B371" s="3">
        <v>5.3530001640319824</v>
      </c>
      <c r="C371" s="2">
        <v>1455.9000244140625</v>
      </c>
      <c r="D371" s="3">
        <v>53.5</v>
      </c>
      <c r="K371" s="17">
        <v>36544</v>
      </c>
      <c r="L371" s="3">
        <f t="shared" si="41"/>
        <v>2.1139999389648437E-4</v>
      </c>
      <c r="M371" s="3">
        <f t="shared" si="42"/>
        <v>5.2229322125308937E-4</v>
      </c>
      <c r="N371" s="3">
        <f t="shared" si="43"/>
        <v>-3.6036036036036036E-2</v>
      </c>
      <c r="O371" s="3">
        <f t="shared" si="44"/>
        <v>3.1089322735660503E-4</v>
      </c>
      <c r="P371" s="3">
        <f t="shared" si="45"/>
        <v>-3.6247436029932523E-2</v>
      </c>
      <c r="AH371" s="1">
        <v>36510</v>
      </c>
      <c r="AI371" s="15">
        <v>1.9655439444169107E-3</v>
      </c>
      <c r="AJ371" s="15">
        <v>-1.2206108759402309E-2</v>
      </c>
      <c r="BP371" s="1">
        <v>36510</v>
      </c>
      <c r="BQ371" s="15">
        <v>2.1683579821998996E-3</v>
      </c>
      <c r="BR371" s="15">
        <v>-1.2408922797185296E-2</v>
      </c>
    </row>
    <row r="372" spans="1:70" x14ac:dyDescent="0.2">
      <c r="A372" s="17">
        <v>36545</v>
      </c>
      <c r="B372" s="3">
        <v>5.3179998397827148</v>
      </c>
      <c r="C372" s="2">
        <v>1445.5699462890625</v>
      </c>
      <c r="D372" s="3">
        <v>67.375</v>
      </c>
      <c r="K372" s="17">
        <v>36545</v>
      </c>
      <c r="L372" s="3">
        <f t="shared" si="41"/>
        <v>2.1412000656127931E-4</v>
      </c>
      <c r="M372" s="3">
        <f t="shared" si="42"/>
        <v>-7.0953210740946409E-3</v>
      </c>
      <c r="N372" s="3">
        <f t="shared" si="43"/>
        <v>0.25934579439252337</v>
      </c>
      <c r="O372" s="3">
        <f t="shared" si="44"/>
        <v>-7.3094410806559202E-3</v>
      </c>
      <c r="P372" s="3">
        <f t="shared" si="45"/>
        <v>0.25913167438596207</v>
      </c>
      <c r="AH372" s="1">
        <v>36511</v>
      </c>
      <c r="AI372" s="15">
        <v>7.438755424451273E-4</v>
      </c>
      <c r="AJ372" s="15">
        <v>0.10715331257512344</v>
      </c>
      <c r="BP372" s="1">
        <v>36511</v>
      </c>
      <c r="BQ372" s="15">
        <v>8.2063210787315861E-4</v>
      </c>
      <c r="BR372" s="15">
        <v>0.1070765560096954</v>
      </c>
    </row>
    <row r="373" spans="1:70" x14ac:dyDescent="0.2">
      <c r="A373" s="17">
        <v>36546</v>
      </c>
      <c r="B373" s="3">
        <v>5.3029999732971191</v>
      </c>
      <c r="C373" s="2">
        <v>1441.3599853515625</v>
      </c>
      <c r="D373" s="3">
        <v>71.625</v>
      </c>
      <c r="K373" s="17">
        <v>36546</v>
      </c>
      <c r="L373" s="3">
        <f t="shared" si="41"/>
        <v>2.1271999359130859E-4</v>
      </c>
      <c r="M373" s="3">
        <f t="shared" si="42"/>
        <v>-2.9123190810015345E-3</v>
      </c>
      <c r="N373" s="3">
        <f t="shared" si="43"/>
        <v>6.3079777365491654E-2</v>
      </c>
      <c r="O373" s="3">
        <f t="shared" si="44"/>
        <v>-3.1250390745928432E-3</v>
      </c>
      <c r="P373" s="3">
        <f t="shared" si="45"/>
        <v>6.2867057371900348E-2</v>
      </c>
      <c r="AH373" s="1">
        <v>36514</v>
      </c>
      <c r="AI373" s="15">
        <v>-1.2285708195760219E-3</v>
      </c>
      <c r="AJ373" s="15">
        <v>-5.1754775827915472E-3</v>
      </c>
      <c r="BP373" s="1">
        <v>36514</v>
      </c>
      <c r="BQ373" s="15">
        <v>-1.3553405157348563E-3</v>
      </c>
      <c r="BR373" s="15">
        <v>-5.0487078866327129E-3</v>
      </c>
    </row>
    <row r="374" spans="1:70" x14ac:dyDescent="0.2">
      <c r="A374" s="17">
        <v>36549</v>
      </c>
      <c r="B374" s="3">
        <v>5.3600001335144043</v>
      </c>
      <c r="C374" s="2">
        <v>1401.9100341796875</v>
      </c>
      <c r="D374" s="3">
        <v>65</v>
      </c>
      <c r="K374" s="17">
        <v>36549</v>
      </c>
      <c r="L374" s="3">
        <f t="shared" si="41"/>
        <v>2.1211999893188478E-4</v>
      </c>
      <c r="M374" s="3">
        <f t="shared" si="42"/>
        <v>-2.7369950305823672E-2</v>
      </c>
      <c r="N374" s="3">
        <f t="shared" si="43"/>
        <v>-9.2495636998254804E-2</v>
      </c>
      <c r="O374" s="3">
        <f t="shared" si="44"/>
        <v>-2.7582070304755558E-2</v>
      </c>
      <c r="P374" s="3">
        <f t="shared" si="45"/>
        <v>-9.2707756997186683E-2</v>
      </c>
      <c r="AH374" s="1">
        <v>36515</v>
      </c>
      <c r="AI374" s="15">
        <v>5.6781385540356144E-3</v>
      </c>
      <c r="AJ374" s="15">
        <v>-1.1932214885237644E-2</v>
      </c>
      <c r="BP374" s="1">
        <v>36515</v>
      </c>
      <c r="BQ374" s="15">
        <v>6.2640355066356009E-3</v>
      </c>
      <c r="BR374" s="15">
        <v>-1.2518111837837629E-2</v>
      </c>
    </row>
    <row r="375" spans="1:70" x14ac:dyDescent="0.2">
      <c r="A375" s="17">
        <v>36550</v>
      </c>
      <c r="B375" s="3">
        <v>5.3979997634887695</v>
      </c>
      <c r="C375" s="2">
        <v>1410.030029296875</v>
      </c>
      <c r="D375" s="3">
        <v>61.25</v>
      </c>
      <c r="K375" s="17">
        <v>36550</v>
      </c>
      <c r="L375" s="3">
        <f t="shared" si="41"/>
        <v>2.1440000534057619E-4</v>
      </c>
      <c r="M375" s="3">
        <f t="shared" si="42"/>
        <v>5.792094299359821E-3</v>
      </c>
      <c r="N375" s="3">
        <f t="shared" si="43"/>
        <v>-5.7692307692307696E-2</v>
      </c>
      <c r="O375" s="3">
        <f t="shared" si="44"/>
        <v>5.5776942940192449E-3</v>
      </c>
      <c r="P375" s="3">
        <f t="shared" si="45"/>
        <v>-5.7906707697648274E-2</v>
      </c>
      <c r="AH375" s="1">
        <v>36516</v>
      </c>
      <c r="AI375" s="15">
        <v>8.4032445735807398E-4</v>
      </c>
      <c r="AJ375" s="15">
        <v>-7.2298839723810111E-3</v>
      </c>
      <c r="BP375" s="1">
        <v>36516</v>
      </c>
      <c r="BQ375" s="15">
        <v>9.2703307393654944E-4</v>
      </c>
      <c r="BR375" s="15">
        <v>-7.3165925889594864E-3</v>
      </c>
    </row>
    <row r="376" spans="1:70" x14ac:dyDescent="0.2">
      <c r="A376" s="17">
        <v>36551</v>
      </c>
      <c r="B376" s="3">
        <v>5.4089999198913574</v>
      </c>
      <c r="C376" s="2">
        <v>1404.0899658203125</v>
      </c>
      <c r="D376" s="3">
        <v>61.125</v>
      </c>
      <c r="K376" s="17">
        <v>36551</v>
      </c>
      <c r="L376" s="3">
        <f t="shared" si="41"/>
        <v>2.1591999053955076E-4</v>
      </c>
      <c r="M376" s="3">
        <f t="shared" si="42"/>
        <v>-4.2127212563866949E-3</v>
      </c>
      <c r="N376" s="3">
        <f t="shared" si="43"/>
        <v>-2.0408163265306124E-3</v>
      </c>
      <c r="O376" s="3">
        <f t="shared" si="44"/>
        <v>-4.4286412469262456E-3</v>
      </c>
      <c r="P376" s="3">
        <f t="shared" si="45"/>
        <v>-2.2567363170701632E-3</v>
      </c>
      <c r="AH376" s="1">
        <v>36517</v>
      </c>
      <c r="AI376" s="15">
        <v>8.2202137148331984E-3</v>
      </c>
      <c r="AJ376" s="15">
        <v>-1.3092918800066331E-2</v>
      </c>
      <c r="BP376" s="1">
        <v>36517</v>
      </c>
      <c r="BQ376" s="15">
        <v>9.0684138986449111E-3</v>
      </c>
      <c r="BR376" s="15">
        <v>-1.3941118983878044E-2</v>
      </c>
    </row>
    <row r="377" spans="1:70" x14ac:dyDescent="0.2">
      <c r="A377" s="17">
        <v>36552</v>
      </c>
      <c r="B377" s="3">
        <v>5.4190001487731934</v>
      </c>
      <c r="C377" s="2">
        <v>1398.56005859375</v>
      </c>
      <c r="D377" s="3">
        <v>61</v>
      </c>
      <c r="K377" s="17">
        <v>36552</v>
      </c>
      <c r="L377" s="3">
        <f t="shared" si="41"/>
        <v>2.163599967956543E-4</v>
      </c>
      <c r="M377" s="3">
        <f t="shared" si="42"/>
        <v>-3.9384279933456813E-3</v>
      </c>
      <c r="N377" s="3">
        <f t="shared" si="43"/>
        <v>-2.0449897750511249E-3</v>
      </c>
      <c r="O377" s="3">
        <f t="shared" si="44"/>
        <v>-4.1547879901413353E-3</v>
      </c>
      <c r="P377" s="3">
        <f t="shared" si="45"/>
        <v>-2.2613497718467794E-3</v>
      </c>
      <c r="AH377" s="1">
        <v>36521</v>
      </c>
      <c r="AI377" s="15">
        <v>-5.7272142087302588E-4</v>
      </c>
      <c r="AJ377" s="15">
        <v>6.5883022322199697E-2</v>
      </c>
      <c r="BP377" s="1">
        <v>36521</v>
      </c>
      <c r="BQ377" s="15">
        <v>-6.3181750174265373E-4</v>
      </c>
      <c r="BR377" s="15">
        <v>6.5942118403069322E-2</v>
      </c>
    </row>
    <row r="378" spans="1:70" x14ac:dyDescent="0.2">
      <c r="A378" s="17">
        <v>36553</v>
      </c>
      <c r="B378" s="3">
        <v>5.4749999046325684</v>
      </c>
      <c r="C378" s="2">
        <v>1360.1500244140625</v>
      </c>
      <c r="D378" s="3">
        <v>60.1875</v>
      </c>
      <c r="K378" s="17">
        <v>36553</v>
      </c>
      <c r="L378" s="3">
        <f t="shared" si="41"/>
        <v>2.1676000595092774E-4</v>
      </c>
      <c r="M378" s="3">
        <f t="shared" si="42"/>
        <v>-2.7463986221877901E-2</v>
      </c>
      <c r="N378" s="3">
        <f t="shared" si="43"/>
        <v>-1.331967213114754E-2</v>
      </c>
      <c r="O378" s="3">
        <f t="shared" si="44"/>
        <v>-2.7680746227828828E-2</v>
      </c>
      <c r="P378" s="3">
        <f t="shared" si="45"/>
        <v>-1.3536432137098467E-2</v>
      </c>
      <c r="AH378" s="1">
        <v>36522</v>
      </c>
      <c r="AI378" s="15">
        <v>9.6457372968227986E-5</v>
      </c>
      <c r="AJ378" s="15">
        <v>4.0848091619292261E-3</v>
      </c>
      <c r="BP378" s="1">
        <v>36522</v>
      </c>
      <c r="BQ378" s="15">
        <v>1.0641029686046357E-4</v>
      </c>
      <c r="BR378" s="15">
        <v>4.0748562380369903E-3</v>
      </c>
    </row>
    <row r="379" spans="1:70" x14ac:dyDescent="0.2">
      <c r="A379" s="17">
        <v>36556</v>
      </c>
      <c r="B379" s="3">
        <v>5.569000244140625</v>
      </c>
      <c r="C379" s="2">
        <v>1394.4599609375</v>
      </c>
      <c r="D379" s="3">
        <v>67.875</v>
      </c>
      <c r="K379" s="17">
        <v>36556</v>
      </c>
      <c r="L379" s="3">
        <f t="shared" si="41"/>
        <v>2.1899999618530275E-4</v>
      </c>
      <c r="M379" s="3">
        <f t="shared" si="42"/>
        <v>2.5225111868242504E-2</v>
      </c>
      <c r="N379" s="3">
        <f t="shared" si="43"/>
        <v>0.1277258566978193</v>
      </c>
      <c r="O379" s="3">
        <f t="shared" si="44"/>
        <v>2.5006111872057202E-2</v>
      </c>
      <c r="P379" s="3">
        <f t="shared" si="45"/>
        <v>0.127506856701634</v>
      </c>
      <c r="AH379" s="1">
        <v>36523</v>
      </c>
      <c r="AI379" s="15">
        <v>2.0192536592134173E-3</v>
      </c>
      <c r="AJ379" s="15">
        <v>7.9765079661154245E-3</v>
      </c>
      <c r="BP379" s="1">
        <v>36523</v>
      </c>
      <c r="BQ379" s="15">
        <v>2.2276097171364259E-3</v>
      </c>
      <c r="BR379" s="15">
        <v>7.7681519081924154E-3</v>
      </c>
    </row>
    <row r="380" spans="1:70" x14ac:dyDescent="0.2">
      <c r="A380" s="17">
        <v>36557</v>
      </c>
      <c r="B380" s="3">
        <v>5.5260000228881836</v>
      </c>
      <c r="C380" s="2">
        <v>1409.280029296875</v>
      </c>
      <c r="D380" s="3">
        <v>64.5</v>
      </c>
      <c r="K380" s="17">
        <v>36557</v>
      </c>
      <c r="L380" s="3">
        <f t="shared" si="41"/>
        <v>2.2276000976562498E-4</v>
      </c>
      <c r="M380" s="3">
        <f t="shared" si="42"/>
        <v>1.0627819209245291E-2</v>
      </c>
      <c r="N380" s="3">
        <f t="shared" si="43"/>
        <v>-4.9723756906077346E-2</v>
      </c>
      <c r="O380" s="3">
        <f t="shared" si="44"/>
        <v>1.0405059199479667E-2</v>
      </c>
      <c r="P380" s="3">
        <f t="shared" si="45"/>
        <v>-4.9946516915842974E-2</v>
      </c>
      <c r="AH380" s="1">
        <v>36524</v>
      </c>
      <c r="AI380" s="15">
        <v>2.612459412931121E-4</v>
      </c>
      <c r="AJ380" s="15">
        <v>2.118145570021901E-2</v>
      </c>
      <c r="BP380" s="1">
        <v>36524</v>
      </c>
      <c r="BQ380" s="15">
        <v>2.8820252212081364E-4</v>
      </c>
      <c r="BR380" s="15">
        <v>2.115449911939131E-2</v>
      </c>
    </row>
    <row r="381" spans="1:70" ht="13.5" thickBot="1" x14ac:dyDescent="0.25">
      <c r="A381" s="17">
        <v>36558</v>
      </c>
      <c r="B381" s="3">
        <v>5.4970002174377441</v>
      </c>
      <c r="C381" s="2">
        <v>1409.1199951171875</v>
      </c>
      <c r="D381" s="3">
        <v>62.875</v>
      </c>
      <c r="K381" s="17">
        <v>36558</v>
      </c>
      <c r="L381" s="3">
        <f t="shared" si="41"/>
        <v>2.2104000091552732E-4</v>
      </c>
      <c r="M381" s="3">
        <f t="shared" si="42"/>
        <v>-1.1355740261738119E-4</v>
      </c>
      <c r="N381" s="3">
        <f t="shared" si="43"/>
        <v>-2.5193798449612403E-2</v>
      </c>
      <c r="O381" s="3">
        <f t="shared" si="44"/>
        <v>-3.3459740353290854E-4</v>
      </c>
      <c r="P381" s="3">
        <f t="shared" si="45"/>
        <v>-2.541483845052793E-2</v>
      </c>
      <c r="AH381" s="1">
        <v>36525</v>
      </c>
      <c r="AI381" s="15">
        <v>1.6393900352877637E-3</v>
      </c>
      <c r="AJ381" s="15">
        <v>9.8274872818307447E-4</v>
      </c>
      <c r="BP381" s="1">
        <v>36525</v>
      </c>
      <c r="BQ381" s="16">
        <v>1.8085499838619704E-3</v>
      </c>
      <c r="BR381" s="16">
        <v>8.1358877960886777E-4</v>
      </c>
    </row>
    <row r="382" spans="1:70" x14ac:dyDescent="0.2">
      <c r="A382" s="17">
        <v>36559</v>
      </c>
      <c r="B382" s="3">
        <v>5.4569997787475586</v>
      </c>
      <c r="C382" s="2">
        <v>1424.969970703125</v>
      </c>
      <c r="D382" s="3">
        <v>63.6875</v>
      </c>
      <c r="K382" s="17">
        <v>36559</v>
      </c>
      <c r="L382" s="3">
        <f t="shared" si="41"/>
        <v>2.1988000869750977E-4</v>
      </c>
      <c r="M382" s="3">
        <f t="shared" si="42"/>
        <v>1.1248137590027851E-2</v>
      </c>
      <c r="N382" s="3">
        <f t="shared" si="43"/>
        <v>1.2922465208747515E-2</v>
      </c>
      <c r="O382" s="3">
        <f t="shared" si="44"/>
        <v>1.1028257581330341E-2</v>
      </c>
      <c r="P382" s="3">
        <f t="shared" si="45"/>
        <v>1.2702585200050005E-2</v>
      </c>
      <c r="AH382" s="1">
        <v>36528</v>
      </c>
      <c r="AI382" s="15">
        <v>-5.2426829952869018E-3</v>
      </c>
      <c r="AJ382" s="15">
        <v>-1.6090797576943476E-2</v>
      </c>
    </row>
    <row r="383" spans="1:70" x14ac:dyDescent="0.2">
      <c r="A383" s="17">
        <v>36560</v>
      </c>
      <c r="B383" s="3">
        <v>5.4819998741149902</v>
      </c>
      <c r="C383" s="2">
        <v>1424.3699951171875</v>
      </c>
      <c r="D383" s="3">
        <v>61.75</v>
      </c>
      <c r="K383" s="17">
        <v>36560</v>
      </c>
      <c r="L383" s="3">
        <f t="shared" si="41"/>
        <v>2.1827999114990235E-4</v>
      </c>
      <c r="M383" s="3">
        <f t="shared" si="42"/>
        <v>-4.2104437165188345E-4</v>
      </c>
      <c r="N383" s="3">
        <f t="shared" si="43"/>
        <v>-3.0421982335623161E-2</v>
      </c>
      <c r="O383" s="3">
        <f t="shared" si="44"/>
        <v>-6.3932436280178583E-4</v>
      </c>
      <c r="P383" s="3">
        <f t="shared" si="45"/>
        <v>-3.0640262326773065E-2</v>
      </c>
      <c r="AH383" s="1">
        <v>36529</v>
      </c>
      <c r="AI383" s="15">
        <v>-2.063002640562249E-2</v>
      </c>
      <c r="AJ383" s="15">
        <v>-1.1640674041228059E-3</v>
      </c>
    </row>
    <row r="384" spans="1:70" x14ac:dyDescent="0.2">
      <c r="A384" s="17">
        <v>36563</v>
      </c>
      <c r="B384" s="3">
        <v>5.5289998054504395</v>
      </c>
      <c r="C384" s="2">
        <v>1424.1800537109375</v>
      </c>
      <c r="D384" s="3">
        <v>62.5</v>
      </c>
      <c r="K384" s="17">
        <v>36563</v>
      </c>
      <c r="L384" s="3">
        <f t="shared" si="41"/>
        <v>2.192799949645996E-4</v>
      </c>
      <c r="M384" s="3">
        <f t="shared" si="42"/>
        <v>-1.3335117062359412E-4</v>
      </c>
      <c r="N384" s="3">
        <f t="shared" si="43"/>
        <v>1.2145748987854251E-2</v>
      </c>
      <c r="O384" s="3">
        <f t="shared" si="44"/>
        <v>-3.5263116558819372E-4</v>
      </c>
      <c r="P384" s="3">
        <f t="shared" si="45"/>
        <v>1.1926468992889652E-2</v>
      </c>
      <c r="AH384" s="1">
        <v>36530</v>
      </c>
      <c r="AI384" s="15">
        <v>9.1631606716697709E-4</v>
      </c>
      <c r="AJ384" s="15">
        <v>3.4166681584774664E-2</v>
      </c>
    </row>
    <row r="385" spans="1:36" x14ac:dyDescent="0.2">
      <c r="A385" s="17">
        <v>36564</v>
      </c>
      <c r="B385" s="3">
        <v>5.5229997634887695</v>
      </c>
      <c r="C385" s="2">
        <v>1441.75</v>
      </c>
      <c r="D385" s="3">
        <v>66.125</v>
      </c>
      <c r="K385" s="17">
        <v>36564</v>
      </c>
      <c r="L385" s="3">
        <f t="shared" si="41"/>
        <v>2.2115999221801759E-4</v>
      </c>
      <c r="M385" s="3">
        <f t="shared" si="42"/>
        <v>1.2336885524608415E-2</v>
      </c>
      <c r="N385" s="3">
        <f t="shared" si="43"/>
        <v>5.8000000000000003E-2</v>
      </c>
      <c r="O385" s="3">
        <f t="shared" si="44"/>
        <v>1.2115725532390396E-2</v>
      </c>
      <c r="P385" s="3">
        <f t="shared" si="45"/>
        <v>5.7778840007781988E-2</v>
      </c>
      <c r="AH385" s="1">
        <v>36531</v>
      </c>
      <c r="AI385" s="15">
        <v>3.9892185859206956E-4</v>
      </c>
      <c r="AJ385" s="15">
        <v>8.8878954502908072E-2</v>
      </c>
    </row>
    <row r="386" spans="1:36" x14ac:dyDescent="0.2">
      <c r="A386" s="17">
        <v>36565</v>
      </c>
      <c r="B386" s="3">
        <v>5.499000072479248</v>
      </c>
      <c r="C386" s="2">
        <v>1411.6500244140625</v>
      </c>
      <c r="D386" s="3">
        <v>66.4375</v>
      </c>
      <c r="K386" s="17">
        <v>36565</v>
      </c>
      <c r="L386" s="3">
        <f t="shared" si="41"/>
        <v>2.2091999053955078E-4</v>
      </c>
      <c r="M386" s="3">
        <f t="shared" si="42"/>
        <v>-2.0877388996662041E-2</v>
      </c>
      <c r="N386" s="3">
        <f t="shared" si="43"/>
        <v>4.725897920604915E-3</v>
      </c>
      <c r="O386" s="3">
        <f t="shared" si="44"/>
        <v>-2.1098308987201591E-2</v>
      </c>
      <c r="P386" s="3">
        <f t="shared" si="45"/>
        <v>4.5049779300653644E-3</v>
      </c>
      <c r="AH386" s="1">
        <v>36532</v>
      </c>
      <c r="AI386" s="15">
        <v>1.4395346624172913E-2</v>
      </c>
      <c r="AJ386" s="15">
        <v>8.8631507484456407E-3</v>
      </c>
    </row>
    <row r="387" spans="1:36" x14ac:dyDescent="0.2">
      <c r="A387" s="17">
        <v>36566</v>
      </c>
      <c r="B387" s="3">
        <v>5.499000072479248</v>
      </c>
      <c r="C387" s="2">
        <v>1416.8399658203125</v>
      </c>
      <c r="D387" s="3">
        <v>67.625</v>
      </c>
      <c r="K387" s="17">
        <v>36566</v>
      </c>
      <c r="L387" s="3">
        <f t="shared" si="41"/>
        <v>2.1996000289916992E-4</v>
      </c>
      <c r="M387" s="3">
        <f t="shared" si="42"/>
        <v>3.6765071487206637E-3</v>
      </c>
      <c r="N387" s="3">
        <f t="shared" si="43"/>
        <v>1.7873941674506115E-2</v>
      </c>
      <c r="O387" s="3">
        <f t="shared" si="44"/>
        <v>3.4565471458214937E-3</v>
      </c>
      <c r="P387" s="3">
        <f t="shared" si="45"/>
        <v>1.7653981671606946E-2</v>
      </c>
      <c r="AH387" s="1">
        <v>36535</v>
      </c>
      <c r="AI387" s="15">
        <v>5.880706116435706E-3</v>
      </c>
      <c r="AJ387" s="15">
        <v>-4.1758255919859738E-2</v>
      </c>
    </row>
    <row r="388" spans="1:36" x14ac:dyDescent="0.2">
      <c r="A388" s="17">
        <v>36567</v>
      </c>
      <c r="B388" s="3">
        <v>5.4899997711181641</v>
      </c>
      <c r="C388" s="2">
        <v>1387.1199951171875</v>
      </c>
      <c r="D388" s="3">
        <v>65.875</v>
      </c>
      <c r="K388" s="17">
        <v>36567</v>
      </c>
      <c r="L388" s="3">
        <f t="shared" ref="L388:L451" si="46">B387/100/250</f>
        <v>2.1996000289916992E-4</v>
      </c>
      <c r="M388" s="3">
        <f t="shared" ref="M388:M451" si="47">(C388-C387)/C387</f>
        <v>-2.0976236851081437E-2</v>
      </c>
      <c r="N388" s="3">
        <f t="shared" ref="N388:N451" si="48">(D388-D387)/D387</f>
        <v>-2.5878003696857672E-2</v>
      </c>
      <c r="O388" s="3">
        <f t="shared" ref="O388:O451" si="49">M388-L388</f>
        <v>-2.1196196853980605E-2</v>
      </c>
      <c r="P388" s="3">
        <f t="shared" ref="P388:P451" si="50">N388-L388</f>
        <v>-2.6097963699756841E-2</v>
      </c>
      <c r="AH388" s="1">
        <v>36536</v>
      </c>
      <c r="AI388" s="15">
        <v>-7.1074975473783379E-3</v>
      </c>
      <c r="AJ388" s="15">
        <v>1.3502997365794717E-2</v>
      </c>
    </row>
    <row r="389" spans="1:36" x14ac:dyDescent="0.2">
      <c r="A389" s="17">
        <v>36570</v>
      </c>
      <c r="B389" s="3">
        <v>5.4770002365112305</v>
      </c>
      <c r="C389" s="2">
        <v>1389.93994140625</v>
      </c>
      <c r="D389" s="3">
        <v>67.8125</v>
      </c>
      <c r="K389" s="17">
        <v>36570</v>
      </c>
      <c r="L389" s="3">
        <f t="shared" si="46"/>
        <v>2.1959999084472656E-4</v>
      </c>
      <c r="M389" s="3">
        <f t="shared" si="47"/>
        <v>2.0329505010302038E-3</v>
      </c>
      <c r="N389" s="3">
        <f t="shared" si="48"/>
        <v>2.9411764705882353E-2</v>
      </c>
      <c r="O389" s="3">
        <f t="shared" si="49"/>
        <v>1.8133505101854772E-3</v>
      </c>
      <c r="P389" s="3">
        <f t="shared" si="50"/>
        <v>2.9192164715037626E-2</v>
      </c>
      <c r="AH389" s="1">
        <v>36537</v>
      </c>
      <c r="AI389" s="15">
        <v>-2.4398184456613536E-3</v>
      </c>
      <c r="AJ389" s="15">
        <v>8.3593327842291981E-2</v>
      </c>
    </row>
    <row r="390" spans="1:36" x14ac:dyDescent="0.2">
      <c r="A390" s="17">
        <v>36571</v>
      </c>
      <c r="B390" s="3">
        <v>5.5739998817443848</v>
      </c>
      <c r="C390" s="2">
        <v>1402.050048828125</v>
      </c>
      <c r="D390" s="3">
        <v>68.9375</v>
      </c>
      <c r="K390" s="17">
        <v>36571</v>
      </c>
      <c r="L390" s="3">
        <f t="shared" si="46"/>
        <v>2.1908000946044924E-4</v>
      </c>
      <c r="M390" s="3">
        <f t="shared" si="47"/>
        <v>8.7126839521014035E-3</v>
      </c>
      <c r="N390" s="3">
        <f t="shared" si="48"/>
        <v>1.6589861751152075E-2</v>
      </c>
      <c r="O390" s="3">
        <f t="shared" si="49"/>
        <v>8.4936039426409538E-3</v>
      </c>
      <c r="P390" s="3">
        <f t="shared" si="50"/>
        <v>1.6370781741691626E-2</v>
      </c>
      <c r="AH390" s="1">
        <v>36538</v>
      </c>
      <c r="AI390" s="15">
        <v>6.3812766853096224E-3</v>
      </c>
      <c r="AJ390" s="15">
        <v>2.9815170305286815E-2</v>
      </c>
    </row>
    <row r="391" spans="1:36" x14ac:dyDescent="0.2">
      <c r="A391" s="17">
        <v>36572</v>
      </c>
      <c r="B391" s="3">
        <v>5.559999942779541</v>
      </c>
      <c r="C391" s="2">
        <v>1387.6700439453125</v>
      </c>
      <c r="D391" s="3">
        <v>69.875</v>
      </c>
      <c r="K391" s="17">
        <v>36572</v>
      </c>
      <c r="L391" s="3">
        <f t="shared" si="46"/>
        <v>2.229599952697754E-4</v>
      </c>
      <c r="M391" s="3">
        <f t="shared" si="47"/>
        <v>-1.0256413381841635E-2</v>
      </c>
      <c r="N391" s="3">
        <f t="shared" si="48"/>
        <v>1.3599274705349048E-2</v>
      </c>
      <c r="O391" s="3">
        <f t="shared" si="49"/>
        <v>-1.047937337711141E-2</v>
      </c>
      <c r="P391" s="3">
        <f t="shared" si="50"/>
        <v>1.3376314710079273E-2</v>
      </c>
      <c r="AH391" s="1">
        <v>36539</v>
      </c>
      <c r="AI391" s="15">
        <v>5.602324730461042E-3</v>
      </c>
      <c r="AJ391" s="15">
        <v>5.0393844256714851E-2</v>
      </c>
    </row>
    <row r="392" spans="1:36" x14ac:dyDescent="0.2">
      <c r="A392" s="17">
        <v>36573</v>
      </c>
      <c r="B392" s="3">
        <v>5.5749998092651367</v>
      </c>
      <c r="C392" s="2">
        <v>1388.25</v>
      </c>
      <c r="D392" s="3">
        <v>70.3125</v>
      </c>
      <c r="K392" s="17">
        <v>36573</v>
      </c>
      <c r="L392" s="3">
        <f t="shared" si="46"/>
        <v>2.2239999771118163E-4</v>
      </c>
      <c r="M392" s="3">
        <f t="shared" si="47"/>
        <v>4.1793512601786468E-4</v>
      </c>
      <c r="N392" s="3">
        <f t="shared" si="48"/>
        <v>6.2611806797853312E-3</v>
      </c>
      <c r="O392" s="3">
        <f t="shared" si="49"/>
        <v>1.9553512830668306E-4</v>
      </c>
      <c r="P392" s="3">
        <f t="shared" si="50"/>
        <v>6.0387806820741494E-3</v>
      </c>
      <c r="AH392" s="1">
        <v>36543</v>
      </c>
      <c r="AI392" s="15">
        <v>-3.7713942551947655E-3</v>
      </c>
      <c r="AJ392" s="15">
        <v>-1.19600300393383E-2</v>
      </c>
    </row>
    <row r="393" spans="1:36" x14ac:dyDescent="0.2">
      <c r="A393" s="17">
        <v>36574</v>
      </c>
      <c r="B393" s="3">
        <v>5.5850000381469727</v>
      </c>
      <c r="C393" s="2">
        <v>1346.0899658203125</v>
      </c>
      <c r="D393" s="3">
        <v>69.1875</v>
      </c>
      <c r="K393" s="17">
        <v>36574</v>
      </c>
      <c r="L393" s="3">
        <f t="shared" si="46"/>
        <v>2.2299999237060546E-4</v>
      </c>
      <c r="M393" s="3">
        <f t="shared" si="47"/>
        <v>-3.0369194438816857E-2</v>
      </c>
      <c r="N393" s="3">
        <f t="shared" si="48"/>
        <v>-1.6E-2</v>
      </c>
      <c r="O393" s="3">
        <f t="shared" si="49"/>
        <v>-3.059219443118746E-2</v>
      </c>
      <c r="P393" s="3">
        <f t="shared" si="50"/>
        <v>-1.6222999992370604E-2</v>
      </c>
      <c r="AH393" s="1">
        <v>36544</v>
      </c>
      <c r="AI393" s="15">
        <v>1.6649092407736849E-4</v>
      </c>
      <c r="AJ393" s="15">
        <v>-3.6413926954009891E-2</v>
      </c>
    </row>
    <row r="394" spans="1:36" x14ac:dyDescent="0.2">
      <c r="A394" s="17">
        <v>36578</v>
      </c>
      <c r="B394" s="3">
        <v>5.6230001449584961</v>
      </c>
      <c r="C394" s="2">
        <v>1352.1700439453125</v>
      </c>
      <c r="D394" s="3">
        <v>66</v>
      </c>
      <c r="K394" s="17">
        <v>36578</v>
      </c>
      <c r="L394" s="3">
        <f t="shared" si="46"/>
        <v>2.2340000152587891E-4</v>
      </c>
      <c r="M394" s="3">
        <f t="shared" si="47"/>
        <v>4.516843806420306E-3</v>
      </c>
      <c r="N394" s="3">
        <f t="shared" si="48"/>
        <v>-4.6070460704607047E-2</v>
      </c>
      <c r="O394" s="3">
        <f t="shared" si="49"/>
        <v>4.2934438048944272E-3</v>
      </c>
      <c r="P394" s="3">
        <f t="shared" si="50"/>
        <v>-4.6293860706132929E-2</v>
      </c>
      <c r="AH394" s="1">
        <v>36545</v>
      </c>
      <c r="AI394" s="15">
        <v>-3.9143844024996854E-3</v>
      </c>
      <c r="AJ394" s="15">
        <v>0.26304605878846177</v>
      </c>
    </row>
    <row r="395" spans="1:36" x14ac:dyDescent="0.2">
      <c r="A395" s="17">
        <v>36579</v>
      </c>
      <c r="B395" s="3">
        <v>5.6380000114440918</v>
      </c>
      <c r="C395" s="2">
        <v>1360.68994140625</v>
      </c>
      <c r="D395" s="3">
        <v>65.4375</v>
      </c>
      <c r="K395" s="17">
        <v>36579</v>
      </c>
      <c r="L395" s="3">
        <f t="shared" si="46"/>
        <v>2.2492000579833984E-4</v>
      </c>
      <c r="M395" s="3">
        <f t="shared" si="47"/>
        <v>6.3009068268355169E-3</v>
      </c>
      <c r="N395" s="3">
        <f t="shared" si="48"/>
        <v>-8.5227272727272721E-3</v>
      </c>
      <c r="O395" s="3">
        <f t="shared" si="49"/>
        <v>6.0759868210371768E-3</v>
      </c>
      <c r="P395" s="3">
        <f t="shared" si="50"/>
        <v>-8.7476472785256113E-3</v>
      </c>
      <c r="AH395" s="1">
        <v>36546</v>
      </c>
      <c r="AI395" s="15">
        <v>-1.6735348265083177E-3</v>
      </c>
      <c r="AJ395" s="15">
        <v>6.4540592198408672E-2</v>
      </c>
    </row>
    <row r="396" spans="1:36" x14ac:dyDescent="0.2">
      <c r="A396" s="17">
        <v>36580</v>
      </c>
      <c r="B396" s="3">
        <v>5.630000114440918</v>
      </c>
      <c r="C396" s="2">
        <v>1353.0400390625</v>
      </c>
      <c r="D396" s="3">
        <v>65.5625</v>
      </c>
      <c r="K396" s="17">
        <v>36580</v>
      </c>
      <c r="L396" s="3">
        <f t="shared" si="46"/>
        <v>2.2552000045776365E-4</v>
      </c>
      <c r="M396" s="3">
        <f t="shared" si="47"/>
        <v>-5.6220760593291043E-3</v>
      </c>
      <c r="N396" s="3">
        <f t="shared" si="48"/>
        <v>1.9102196752626551E-3</v>
      </c>
      <c r="O396" s="3">
        <f t="shared" si="49"/>
        <v>-5.8475960597868682E-3</v>
      </c>
      <c r="P396" s="3">
        <f t="shared" si="50"/>
        <v>1.6846996748048914E-3</v>
      </c>
      <c r="AH396" s="1">
        <v>36549</v>
      </c>
      <c r="AI396" s="15">
        <v>-1.4770872984435683E-2</v>
      </c>
      <c r="AJ396" s="15">
        <v>-7.7936884012751007E-2</v>
      </c>
    </row>
    <row r="397" spans="1:36" x14ac:dyDescent="0.2">
      <c r="A397" s="17">
        <v>36581</v>
      </c>
      <c r="B397" s="3">
        <v>5.6100001335144043</v>
      </c>
      <c r="C397" s="2">
        <v>1333.3599853515625</v>
      </c>
      <c r="D397" s="3">
        <v>65.625</v>
      </c>
      <c r="K397" s="17">
        <v>36581</v>
      </c>
      <c r="L397" s="3">
        <f t="shared" si="46"/>
        <v>2.2520000457763672E-4</v>
      </c>
      <c r="M397" s="3">
        <f t="shared" si="47"/>
        <v>-1.4545063813908639E-2</v>
      </c>
      <c r="N397" s="3">
        <f t="shared" si="48"/>
        <v>9.5328884652049568E-4</v>
      </c>
      <c r="O397" s="3">
        <f t="shared" si="49"/>
        <v>-1.4770263818486276E-2</v>
      </c>
      <c r="P397" s="3">
        <f t="shared" si="50"/>
        <v>7.2808884194285896E-4</v>
      </c>
      <c r="AH397" s="1">
        <v>36550</v>
      </c>
      <c r="AI397" s="15">
        <v>2.9869916598959981E-3</v>
      </c>
      <c r="AJ397" s="15">
        <v>-6.0893699357544274E-2</v>
      </c>
    </row>
    <row r="398" spans="1:36" x14ac:dyDescent="0.2">
      <c r="A398" s="17">
        <v>36584</v>
      </c>
      <c r="B398" s="3">
        <v>5.6219997406005859</v>
      </c>
      <c r="C398" s="2">
        <v>1348.050048828125</v>
      </c>
      <c r="D398" s="3">
        <v>64.8125</v>
      </c>
      <c r="K398" s="17">
        <v>36584</v>
      </c>
      <c r="L398" s="3">
        <f t="shared" si="46"/>
        <v>2.2440000534057616E-4</v>
      </c>
      <c r="M398" s="3">
        <f t="shared" si="47"/>
        <v>1.1017327381914211E-2</v>
      </c>
      <c r="N398" s="3">
        <f t="shared" si="48"/>
        <v>-1.2380952380952381E-2</v>
      </c>
      <c r="O398" s="3">
        <f t="shared" si="49"/>
        <v>1.0792927376573634E-2</v>
      </c>
      <c r="P398" s="3">
        <f t="shared" si="50"/>
        <v>-1.2605352386292958E-2</v>
      </c>
      <c r="AH398" s="1">
        <v>36551</v>
      </c>
      <c r="AI398" s="15">
        <v>-2.3716456607211947E-3</v>
      </c>
      <c r="AJ398" s="15">
        <v>1.1490934365103152E-4</v>
      </c>
    </row>
    <row r="399" spans="1:36" x14ac:dyDescent="0.2">
      <c r="A399" s="17">
        <v>36585</v>
      </c>
      <c r="B399" s="3">
        <v>5.6059999465942383</v>
      </c>
      <c r="C399" s="2">
        <v>1366.4200439453125</v>
      </c>
      <c r="D399" s="3">
        <v>68.75</v>
      </c>
      <c r="K399" s="17">
        <v>36585</v>
      </c>
      <c r="L399" s="3">
        <f t="shared" si="46"/>
        <v>2.2487998962402345E-4</v>
      </c>
      <c r="M399" s="3">
        <f t="shared" si="47"/>
        <v>1.3627086867551203E-2</v>
      </c>
      <c r="N399" s="3">
        <f t="shared" si="48"/>
        <v>6.0752169720347159E-2</v>
      </c>
      <c r="O399" s="3">
        <f t="shared" si="49"/>
        <v>1.3402206877927179E-2</v>
      </c>
      <c r="P399" s="3">
        <f t="shared" si="50"/>
        <v>6.0527289730723133E-2</v>
      </c>
      <c r="AH399" s="1">
        <v>36552</v>
      </c>
      <c r="AI399" s="15">
        <v>-2.2249905464513083E-3</v>
      </c>
      <c r="AJ399" s="15">
        <v>-3.6359225395471081E-5</v>
      </c>
    </row>
    <row r="400" spans="1:36" x14ac:dyDescent="0.2">
      <c r="A400" s="17">
        <v>36586</v>
      </c>
      <c r="B400" s="3">
        <v>5.5869998931884766</v>
      </c>
      <c r="C400" s="2">
        <v>1379.18994140625</v>
      </c>
      <c r="D400" s="3">
        <v>69</v>
      </c>
      <c r="K400" s="17">
        <v>36586</v>
      </c>
      <c r="L400" s="3">
        <f t="shared" si="46"/>
        <v>2.2423999786376953E-4</v>
      </c>
      <c r="M400" s="3">
        <f t="shared" si="47"/>
        <v>9.3455138612183464E-3</v>
      </c>
      <c r="N400" s="3">
        <f t="shared" si="48"/>
        <v>3.6363636363636364E-3</v>
      </c>
      <c r="O400" s="3">
        <f t="shared" si="49"/>
        <v>9.1212738633545763E-3</v>
      </c>
      <c r="P400" s="3">
        <f t="shared" si="50"/>
        <v>3.4121236384998667E-3</v>
      </c>
      <c r="AH400" s="1">
        <v>36553</v>
      </c>
      <c r="AI400" s="15">
        <v>-1.482371635370539E-2</v>
      </c>
      <c r="AJ400" s="15">
        <v>1.287284216606923E-3</v>
      </c>
    </row>
    <row r="401" spans="1:36" x14ac:dyDescent="0.2">
      <c r="A401" s="17">
        <v>36587</v>
      </c>
      <c r="B401" s="3">
        <v>5.5920000076293945</v>
      </c>
      <c r="C401" s="2">
        <v>1381.760009765625</v>
      </c>
      <c r="D401" s="3">
        <v>68.375</v>
      </c>
      <c r="K401" s="17">
        <v>36587</v>
      </c>
      <c r="L401" s="3">
        <f t="shared" si="46"/>
        <v>2.2347999572753908E-4</v>
      </c>
      <c r="M401" s="3">
        <f t="shared" si="47"/>
        <v>1.8634622267869111E-3</v>
      </c>
      <c r="N401" s="3">
        <f t="shared" si="48"/>
        <v>-9.057971014492754E-3</v>
      </c>
      <c r="O401" s="3">
        <f t="shared" si="49"/>
        <v>1.6399822310593721E-3</v>
      </c>
      <c r="P401" s="3">
        <f t="shared" si="50"/>
        <v>-9.281451010220293E-3</v>
      </c>
      <c r="AH401" s="1">
        <v>36556</v>
      </c>
      <c r="AI401" s="15">
        <v>1.3391384265780173E-2</v>
      </c>
      <c r="AJ401" s="15">
        <v>0.11411547243585383</v>
      </c>
    </row>
    <row r="402" spans="1:36" x14ac:dyDescent="0.2">
      <c r="A402" s="17">
        <v>36588</v>
      </c>
      <c r="B402" s="3">
        <v>5.6420001983642578</v>
      </c>
      <c r="C402" s="2">
        <v>1409.1700439453125</v>
      </c>
      <c r="D402" s="3">
        <v>68.5</v>
      </c>
      <c r="K402" s="17">
        <v>36588</v>
      </c>
      <c r="L402" s="3">
        <f t="shared" si="46"/>
        <v>2.2368000030517578E-4</v>
      </c>
      <c r="M402" s="3">
        <f t="shared" si="47"/>
        <v>1.9837044049593539E-2</v>
      </c>
      <c r="N402" s="3">
        <f t="shared" si="48"/>
        <v>1.8281535648994515E-3</v>
      </c>
      <c r="O402" s="3">
        <f t="shared" si="49"/>
        <v>1.9613364049288363E-2</v>
      </c>
      <c r="P402" s="3">
        <f t="shared" si="50"/>
        <v>1.6044735645942758E-3</v>
      </c>
      <c r="AH402" s="1">
        <v>36557</v>
      </c>
      <c r="AI402" s="15">
        <v>5.5721635878996879E-3</v>
      </c>
      <c r="AJ402" s="15">
        <v>-5.551868050374266E-2</v>
      </c>
    </row>
    <row r="403" spans="1:36" x14ac:dyDescent="0.2">
      <c r="A403" s="17">
        <v>36591</v>
      </c>
      <c r="B403" s="3">
        <v>5.6409997940063477</v>
      </c>
      <c r="C403" s="2">
        <v>1391.280029296875</v>
      </c>
      <c r="D403" s="3">
        <v>68.75</v>
      </c>
      <c r="K403" s="17">
        <v>36591</v>
      </c>
      <c r="L403" s="3">
        <f t="shared" si="46"/>
        <v>2.2568000793457031E-4</v>
      </c>
      <c r="M403" s="3">
        <f t="shared" si="47"/>
        <v>-1.2695426449990433E-2</v>
      </c>
      <c r="N403" s="3">
        <f t="shared" si="48"/>
        <v>3.6496350364963502E-3</v>
      </c>
      <c r="O403" s="3">
        <f t="shared" si="49"/>
        <v>-1.2921106457925003E-2</v>
      </c>
      <c r="P403" s="3">
        <f t="shared" si="50"/>
        <v>3.4239550285617799E-3</v>
      </c>
      <c r="AH403" s="1">
        <v>36558</v>
      </c>
      <c r="AI403" s="15">
        <v>-1.7918508994788684E-4</v>
      </c>
      <c r="AJ403" s="15">
        <v>-2.5235653360580042E-2</v>
      </c>
    </row>
    <row r="404" spans="1:36" x14ac:dyDescent="0.2">
      <c r="A404" s="17">
        <v>36592</v>
      </c>
      <c r="B404" s="3">
        <v>5.6500000953674316</v>
      </c>
      <c r="C404" s="2">
        <v>1355.6199951171875</v>
      </c>
      <c r="D404" s="3">
        <v>71.3125</v>
      </c>
      <c r="K404" s="17">
        <v>36592</v>
      </c>
      <c r="L404" s="3">
        <f t="shared" si="46"/>
        <v>2.2563999176025389E-4</v>
      </c>
      <c r="M404" s="3">
        <f t="shared" si="47"/>
        <v>-2.563109757114056E-2</v>
      </c>
      <c r="N404" s="3">
        <f t="shared" si="48"/>
        <v>3.727272727272727E-2</v>
      </c>
      <c r="O404" s="3">
        <f t="shared" si="49"/>
        <v>-2.5856737562900814E-2</v>
      </c>
      <c r="P404" s="3">
        <f t="shared" si="50"/>
        <v>3.7047087280967013E-2</v>
      </c>
      <c r="AH404" s="1">
        <v>36559</v>
      </c>
      <c r="AI404" s="15">
        <v>5.905901557555833E-3</v>
      </c>
      <c r="AJ404" s="15">
        <v>6.796683642494172E-3</v>
      </c>
    </row>
    <row r="405" spans="1:36" x14ac:dyDescent="0.2">
      <c r="A405" s="17">
        <v>36593</v>
      </c>
      <c r="B405" s="3">
        <v>5.6519999504089355</v>
      </c>
      <c r="C405" s="2">
        <v>1366.699951171875</v>
      </c>
      <c r="D405" s="3">
        <v>67.1875</v>
      </c>
      <c r="K405" s="17">
        <v>36593</v>
      </c>
      <c r="L405" s="3">
        <f t="shared" si="46"/>
        <v>2.2600000381469725E-4</v>
      </c>
      <c r="M405" s="3">
        <f t="shared" si="47"/>
        <v>8.1733495334949564E-3</v>
      </c>
      <c r="N405" s="3">
        <f t="shared" si="48"/>
        <v>-5.7843996494303246E-2</v>
      </c>
      <c r="O405" s="3">
        <f t="shared" si="49"/>
        <v>7.9473495296802591E-3</v>
      </c>
      <c r="P405" s="3">
        <f t="shared" si="50"/>
        <v>-5.8069996498117941E-2</v>
      </c>
      <c r="AH405" s="1">
        <v>36560</v>
      </c>
      <c r="AI405" s="15">
        <v>-3.4237382670916752E-4</v>
      </c>
      <c r="AJ405" s="15">
        <v>-3.0297888500063899E-2</v>
      </c>
    </row>
    <row r="406" spans="1:36" x14ac:dyDescent="0.2">
      <c r="A406" s="17">
        <v>36594</v>
      </c>
      <c r="B406" s="3">
        <v>5.6669998168945313</v>
      </c>
      <c r="C406" s="2">
        <v>1401.68994140625</v>
      </c>
      <c r="D406" s="3">
        <v>65.9375</v>
      </c>
      <c r="K406" s="17">
        <v>36594</v>
      </c>
      <c r="L406" s="3">
        <f t="shared" si="46"/>
        <v>2.2607999801635742E-4</v>
      </c>
      <c r="M406" s="3">
        <f t="shared" si="47"/>
        <v>2.5601808359159508E-2</v>
      </c>
      <c r="N406" s="3">
        <f t="shared" si="48"/>
        <v>-1.8604651162790697E-2</v>
      </c>
      <c r="O406" s="3">
        <f t="shared" si="49"/>
        <v>2.537572836114315E-2</v>
      </c>
      <c r="P406" s="3">
        <f t="shared" si="50"/>
        <v>-1.8830731160807055E-2</v>
      </c>
      <c r="AH406" s="1">
        <v>36563</v>
      </c>
      <c r="AI406" s="15">
        <v>-1.8884261042430395E-4</v>
      </c>
      <c r="AJ406" s="15">
        <v>1.2115311603313956E-2</v>
      </c>
    </row>
    <row r="407" spans="1:36" x14ac:dyDescent="0.2">
      <c r="A407" s="17">
        <v>36595</v>
      </c>
      <c r="B407" s="3">
        <v>5.6869997978210449</v>
      </c>
      <c r="C407" s="2">
        <v>1395.0699462890625</v>
      </c>
      <c r="D407" s="3">
        <v>68.125</v>
      </c>
      <c r="K407" s="17">
        <v>36595</v>
      </c>
      <c r="L407" s="3">
        <f t="shared" si="46"/>
        <v>2.2667999267578126E-4</v>
      </c>
      <c r="M407" s="3">
        <f t="shared" si="47"/>
        <v>-4.7228669633927519E-3</v>
      </c>
      <c r="N407" s="3">
        <f t="shared" si="48"/>
        <v>3.3175355450236969E-2</v>
      </c>
      <c r="O407" s="3">
        <f t="shared" si="49"/>
        <v>-4.9495469560685334E-3</v>
      </c>
      <c r="P407" s="3">
        <f t="shared" si="50"/>
        <v>3.2948675457561187E-2</v>
      </c>
      <c r="AH407" s="1">
        <v>36564</v>
      </c>
      <c r="AI407" s="15">
        <v>6.4882672321507212E-3</v>
      </c>
      <c r="AJ407" s="15">
        <v>5.1290572775631267E-2</v>
      </c>
    </row>
    <row r="408" spans="1:36" x14ac:dyDescent="0.2">
      <c r="A408" s="17">
        <v>36598</v>
      </c>
      <c r="B408" s="3">
        <v>5.689000129699707</v>
      </c>
      <c r="C408" s="2">
        <v>1383.6199951171875</v>
      </c>
      <c r="D408" s="3">
        <v>66</v>
      </c>
      <c r="K408" s="17">
        <v>36598</v>
      </c>
      <c r="L408" s="3">
        <f t="shared" si="46"/>
        <v>2.2747999191284179E-4</v>
      </c>
      <c r="M408" s="3">
        <f t="shared" si="47"/>
        <v>-8.2074387756200275E-3</v>
      </c>
      <c r="N408" s="3">
        <f t="shared" si="48"/>
        <v>-3.1192660550458717E-2</v>
      </c>
      <c r="O408" s="3">
        <f t="shared" si="49"/>
        <v>-8.4349187675328684E-3</v>
      </c>
      <c r="P408" s="3">
        <f t="shared" si="50"/>
        <v>-3.1420140542371557E-2</v>
      </c>
      <c r="AH408" s="1">
        <v>36565</v>
      </c>
      <c r="AI408" s="15">
        <v>-1.1298660281588838E-2</v>
      </c>
      <c r="AJ408" s="15">
        <v>1.5803638211654203E-2</v>
      </c>
    </row>
    <row r="409" spans="1:36" x14ac:dyDescent="0.2">
      <c r="A409" s="17">
        <v>36599</v>
      </c>
      <c r="B409" s="3">
        <v>5.6960000991821289</v>
      </c>
      <c r="C409" s="2">
        <v>1359.1500244140625</v>
      </c>
      <c r="D409" s="3">
        <v>65.1875</v>
      </c>
      <c r="K409" s="17">
        <v>36599</v>
      </c>
      <c r="L409" s="3">
        <f t="shared" si="46"/>
        <v>2.2756000518798827E-4</v>
      </c>
      <c r="M409" s="3">
        <f t="shared" si="47"/>
        <v>-1.7685470569578234E-2</v>
      </c>
      <c r="N409" s="3">
        <f t="shared" si="48"/>
        <v>-1.231060606060606E-2</v>
      </c>
      <c r="O409" s="3">
        <f t="shared" si="49"/>
        <v>-1.7913030574766221E-2</v>
      </c>
      <c r="P409" s="3">
        <f t="shared" si="50"/>
        <v>-1.2538166065794049E-2</v>
      </c>
      <c r="AH409" s="1">
        <v>36566</v>
      </c>
      <c r="AI409" s="15">
        <v>1.8510655034781824E-3</v>
      </c>
      <c r="AJ409" s="15">
        <v>1.5802916168128765E-2</v>
      </c>
    </row>
    <row r="410" spans="1:36" x14ac:dyDescent="0.2">
      <c r="A410" s="17">
        <v>36600</v>
      </c>
      <c r="B410" s="3">
        <v>5.6820001602172852</v>
      </c>
      <c r="C410" s="2">
        <v>1392.1400146484375</v>
      </c>
      <c r="D410" s="3">
        <v>68.4375</v>
      </c>
      <c r="K410" s="17">
        <v>36600</v>
      </c>
      <c r="L410" s="3">
        <f t="shared" si="46"/>
        <v>2.2784000396728515E-4</v>
      </c>
      <c r="M410" s="3">
        <f t="shared" si="47"/>
        <v>2.4272515647120838E-2</v>
      </c>
      <c r="N410" s="3">
        <f t="shared" si="48"/>
        <v>4.9856184084372007E-2</v>
      </c>
      <c r="O410" s="3">
        <f t="shared" si="49"/>
        <v>2.4044675643153553E-2</v>
      </c>
      <c r="P410" s="3">
        <f t="shared" si="50"/>
        <v>4.9628344080404722E-2</v>
      </c>
      <c r="AH410" s="1">
        <v>36567</v>
      </c>
      <c r="AI410" s="15">
        <v>-1.1351081627446292E-2</v>
      </c>
      <c r="AJ410" s="15">
        <v>-1.4746882072310549E-2</v>
      </c>
    </row>
    <row r="411" spans="1:36" x14ac:dyDescent="0.2">
      <c r="A411" s="17">
        <v>36601</v>
      </c>
      <c r="B411" s="3">
        <v>5.6970000267028809</v>
      </c>
      <c r="C411" s="2">
        <v>1458.469970703125</v>
      </c>
      <c r="D411" s="3">
        <v>69.4375</v>
      </c>
      <c r="K411" s="17">
        <v>36601</v>
      </c>
      <c r="L411" s="3">
        <f t="shared" si="46"/>
        <v>2.272800064086914E-4</v>
      </c>
      <c r="M411" s="3">
        <f t="shared" si="47"/>
        <v>4.7646038011081852E-2</v>
      </c>
      <c r="N411" s="3">
        <f t="shared" si="48"/>
        <v>1.4611872146118721E-2</v>
      </c>
      <c r="O411" s="3">
        <f t="shared" si="49"/>
        <v>4.7418758004673163E-2</v>
      </c>
      <c r="P411" s="3">
        <f t="shared" si="50"/>
        <v>1.438459213971003E-2</v>
      </c>
      <c r="AH411" s="1">
        <v>36570</v>
      </c>
      <c r="AI411" s="15">
        <v>9.7109353164085137E-4</v>
      </c>
      <c r="AJ411" s="15">
        <v>2.8221071183396774E-2</v>
      </c>
    </row>
    <row r="412" spans="1:36" x14ac:dyDescent="0.2">
      <c r="A412" s="17">
        <v>36602</v>
      </c>
      <c r="B412" s="3">
        <v>5.7119998931884766</v>
      </c>
      <c r="C412" s="2">
        <v>1464.469970703125</v>
      </c>
      <c r="D412" s="3">
        <v>69.25</v>
      </c>
      <c r="K412" s="17">
        <v>36602</v>
      </c>
      <c r="L412" s="3">
        <f t="shared" si="46"/>
        <v>2.2788000106811523E-4</v>
      </c>
      <c r="M412" s="3">
        <f t="shared" si="47"/>
        <v>4.1139002657061318E-3</v>
      </c>
      <c r="N412" s="3">
        <f t="shared" si="48"/>
        <v>-2.7002700270027003E-3</v>
      </c>
      <c r="O412" s="3">
        <f t="shared" si="49"/>
        <v>3.8860202646380164E-3</v>
      </c>
      <c r="P412" s="3">
        <f t="shared" si="50"/>
        <v>-2.9281500280708157E-3</v>
      </c>
      <c r="AH412" s="1">
        <v>36571</v>
      </c>
      <c r="AI412" s="15">
        <v>4.5485325659263822E-3</v>
      </c>
      <c r="AJ412" s="15">
        <v>1.1822249175765243E-2</v>
      </c>
    </row>
    <row r="413" spans="1:36" x14ac:dyDescent="0.2">
      <c r="A413" s="17">
        <v>36605</v>
      </c>
      <c r="B413" s="3">
        <v>5.7960000038146973</v>
      </c>
      <c r="C413" s="2">
        <v>1456.6300048828125</v>
      </c>
      <c r="D413" s="3">
        <v>68.5625</v>
      </c>
      <c r="K413" s="17">
        <v>36605</v>
      </c>
      <c r="L413" s="3">
        <f t="shared" si="46"/>
        <v>2.2847999572753907E-4</v>
      </c>
      <c r="M413" s="3">
        <f t="shared" si="47"/>
        <v>-5.353449355160458E-3</v>
      </c>
      <c r="N413" s="3">
        <f t="shared" si="48"/>
        <v>-9.9277978339350186E-3</v>
      </c>
      <c r="O413" s="3">
        <f t="shared" si="49"/>
        <v>-5.5819293508879968E-3</v>
      </c>
      <c r="P413" s="3">
        <f t="shared" si="50"/>
        <v>-1.0156277829662557E-2</v>
      </c>
      <c r="AH413" s="1">
        <v>36572</v>
      </c>
      <c r="AI413" s="15">
        <v>-5.6119606468808632E-3</v>
      </c>
      <c r="AJ413" s="15">
        <v>1.8988275356960137E-2</v>
      </c>
    </row>
    <row r="414" spans="1:36" x14ac:dyDescent="0.2">
      <c r="A414" s="17">
        <v>36606</v>
      </c>
      <c r="B414" s="3">
        <v>5.7480001449584961</v>
      </c>
      <c r="C414" s="2">
        <v>1493.8699951171875</v>
      </c>
      <c r="D414" s="3">
        <v>71.75</v>
      </c>
      <c r="K414" s="17">
        <v>36606</v>
      </c>
      <c r="L414" s="3">
        <f t="shared" si="46"/>
        <v>2.3184000015258788E-4</v>
      </c>
      <c r="M414" s="3">
        <f t="shared" si="47"/>
        <v>2.5565854135601855E-2</v>
      </c>
      <c r="N414" s="3">
        <f t="shared" si="48"/>
        <v>4.6490428441203283E-2</v>
      </c>
      <c r="O414" s="3">
        <f t="shared" si="49"/>
        <v>2.5334014135449268E-2</v>
      </c>
      <c r="P414" s="3">
        <f t="shared" si="50"/>
        <v>4.6258588441050692E-2</v>
      </c>
      <c r="AH414" s="1">
        <v>36573</v>
      </c>
      <c r="AI414" s="15">
        <v>1.0471384172040838E-4</v>
      </c>
      <c r="AJ414" s="15">
        <v>5.9340668403537414E-3</v>
      </c>
    </row>
    <row r="415" spans="1:36" x14ac:dyDescent="0.2">
      <c r="A415" s="17">
        <v>36607</v>
      </c>
      <c r="B415" s="3">
        <v>5.7350001335144043</v>
      </c>
      <c r="C415" s="2">
        <v>1500.6400146484375</v>
      </c>
      <c r="D415" s="3">
        <v>75.0625</v>
      </c>
      <c r="K415" s="17">
        <v>36607</v>
      </c>
      <c r="L415" s="3">
        <f t="shared" si="46"/>
        <v>2.2992000579833986E-4</v>
      </c>
      <c r="M415" s="3">
        <f t="shared" si="47"/>
        <v>4.5318665970788992E-3</v>
      </c>
      <c r="N415" s="3">
        <f t="shared" si="48"/>
        <v>4.6167247386759584E-2</v>
      </c>
      <c r="O415" s="3">
        <f t="shared" si="49"/>
        <v>4.3019465912805593E-3</v>
      </c>
      <c r="P415" s="3">
        <f t="shared" si="50"/>
        <v>4.5937327380961242E-2</v>
      </c>
      <c r="AH415" s="1">
        <v>36574</v>
      </c>
      <c r="AI415" s="15">
        <v>-1.6382868046722399E-2</v>
      </c>
      <c r="AJ415" s="15">
        <v>1.5986805435179441E-4</v>
      </c>
    </row>
    <row r="416" spans="1:36" x14ac:dyDescent="0.2">
      <c r="A416" s="17">
        <v>36608</v>
      </c>
      <c r="B416" s="3">
        <v>5.7249999046325684</v>
      </c>
      <c r="C416" s="2">
        <v>1527.3499755859375</v>
      </c>
      <c r="D416" s="3">
        <v>73</v>
      </c>
      <c r="K416" s="17">
        <v>36608</v>
      </c>
      <c r="L416" s="3">
        <f t="shared" si="46"/>
        <v>2.2940000534057617E-4</v>
      </c>
      <c r="M416" s="3">
        <f t="shared" si="47"/>
        <v>1.7799046191472826E-2</v>
      </c>
      <c r="N416" s="3">
        <f t="shared" si="48"/>
        <v>-2.7477102414654453E-2</v>
      </c>
      <c r="O416" s="3">
        <f t="shared" si="49"/>
        <v>1.756964618613225E-2</v>
      </c>
      <c r="P416" s="3">
        <f t="shared" si="50"/>
        <v>-2.7706502419995029E-2</v>
      </c>
      <c r="AH416" s="1">
        <v>36578</v>
      </c>
      <c r="AI416" s="15">
        <v>2.2992441251581341E-3</v>
      </c>
      <c r="AJ416" s="15">
        <v>-4.8593104831291062E-2</v>
      </c>
    </row>
    <row r="417" spans="1:36" x14ac:dyDescent="0.2">
      <c r="A417" s="17">
        <v>36609</v>
      </c>
      <c r="B417" s="3">
        <v>5.7290000915527344</v>
      </c>
      <c r="C417" s="2">
        <v>1527.4599609375</v>
      </c>
      <c r="D417" s="3">
        <v>72</v>
      </c>
      <c r="K417" s="17">
        <v>36609</v>
      </c>
      <c r="L417" s="3">
        <f t="shared" si="46"/>
        <v>2.2899999618530273E-4</v>
      </c>
      <c r="M417" s="3">
        <f t="shared" si="47"/>
        <v>7.2010576043847642E-5</v>
      </c>
      <c r="N417" s="3">
        <f t="shared" si="48"/>
        <v>-1.3698630136986301E-2</v>
      </c>
      <c r="O417" s="3">
        <f t="shared" si="49"/>
        <v>-1.5698942014145508E-4</v>
      </c>
      <c r="P417" s="3">
        <f t="shared" si="50"/>
        <v>-1.3927630133171604E-2</v>
      </c>
      <c r="AH417" s="1">
        <v>36579</v>
      </c>
      <c r="AI417" s="15">
        <v>3.2538394905465618E-3</v>
      </c>
      <c r="AJ417" s="15">
        <v>-1.2001486769072173E-2</v>
      </c>
    </row>
    <row r="418" spans="1:36" x14ac:dyDescent="0.2">
      <c r="A418" s="17">
        <v>36612</v>
      </c>
      <c r="B418" s="3">
        <v>5.685999870300293</v>
      </c>
      <c r="C418" s="2">
        <v>1523.8599853515625</v>
      </c>
      <c r="D418" s="3">
        <v>75.3125</v>
      </c>
      <c r="K418" s="17">
        <v>36612</v>
      </c>
      <c r="L418" s="3">
        <f t="shared" si="46"/>
        <v>2.2916000366210936E-4</v>
      </c>
      <c r="M418" s="3">
        <f t="shared" si="47"/>
        <v>-2.3568379388013315E-3</v>
      </c>
      <c r="N418" s="3">
        <f t="shared" si="48"/>
        <v>4.6006944444444448E-2</v>
      </c>
      <c r="O418" s="3">
        <f t="shared" si="49"/>
        <v>-2.5859979424634407E-3</v>
      </c>
      <c r="P418" s="3">
        <f t="shared" si="50"/>
        <v>4.5777784440782336E-2</v>
      </c>
      <c r="AH418" s="1">
        <v>36580</v>
      </c>
      <c r="AI418" s="15">
        <v>-3.1315306541186728E-3</v>
      </c>
      <c r="AJ418" s="15">
        <v>4.8162303289235641E-3</v>
      </c>
    </row>
    <row r="419" spans="1:36" x14ac:dyDescent="0.2">
      <c r="A419" s="17">
        <v>36613</v>
      </c>
      <c r="B419" s="3">
        <v>5.7160000801086426</v>
      </c>
      <c r="C419" s="2">
        <v>1507.72998046875</v>
      </c>
      <c r="D419" s="3">
        <v>72.8125</v>
      </c>
      <c r="K419" s="17">
        <v>36613</v>
      </c>
      <c r="L419" s="3">
        <f t="shared" si="46"/>
        <v>2.2743999481201173E-4</v>
      </c>
      <c r="M419" s="3">
        <f t="shared" si="47"/>
        <v>-1.0584965179127808E-2</v>
      </c>
      <c r="N419" s="3">
        <f t="shared" si="48"/>
        <v>-3.3195020746887967E-2</v>
      </c>
      <c r="O419" s="3">
        <f t="shared" si="49"/>
        <v>-1.081240517393982E-2</v>
      </c>
      <c r="P419" s="3">
        <f t="shared" si="50"/>
        <v>-3.342246074169998E-2</v>
      </c>
      <c r="AH419" s="1">
        <v>36581</v>
      </c>
      <c r="AI419" s="15">
        <v>-7.9098373834487357E-3</v>
      </c>
      <c r="AJ419" s="15">
        <v>8.6379262253915949E-3</v>
      </c>
    </row>
    <row r="420" spans="1:36" x14ac:dyDescent="0.2">
      <c r="A420" s="17">
        <v>36614</v>
      </c>
      <c r="B420" s="3">
        <v>5.7170000076293945</v>
      </c>
      <c r="C420" s="2">
        <v>1508.52001953125</v>
      </c>
      <c r="D420" s="3">
        <v>76.5</v>
      </c>
      <c r="K420" s="17">
        <v>36614</v>
      </c>
      <c r="L420" s="3">
        <f t="shared" si="46"/>
        <v>2.286400032043457E-4</v>
      </c>
      <c r="M420" s="3">
        <f t="shared" si="47"/>
        <v>5.2399240761557219E-4</v>
      </c>
      <c r="N420" s="3">
        <f t="shared" si="48"/>
        <v>5.0643776824034335E-2</v>
      </c>
      <c r="O420" s="3">
        <f t="shared" si="49"/>
        <v>2.9535240441122649E-4</v>
      </c>
      <c r="P420" s="3">
        <f t="shared" si="50"/>
        <v>5.0415136820829987E-2</v>
      </c>
      <c r="AH420" s="1">
        <v>36584</v>
      </c>
      <c r="AI420" s="15">
        <v>5.7798764794722915E-3</v>
      </c>
      <c r="AJ420" s="15">
        <v>-1.8385228865765248E-2</v>
      </c>
    </row>
    <row r="421" spans="1:36" x14ac:dyDescent="0.2">
      <c r="A421" s="17">
        <v>36615</v>
      </c>
      <c r="B421" s="3">
        <v>5.7069997787475586</v>
      </c>
      <c r="C421" s="2">
        <v>1487.9200439453125</v>
      </c>
      <c r="D421" s="3">
        <v>72.0625</v>
      </c>
      <c r="K421" s="17">
        <v>36615</v>
      </c>
      <c r="L421" s="3">
        <f t="shared" si="46"/>
        <v>2.2868000030517577E-4</v>
      </c>
      <c r="M421" s="3">
        <f t="shared" si="47"/>
        <v>-1.3655752206946934E-2</v>
      </c>
      <c r="N421" s="3">
        <f t="shared" si="48"/>
        <v>-5.800653594771242E-2</v>
      </c>
      <c r="O421" s="3">
        <f t="shared" si="49"/>
        <v>-1.388443220725211E-2</v>
      </c>
      <c r="P421" s="3">
        <f t="shared" si="50"/>
        <v>-5.8235215948017595E-2</v>
      </c>
      <c r="AH421" s="1">
        <v>36585</v>
      </c>
      <c r="AI421" s="15">
        <v>7.1772094450379608E-3</v>
      </c>
      <c r="AJ421" s="15">
        <v>5.3350080285685171E-2</v>
      </c>
    </row>
    <row r="422" spans="1:36" x14ac:dyDescent="0.2">
      <c r="A422" s="17">
        <v>36616</v>
      </c>
      <c r="B422" s="3">
        <v>5.7270002365112305</v>
      </c>
      <c r="C422" s="2">
        <v>1498.5799560546875</v>
      </c>
      <c r="D422" s="3">
        <v>74.875</v>
      </c>
      <c r="K422" s="17">
        <v>36616</v>
      </c>
      <c r="L422" s="3">
        <f t="shared" si="46"/>
        <v>2.2827999114990235E-4</v>
      </c>
      <c r="M422" s="3">
        <f t="shared" si="47"/>
        <v>7.1643043944146223E-3</v>
      </c>
      <c r="N422" s="3">
        <f t="shared" si="48"/>
        <v>3.9028620988725067E-2</v>
      </c>
      <c r="O422" s="3">
        <f t="shared" si="49"/>
        <v>6.9360244032647201E-3</v>
      </c>
      <c r="P422" s="3">
        <f t="shared" si="50"/>
        <v>3.8800340997575164E-2</v>
      </c>
      <c r="AH422" s="1">
        <v>36586</v>
      </c>
      <c r="AI422" s="15">
        <v>4.8846651539654036E-3</v>
      </c>
      <c r="AJ422" s="15">
        <v>-1.472541515465537E-3</v>
      </c>
    </row>
    <row r="423" spans="1:36" x14ac:dyDescent="0.2">
      <c r="A423" s="17">
        <v>36619</v>
      </c>
      <c r="B423" s="3">
        <v>5.6549997329711914</v>
      </c>
      <c r="C423" s="2">
        <v>1505.969970703125</v>
      </c>
      <c r="D423" s="3">
        <v>73.5625</v>
      </c>
      <c r="K423" s="17">
        <v>36619</v>
      </c>
      <c r="L423" s="3">
        <f t="shared" si="46"/>
        <v>2.2908000946044921E-4</v>
      </c>
      <c r="M423" s="3">
        <f t="shared" si="47"/>
        <v>4.9313449166190617E-3</v>
      </c>
      <c r="N423" s="3">
        <f t="shared" si="48"/>
        <v>-1.7529215358931552E-2</v>
      </c>
      <c r="O423" s="3">
        <f t="shared" si="49"/>
        <v>4.7022649071586124E-3</v>
      </c>
      <c r="P423" s="3">
        <f t="shared" si="50"/>
        <v>-1.7758295368392001E-2</v>
      </c>
      <c r="AH423" s="1">
        <v>36587</v>
      </c>
      <c r="AI423" s="15">
        <v>8.7825057959963447E-4</v>
      </c>
      <c r="AJ423" s="15">
        <v>-1.0159701589819927E-2</v>
      </c>
    </row>
    <row r="424" spans="1:36" x14ac:dyDescent="0.2">
      <c r="A424" s="17">
        <v>36620</v>
      </c>
      <c r="B424" s="3">
        <v>5.6669998168945313</v>
      </c>
      <c r="C424" s="2">
        <v>1494.72998046875</v>
      </c>
      <c r="D424" s="3">
        <v>65.4375</v>
      </c>
      <c r="K424" s="17">
        <v>36620</v>
      </c>
      <c r="L424" s="3">
        <f t="shared" si="46"/>
        <v>2.2619998931884766E-4</v>
      </c>
      <c r="M424" s="3">
        <f t="shared" si="47"/>
        <v>-7.4636217541091746E-3</v>
      </c>
      <c r="N424" s="3">
        <f t="shared" si="48"/>
        <v>-0.11045029736618521</v>
      </c>
      <c r="O424" s="3">
        <f t="shared" si="49"/>
        <v>-7.6898217434280226E-3</v>
      </c>
      <c r="P424" s="3">
        <f t="shared" si="50"/>
        <v>-0.11067649735550406</v>
      </c>
      <c r="AH424" s="1">
        <v>36588</v>
      </c>
      <c r="AI424" s="15">
        <v>1.0503435962875703E-2</v>
      </c>
      <c r="AJ424" s="15">
        <v>-8.8989623982814268E-3</v>
      </c>
    </row>
    <row r="425" spans="1:36" x14ac:dyDescent="0.2">
      <c r="A425" s="17">
        <v>36621</v>
      </c>
      <c r="B425" s="3">
        <v>5.6979999542236328</v>
      </c>
      <c r="C425" s="2">
        <v>1487.3699951171875</v>
      </c>
      <c r="D425" s="3">
        <v>66.5625</v>
      </c>
      <c r="K425" s="17">
        <v>36621</v>
      </c>
      <c r="L425" s="3">
        <f t="shared" si="46"/>
        <v>2.2667999267578126E-4</v>
      </c>
      <c r="M425" s="3">
        <f t="shared" si="47"/>
        <v>-4.92395646553794E-3</v>
      </c>
      <c r="N425" s="3">
        <f t="shared" si="48"/>
        <v>1.7191977077363897E-2</v>
      </c>
      <c r="O425" s="3">
        <f t="shared" si="49"/>
        <v>-5.1506364582137214E-3</v>
      </c>
      <c r="P425" s="3">
        <f t="shared" si="50"/>
        <v>1.6965297084688115E-2</v>
      </c>
      <c r="AH425" s="1">
        <v>36591</v>
      </c>
      <c r="AI425" s="15">
        <v>-6.9195684080130652E-3</v>
      </c>
      <c r="AJ425" s="15">
        <v>1.0343523436574846E-2</v>
      </c>
    </row>
    <row r="426" spans="1:36" x14ac:dyDescent="0.2">
      <c r="A426" s="17">
        <v>36622</v>
      </c>
      <c r="B426" s="3">
        <v>5.7280001640319824</v>
      </c>
      <c r="C426" s="2">
        <v>1501.3399658203125</v>
      </c>
      <c r="D426" s="3">
        <v>67.9375</v>
      </c>
      <c r="K426" s="17">
        <v>36622</v>
      </c>
      <c r="L426" s="3">
        <f t="shared" si="46"/>
        <v>2.2791999816894532E-4</v>
      </c>
      <c r="M426" s="3">
        <f t="shared" si="47"/>
        <v>9.3923978223214924E-3</v>
      </c>
      <c r="N426" s="3">
        <f t="shared" si="48"/>
        <v>2.0657276995305163E-2</v>
      </c>
      <c r="O426" s="3">
        <f t="shared" si="49"/>
        <v>9.1644778241525473E-3</v>
      </c>
      <c r="P426" s="3">
        <f t="shared" si="50"/>
        <v>2.0429356997136217E-2</v>
      </c>
      <c r="AH426" s="1">
        <v>36592</v>
      </c>
      <c r="AI426" s="15">
        <v>-1.3846915119625562E-2</v>
      </c>
      <c r="AJ426" s="15">
        <v>5.0894002400592574E-2</v>
      </c>
    </row>
    <row r="427" spans="1:36" x14ac:dyDescent="0.2">
      <c r="A427" s="17">
        <v>36623</v>
      </c>
      <c r="B427" s="3">
        <v>5.7179999351501465</v>
      </c>
      <c r="C427" s="2">
        <v>1516.3499755859375</v>
      </c>
      <c r="D427" s="3">
        <v>71.5</v>
      </c>
      <c r="K427" s="17">
        <v>36623</v>
      </c>
      <c r="L427" s="3">
        <f t="shared" si="46"/>
        <v>2.291200065612793E-4</v>
      </c>
      <c r="M427" s="3">
        <f t="shared" si="47"/>
        <v>9.9977420886306241E-3</v>
      </c>
      <c r="N427" s="3">
        <f t="shared" si="48"/>
        <v>5.2437902483900643E-2</v>
      </c>
      <c r="O427" s="3">
        <f t="shared" si="49"/>
        <v>9.7686220820693455E-3</v>
      </c>
      <c r="P427" s="3">
        <f t="shared" si="50"/>
        <v>5.2208782477339365E-2</v>
      </c>
      <c r="AH427" s="1">
        <v>36593</v>
      </c>
      <c r="AI427" s="15">
        <v>4.2559999727642675E-3</v>
      </c>
      <c r="AJ427" s="15">
        <v>-6.232599647088221E-2</v>
      </c>
    </row>
    <row r="428" spans="1:36" x14ac:dyDescent="0.2">
      <c r="A428" s="17">
        <v>36626</v>
      </c>
      <c r="B428" s="3">
        <v>5.6869997978210449</v>
      </c>
      <c r="C428" s="2">
        <v>1504.4599609375</v>
      </c>
      <c r="D428" s="3">
        <v>70.25</v>
      </c>
      <c r="K428" s="17">
        <v>36626</v>
      </c>
      <c r="L428" s="3">
        <f t="shared" si="46"/>
        <v>2.2871999740600585E-4</v>
      </c>
      <c r="M428" s="3">
        <f t="shared" si="47"/>
        <v>-7.8412073992635122E-3</v>
      </c>
      <c r="N428" s="3">
        <f t="shared" si="48"/>
        <v>-1.7482517482517484E-2</v>
      </c>
      <c r="O428" s="3">
        <f t="shared" si="49"/>
        <v>-8.0699273966695177E-3</v>
      </c>
      <c r="P428" s="3">
        <f t="shared" si="50"/>
        <v>-1.7711237479923491E-2</v>
      </c>
      <c r="AH428" s="1">
        <v>36594</v>
      </c>
      <c r="AI428" s="15">
        <v>1.3589322932200739E-2</v>
      </c>
      <c r="AJ428" s="15">
        <v>-3.2420054093007793E-2</v>
      </c>
    </row>
    <row r="429" spans="1:36" x14ac:dyDescent="0.2">
      <c r="A429" s="17">
        <v>36627</v>
      </c>
      <c r="B429" s="3">
        <v>5.6669998168945313</v>
      </c>
      <c r="C429" s="2">
        <v>1500.5899658203125</v>
      </c>
      <c r="D429" s="3">
        <v>69.125</v>
      </c>
      <c r="K429" s="17">
        <v>36627</v>
      </c>
      <c r="L429" s="3">
        <f t="shared" si="46"/>
        <v>2.2747999191284179E-4</v>
      </c>
      <c r="M429" s="3">
        <f t="shared" si="47"/>
        <v>-2.5723483626482976E-3</v>
      </c>
      <c r="N429" s="3">
        <f t="shared" si="48"/>
        <v>-1.601423487544484E-2</v>
      </c>
      <c r="O429" s="3">
        <f t="shared" si="49"/>
        <v>-2.7998283545611394E-3</v>
      </c>
      <c r="P429" s="3">
        <f t="shared" si="50"/>
        <v>-1.6241714867357683E-2</v>
      </c>
      <c r="AH429" s="1">
        <v>36595</v>
      </c>
      <c r="AI429" s="15">
        <v>-2.6506034032544494E-3</v>
      </c>
      <c r="AJ429" s="15">
        <v>3.5599278860815639E-2</v>
      </c>
    </row>
    <row r="430" spans="1:36" x14ac:dyDescent="0.2">
      <c r="A430" s="17">
        <v>36628</v>
      </c>
      <c r="B430" s="3">
        <v>5.6630001068115234</v>
      </c>
      <c r="C430" s="2">
        <v>1467.1700439453125</v>
      </c>
      <c r="D430" s="3">
        <v>71.125</v>
      </c>
      <c r="K430" s="17">
        <v>36628</v>
      </c>
      <c r="L430" s="3">
        <f t="shared" si="46"/>
        <v>2.2667999267578126E-4</v>
      </c>
      <c r="M430" s="3">
        <f t="shared" si="47"/>
        <v>-2.2271188423368317E-2</v>
      </c>
      <c r="N430" s="3">
        <f t="shared" si="48"/>
        <v>2.8933092224231464E-2</v>
      </c>
      <c r="O430" s="3">
        <f t="shared" si="49"/>
        <v>-2.2497868416044099E-2</v>
      </c>
      <c r="P430" s="3">
        <f t="shared" si="50"/>
        <v>2.8706412231555681E-2</v>
      </c>
      <c r="AH430" s="1">
        <v>36598</v>
      </c>
      <c r="AI430" s="15">
        <v>-4.517105219900024E-3</v>
      </c>
      <c r="AJ430" s="15">
        <v>-2.6903035322471534E-2</v>
      </c>
    </row>
    <row r="431" spans="1:36" x14ac:dyDescent="0.2">
      <c r="A431" s="17">
        <v>36629</v>
      </c>
      <c r="B431" s="3">
        <v>5.6479997634887695</v>
      </c>
      <c r="C431" s="2">
        <v>1440.510009765625</v>
      </c>
      <c r="D431" s="3">
        <v>73.8125</v>
      </c>
      <c r="K431" s="17">
        <v>36629</v>
      </c>
      <c r="L431" s="3">
        <f t="shared" si="46"/>
        <v>2.2652000427246093E-4</v>
      </c>
      <c r="M431" s="3">
        <f t="shared" si="47"/>
        <v>-1.8171059509909972E-2</v>
      </c>
      <c r="N431" s="3">
        <f t="shared" si="48"/>
        <v>3.7785588752196834E-2</v>
      </c>
      <c r="O431" s="3">
        <f t="shared" si="49"/>
        <v>-1.8397579514182433E-2</v>
      </c>
      <c r="P431" s="3">
        <f t="shared" si="50"/>
        <v>3.7559068747924376E-2</v>
      </c>
      <c r="AH431" s="1">
        <v>36599</v>
      </c>
      <c r="AI431" s="15">
        <v>-9.5928658169131455E-3</v>
      </c>
      <c r="AJ431" s="15">
        <v>-2.9453002488809034E-3</v>
      </c>
    </row>
    <row r="432" spans="1:36" x14ac:dyDescent="0.2">
      <c r="A432" s="17">
        <v>36630</v>
      </c>
      <c r="B432" s="3">
        <v>5.6479997634887695</v>
      </c>
      <c r="C432" s="2">
        <v>1357.31005859375</v>
      </c>
      <c r="D432" s="3">
        <v>69.75</v>
      </c>
      <c r="K432" s="17">
        <v>36630</v>
      </c>
      <c r="L432" s="3">
        <f t="shared" si="46"/>
        <v>2.2591999053955079E-4</v>
      </c>
      <c r="M432" s="3">
        <f t="shared" si="47"/>
        <v>-5.7757287771580193E-2</v>
      </c>
      <c r="N432" s="3">
        <f t="shared" si="48"/>
        <v>-5.5038103302286201E-2</v>
      </c>
      <c r="O432" s="3">
        <f t="shared" si="49"/>
        <v>-5.7983207762119744E-2</v>
      </c>
      <c r="P432" s="3">
        <f t="shared" si="50"/>
        <v>-5.5264023292825752E-2</v>
      </c>
      <c r="AH432" s="1">
        <v>36600</v>
      </c>
      <c r="AI432" s="15">
        <v>1.2876511659668291E-2</v>
      </c>
      <c r="AJ432" s="15">
        <v>3.675183242073643E-2</v>
      </c>
    </row>
    <row r="433" spans="1:36" x14ac:dyDescent="0.2">
      <c r="A433" s="17">
        <v>36633</v>
      </c>
      <c r="B433" s="3">
        <v>5.6430001258850098</v>
      </c>
      <c r="C433" s="2">
        <v>1401.530029296875</v>
      </c>
      <c r="D433" s="3">
        <v>66.75</v>
      </c>
      <c r="K433" s="17">
        <v>36633</v>
      </c>
      <c r="L433" s="3">
        <f t="shared" si="46"/>
        <v>2.2591999053955079E-4</v>
      </c>
      <c r="M433" s="3">
        <f t="shared" si="47"/>
        <v>3.2579122524841075E-2</v>
      </c>
      <c r="N433" s="3">
        <f t="shared" si="48"/>
        <v>-4.3010752688172046E-2</v>
      </c>
      <c r="O433" s="3">
        <f t="shared" si="49"/>
        <v>3.2353202534301524E-2</v>
      </c>
      <c r="P433" s="3">
        <f t="shared" si="50"/>
        <v>-4.3236672678711598E-2</v>
      </c>
      <c r="AH433" s="1">
        <v>36601</v>
      </c>
      <c r="AI433" s="15">
        <v>2.5393904222119176E-2</v>
      </c>
      <c r="AJ433" s="15">
        <v>-1.1009312082409146E-2</v>
      </c>
    </row>
    <row r="434" spans="1:36" x14ac:dyDescent="0.2">
      <c r="A434" s="17">
        <v>36634</v>
      </c>
      <c r="B434" s="3">
        <v>5.6479997634887695</v>
      </c>
      <c r="C434" s="2">
        <v>1441.6099853515625</v>
      </c>
      <c r="D434" s="3">
        <v>68</v>
      </c>
      <c r="K434" s="17">
        <v>36634</v>
      </c>
      <c r="L434" s="3">
        <f t="shared" si="46"/>
        <v>2.2572000503540037E-4</v>
      </c>
      <c r="M434" s="3">
        <f t="shared" si="47"/>
        <v>2.8597286691598729E-2</v>
      </c>
      <c r="N434" s="3">
        <f t="shared" si="48"/>
        <v>1.8726591760299626E-2</v>
      </c>
      <c r="O434" s="3">
        <f t="shared" si="49"/>
        <v>2.8371566686563328E-2</v>
      </c>
      <c r="P434" s="3">
        <f t="shared" si="50"/>
        <v>1.8500871755264225E-2</v>
      </c>
      <c r="AH434" s="1">
        <v>36602</v>
      </c>
      <c r="AI434" s="15">
        <v>2.0810588585155874E-3</v>
      </c>
      <c r="AJ434" s="15">
        <v>-5.0092088865864026E-3</v>
      </c>
    </row>
    <row r="435" spans="1:36" x14ac:dyDescent="0.2">
      <c r="A435" s="17">
        <v>36635</v>
      </c>
      <c r="B435" s="3">
        <v>5.6440000534057617</v>
      </c>
      <c r="C435" s="2">
        <v>1427.469970703125</v>
      </c>
      <c r="D435" s="3">
        <v>70.5</v>
      </c>
      <c r="K435" s="17">
        <v>36635</v>
      </c>
      <c r="L435" s="3">
        <f t="shared" si="46"/>
        <v>2.2591999053955079E-4</v>
      </c>
      <c r="M435" s="3">
        <f t="shared" si="47"/>
        <v>-9.8084882819323722E-3</v>
      </c>
      <c r="N435" s="3">
        <f t="shared" si="48"/>
        <v>3.6764705882352942E-2</v>
      </c>
      <c r="O435" s="3">
        <f t="shared" si="49"/>
        <v>-1.0034408272471923E-2</v>
      </c>
      <c r="P435" s="3">
        <f t="shared" si="50"/>
        <v>3.6538785891813391E-2</v>
      </c>
      <c r="AH435" s="1">
        <v>36605</v>
      </c>
      <c r="AI435" s="15">
        <v>-2.9892596363893876E-3</v>
      </c>
      <c r="AJ435" s="15">
        <v>-7.1670181932731699E-3</v>
      </c>
    </row>
    <row r="436" spans="1:36" x14ac:dyDescent="0.2">
      <c r="A436" s="17">
        <v>36636</v>
      </c>
      <c r="B436" s="3">
        <v>5.629000186920166</v>
      </c>
      <c r="C436" s="2">
        <v>1434.550048828125</v>
      </c>
      <c r="D436" s="3">
        <v>71</v>
      </c>
      <c r="K436" s="17">
        <v>36636</v>
      </c>
      <c r="L436" s="3">
        <f t="shared" si="46"/>
        <v>2.2576000213623046E-4</v>
      </c>
      <c r="M436" s="3">
        <f t="shared" si="47"/>
        <v>4.9598788558140984E-3</v>
      </c>
      <c r="N436" s="3">
        <f t="shared" si="48"/>
        <v>7.0921985815602835E-3</v>
      </c>
      <c r="O436" s="3">
        <f t="shared" si="49"/>
        <v>4.7341188536778678E-3</v>
      </c>
      <c r="P436" s="3">
        <f t="shared" si="50"/>
        <v>6.8664385794240529E-3</v>
      </c>
      <c r="AH436" s="1">
        <v>36606</v>
      </c>
      <c r="AI436" s="15">
        <v>1.3566983944497478E-2</v>
      </c>
      <c r="AJ436" s="15">
        <v>3.2691604496553214E-2</v>
      </c>
    </row>
    <row r="437" spans="1:36" x14ac:dyDescent="0.2">
      <c r="A437" s="17">
        <v>36640</v>
      </c>
      <c r="B437" s="3">
        <v>5.5939998626708984</v>
      </c>
      <c r="C437" s="2">
        <v>1429.8599853515625</v>
      </c>
      <c r="D437" s="3">
        <v>70.5</v>
      </c>
      <c r="K437" s="17">
        <v>36640</v>
      </c>
      <c r="L437" s="3">
        <f t="shared" si="46"/>
        <v>2.2516000747680666E-4</v>
      </c>
      <c r="M437" s="3">
        <f t="shared" si="47"/>
        <v>-3.269362041703448E-3</v>
      </c>
      <c r="N437" s="3">
        <f t="shared" si="48"/>
        <v>-7.0422535211267607E-3</v>
      </c>
      <c r="O437" s="3">
        <f t="shared" si="49"/>
        <v>-3.4945220491802548E-3</v>
      </c>
      <c r="P437" s="3">
        <f t="shared" si="50"/>
        <v>-7.2674135286035675E-3</v>
      </c>
      <c r="AH437" s="1">
        <v>36607</v>
      </c>
      <c r="AI437" s="15">
        <v>2.3037975751470457E-3</v>
      </c>
      <c r="AJ437" s="15">
        <v>4.3633529805814197E-2</v>
      </c>
    </row>
    <row r="438" spans="1:36" x14ac:dyDescent="0.2">
      <c r="A438" s="17">
        <v>36641</v>
      </c>
      <c r="B438" s="3">
        <v>5.6310000419616699</v>
      </c>
      <c r="C438" s="2">
        <v>1477.199951171875</v>
      </c>
      <c r="D438" s="3">
        <v>73.75</v>
      </c>
      <c r="K438" s="17">
        <v>36641</v>
      </c>
      <c r="L438" s="3">
        <f t="shared" si="46"/>
        <v>2.2375999450683593E-4</v>
      </c>
      <c r="M438" s="3">
        <f t="shared" si="47"/>
        <v>3.3108112895874155E-2</v>
      </c>
      <c r="N438" s="3">
        <f t="shared" si="48"/>
        <v>4.6099290780141841E-2</v>
      </c>
      <c r="O438" s="3">
        <f t="shared" si="49"/>
        <v>3.288435290136732E-2</v>
      </c>
      <c r="P438" s="3">
        <f t="shared" si="50"/>
        <v>4.5875530785635006E-2</v>
      </c>
      <c r="AH438" s="1">
        <v>36608</v>
      </c>
      <c r="AI438" s="15">
        <v>9.4089750816163109E-3</v>
      </c>
      <c r="AJ438" s="15">
        <v>-3.7115477501611344E-2</v>
      </c>
    </row>
    <row r="439" spans="1:36" x14ac:dyDescent="0.2">
      <c r="A439" s="17">
        <v>36642</v>
      </c>
      <c r="B439" s="3">
        <v>5.5879998207092285</v>
      </c>
      <c r="C439" s="2">
        <v>1460.989990234375</v>
      </c>
      <c r="D439" s="3">
        <v>72.9375</v>
      </c>
      <c r="K439" s="17">
        <v>36642</v>
      </c>
      <c r="L439" s="3">
        <f t="shared" si="46"/>
        <v>2.2524000167846681E-4</v>
      </c>
      <c r="M439" s="3">
        <f t="shared" si="47"/>
        <v>-1.0973437228074983E-2</v>
      </c>
      <c r="N439" s="3">
        <f t="shared" si="48"/>
        <v>-1.1016949152542373E-2</v>
      </c>
      <c r="O439" s="3">
        <f t="shared" si="49"/>
        <v>-1.119867722975345E-2</v>
      </c>
      <c r="P439" s="3">
        <f t="shared" si="50"/>
        <v>-1.1242189154220839E-2</v>
      </c>
      <c r="AH439" s="1">
        <v>36609</v>
      </c>
      <c r="AI439" s="15">
        <v>-8.4071672618782139E-5</v>
      </c>
      <c r="AJ439" s="15">
        <v>-1.3843558460552822E-2</v>
      </c>
    </row>
    <row r="440" spans="1:36" x14ac:dyDescent="0.2">
      <c r="A440" s="17">
        <v>36643</v>
      </c>
      <c r="B440" s="3">
        <v>5.5869998931884766</v>
      </c>
      <c r="C440" s="2">
        <v>1464.9200439453125</v>
      </c>
      <c r="D440" s="3">
        <v>71.9375</v>
      </c>
      <c r="K440" s="17">
        <v>36643</v>
      </c>
      <c r="L440" s="3">
        <f t="shared" si="46"/>
        <v>2.2351999282836914E-4</v>
      </c>
      <c r="M440" s="3">
        <f t="shared" si="47"/>
        <v>2.6899935914735684E-3</v>
      </c>
      <c r="N440" s="3">
        <f t="shared" si="48"/>
        <v>-1.3710368466152529E-2</v>
      </c>
      <c r="O440" s="3">
        <f t="shared" si="49"/>
        <v>2.4664735986451992E-3</v>
      </c>
      <c r="P440" s="3">
        <f t="shared" si="50"/>
        <v>-1.3933888458980897E-2</v>
      </c>
      <c r="AH440" s="1">
        <v>36612</v>
      </c>
      <c r="AI440" s="15">
        <v>-1.3848651215842087E-3</v>
      </c>
      <c r="AJ440" s="15">
        <v>4.7162649562366543E-2</v>
      </c>
    </row>
    <row r="441" spans="1:36" x14ac:dyDescent="0.2">
      <c r="A441" s="17">
        <v>36644</v>
      </c>
      <c r="B441" s="3">
        <v>5.6519999504089355</v>
      </c>
      <c r="C441" s="2">
        <v>1452.4300537109375</v>
      </c>
      <c r="D441" s="3">
        <v>69.6875</v>
      </c>
      <c r="K441" s="17">
        <v>36644</v>
      </c>
      <c r="L441" s="3">
        <f t="shared" si="46"/>
        <v>2.2347999572753908E-4</v>
      </c>
      <c r="M441" s="3">
        <f t="shared" si="47"/>
        <v>-8.5260559345867407E-3</v>
      </c>
      <c r="N441" s="3">
        <f t="shared" si="48"/>
        <v>-3.1277150304083408E-2</v>
      </c>
      <c r="O441" s="3">
        <f t="shared" si="49"/>
        <v>-8.7495359303142797E-3</v>
      </c>
      <c r="P441" s="3">
        <f t="shared" si="50"/>
        <v>-3.1500630299810949E-2</v>
      </c>
      <c r="AH441" s="1">
        <v>36613</v>
      </c>
      <c r="AI441" s="15">
        <v>-5.7903073161619826E-3</v>
      </c>
      <c r="AJ441" s="15">
        <v>-2.7632153425537997E-2</v>
      </c>
    </row>
    <row r="442" spans="1:36" x14ac:dyDescent="0.2">
      <c r="A442" s="17">
        <v>36647</v>
      </c>
      <c r="B442" s="3">
        <v>5.6370000839233398</v>
      </c>
      <c r="C442" s="2">
        <v>1468.25</v>
      </c>
      <c r="D442" s="3">
        <v>72.3125</v>
      </c>
      <c r="K442" s="17">
        <v>36647</v>
      </c>
      <c r="L442" s="3">
        <f t="shared" si="46"/>
        <v>2.2607999801635742E-4</v>
      </c>
      <c r="M442" s="3">
        <f t="shared" si="47"/>
        <v>1.0892053802276239E-2</v>
      </c>
      <c r="N442" s="3">
        <f t="shared" si="48"/>
        <v>3.766816143497758E-2</v>
      </c>
      <c r="O442" s="3">
        <f t="shared" si="49"/>
        <v>1.0665973804259881E-2</v>
      </c>
      <c r="P442" s="3">
        <f t="shared" si="50"/>
        <v>3.7442081436961226E-2</v>
      </c>
      <c r="AH442" s="1">
        <v>36614</v>
      </c>
      <c r="AI442" s="15">
        <v>1.5816843344256608E-4</v>
      </c>
      <c r="AJ442" s="15">
        <v>5.025696838738742E-2</v>
      </c>
    </row>
    <row r="443" spans="1:36" x14ac:dyDescent="0.2">
      <c r="A443" s="17">
        <v>36648</v>
      </c>
      <c r="B443" s="3">
        <v>5.745999813079834</v>
      </c>
      <c r="C443" s="2">
        <v>1446.2900390625</v>
      </c>
      <c r="D443" s="3">
        <v>76</v>
      </c>
      <c r="K443" s="17">
        <v>36648</v>
      </c>
      <c r="L443" s="3">
        <f t="shared" si="46"/>
        <v>2.2548000335693362E-4</v>
      </c>
      <c r="M443" s="3">
        <f t="shared" si="47"/>
        <v>-1.49565543589307E-2</v>
      </c>
      <c r="N443" s="3">
        <f t="shared" si="48"/>
        <v>5.0993949870354362E-2</v>
      </c>
      <c r="O443" s="3">
        <f t="shared" si="49"/>
        <v>-1.5182034362287633E-2</v>
      </c>
      <c r="P443" s="3">
        <f t="shared" si="50"/>
        <v>5.0768469866997429E-2</v>
      </c>
      <c r="AH443" s="1">
        <v>36615</v>
      </c>
      <c r="AI443" s="15">
        <v>-7.4354528985073739E-3</v>
      </c>
      <c r="AJ443" s="15">
        <v>-5.079976304951022E-2</v>
      </c>
    </row>
    <row r="444" spans="1:36" x14ac:dyDescent="0.2">
      <c r="A444" s="17">
        <v>36649</v>
      </c>
      <c r="B444" s="3">
        <v>5.7480001449584961</v>
      </c>
      <c r="C444" s="2">
        <v>1415.0999755859375</v>
      </c>
      <c r="D444" s="3">
        <v>74.625</v>
      </c>
      <c r="K444" s="17">
        <v>36649</v>
      </c>
      <c r="L444" s="3">
        <f t="shared" si="46"/>
        <v>2.2983999252319337E-4</v>
      </c>
      <c r="M444" s="3">
        <f t="shared" si="47"/>
        <v>-2.1565566127234214E-2</v>
      </c>
      <c r="N444" s="3">
        <f t="shared" si="48"/>
        <v>-1.8092105263157895E-2</v>
      </c>
      <c r="O444" s="3">
        <f t="shared" si="49"/>
        <v>-2.1795406119757409E-2</v>
      </c>
      <c r="P444" s="3">
        <f t="shared" si="50"/>
        <v>-1.832194525568109E-2</v>
      </c>
      <c r="AH444" s="1">
        <v>36616</v>
      </c>
      <c r="AI444" s="15">
        <v>3.7144106423333055E-3</v>
      </c>
      <c r="AJ444" s="15">
        <v>3.5085930355241858E-2</v>
      </c>
    </row>
    <row r="445" spans="1:36" x14ac:dyDescent="0.2">
      <c r="A445" s="17">
        <v>36650</v>
      </c>
      <c r="B445" s="3">
        <v>5.7420001029968262</v>
      </c>
      <c r="C445" s="2">
        <v>1409.3900146484375</v>
      </c>
      <c r="D445" s="3">
        <v>74.375</v>
      </c>
      <c r="K445" s="17">
        <v>36650</v>
      </c>
      <c r="L445" s="3">
        <f t="shared" si="46"/>
        <v>2.2992000579833986E-4</v>
      </c>
      <c r="M445" s="3">
        <f t="shared" si="47"/>
        <v>-4.0350229920226863E-3</v>
      </c>
      <c r="N445" s="3">
        <f t="shared" si="48"/>
        <v>-3.3500837520938024E-3</v>
      </c>
      <c r="O445" s="3">
        <f t="shared" si="49"/>
        <v>-4.2649429978210262E-3</v>
      </c>
      <c r="P445" s="3">
        <f t="shared" si="50"/>
        <v>-3.5800037578921423E-3</v>
      </c>
      <c r="AH445" s="1">
        <v>36619</v>
      </c>
      <c r="AI445" s="15">
        <v>2.5181778204239357E-3</v>
      </c>
      <c r="AJ445" s="15">
        <v>-2.0276473188815938E-2</v>
      </c>
    </row>
    <row r="446" spans="1:36" x14ac:dyDescent="0.2">
      <c r="A446" s="17">
        <v>36651</v>
      </c>
      <c r="B446" s="3">
        <v>5.7880001068115234</v>
      </c>
      <c r="C446" s="2">
        <v>1432.6300048828125</v>
      </c>
      <c r="D446" s="3">
        <v>74.25</v>
      </c>
      <c r="K446" s="17">
        <v>36651</v>
      </c>
      <c r="L446" s="3">
        <f t="shared" si="46"/>
        <v>2.2968000411987305E-4</v>
      </c>
      <c r="M446" s="3">
        <f t="shared" si="47"/>
        <v>1.6489396116639903E-2</v>
      </c>
      <c r="N446" s="3">
        <f t="shared" si="48"/>
        <v>-1.6806722689075631E-3</v>
      </c>
      <c r="O446" s="3">
        <f t="shared" si="49"/>
        <v>1.6259716112520028E-2</v>
      </c>
      <c r="P446" s="3">
        <f t="shared" si="50"/>
        <v>-1.9103522730274361E-3</v>
      </c>
      <c r="AH446" s="1">
        <v>36620</v>
      </c>
      <c r="AI446" s="15">
        <v>-4.1180875470955228E-3</v>
      </c>
      <c r="AJ446" s="15">
        <v>-0.10655840980840853</v>
      </c>
    </row>
    <row r="447" spans="1:36" x14ac:dyDescent="0.2">
      <c r="A447" s="17">
        <v>36654</v>
      </c>
      <c r="B447" s="3">
        <v>5.6549997329711914</v>
      </c>
      <c r="C447" s="2">
        <v>1424.1700439453125</v>
      </c>
      <c r="D447" s="3">
        <v>75.125</v>
      </c>
      <c r="K447" s="17">
        <v>36654</v>
      </c>
      <c r="L447" s="3">
        <f t="shared" si="46"/>
        <v>2.3152000427246094E-4</v>
      </c>
      <c r="M447" s="3">
        <f t="shared" si="47"/>
        <v>-5.9051959743032295E-3</v>
      </c>
      <c r="N447" s="3">
        <f t="shared" si="48"/>
        <v>1.1784511784511785E-2</v>
      </c>
      <c r="O447" s="3">
        <f t="shared" si="49"/>
        <v>-6.1367159785756902E-3</v>
      </c>
      <c r="P447" s="3">
        <f t="shared" si="50"/>
        <v>1.1552991780239323E-2</v>
      </c>
      <c r="AH447" s="1">
        <v>36621</v>
      </c>
      <c r="AI447" s="15">
        <v>-2.758291747960679E-3</v>
      </c>
      <c r="AJ447" s="15">
        <v>1.9723588832648794E-2</v>
      </c>
    </row>
    <row r="448" spans="1:36" x14ac:dyDescent="0.2">
      <c r="A448" s="17">
        <v>36655</v>
      </c>
      <c r="B448" s="3">
        <v>5.9619998931884766</v>
      </c>
      <c r="C448" s="2">
        <v>1412.1400146484375</v>
      </c>
      <c r="D448" s="3">
        <v>72.5625</v>
      </c>
      <c r="K448" s="17">
        <v>36655</v>
      </c>
      <c r="L448" s="3">
        <f t="shared" si="46"/>
        <v>2.2619998931884766E-4</v>
      </c>
      <c r="M448" s="3">
        <f t="shared" si="47"/>
        <v>-8.4470455954464303E-3</v>
      </c>
      <c r="N448" s="3">
        <f t="shared" si="48"/>
        <v>-3.4109816971713808E-2</v>
      </c>
      <c r="O448" s="3">
        <f t="shared" si="49"/>
        <v>-8.6732455847652774E-3</v>
      </c>
      <c r="P448" s="3">
        <f t="shared" si="50"/>
        <v>-3.4336016961032653E-2</v>
      </c>
      <c r="AH448" s="1">
        <v>36622</v>
      </c>
      <c r="AI448" s="15">
        <v>4.9078019312384768E-3</v>
      </c>
      <c r="AJ448" s="15">
        <v>1.552155506589774E-2</v>
      </c>
    </row>
    <row r="449" spans="1:36" x14ac:dyDescent="0.2">
      <c r="A449" s="17">
        <v>36656</v>
      </c>
      <c r="B449" s="3">
        <v>5.9279999732971191</v>
      </c>
      <c r="C449" s="2">
        <v>1383.050048828125</v>
      </c>
      <c r="D449" s="3">
        <v>74.75</v>
      </c>
      <c r="K449" s="17">
        <v>36656</v>
      </c>
      <c r="L449" s="3">
        <f t="shared" si="46"/>
        <v>2.3847999572753907E-4</v>
      </c>
      <c r="M449" s="3">
        <f t="shared" si="47"/>
        <v>-2.0599916097947736E-2</v>
      </c>
      <c r="N449" s="3">
        <f t="shared" si="48"/>
        <v>3.0146425495262703E-2</v>
      </c>
      <c r="O449" s="3">
        <f t="shared" si="49"/>
        <v>-2.0838396093675274E-2</v>
      </c>
      <c r="P449" s="3">
        <f t="shared" si="50"/>
        <v>2.9907945499535165E-2</v>
      </c>
      <c r="AH449" s="1">
        <v>36623</v>
      </c>
      <c r="AI449" s="15">
        <v>5.2313359516860496E-3</v>
      </c>
      <c r="AJ449" s="15">
        <v>4.6977446525653319E-2</v>
      </c>
    </row>
    <row r="450" spans="1:36" x14ac:dyDescent="0.2">
      <c r="A450" s="17">
        <v>36657</v>
      </c>
      <c r="B450" s="3">
        <v>5.8470001220703125</v>
      </c>
      <c r="C450" s="2">
        <v>1407.81005859375</v>
      </c>
      <c r="D450" s="3">
        <v>77</v>
      </c>
      <c r="K450" s="17">
        <v>36657</v>
      </c>
      <c r="L450" s="3">
        <f t="shared" si="46"/>
        <v>2.3711999893188477E-4</v>
      </c>
      <c r="M450" s="3">
        <f t="shared" si="47"/>
        <v>1.7902468378931374E-2</v>
      </c>
      <c r="N450" s="3">
        <f t="shared" si="48"/>
        <v>3.0100334448160536E-2</v>
      </c>
      <c r="O450" s="3">
        <f t="shared" si="49"/>
        <v>1.7665348379999488E-2</v>
      </c>
      <c r="P450" s="3">
        <f t="shared" si="50"/>
        <v>2.986321444922865E-2</v>
      </c>
      <c r="AH450" s="1">
        <v>36626</v>
      </c>
      <c r="AI450" s="15">
        <v>-4.3216434173641901E-3</v>
      </c>
      <c r="AJ450" s="15">
        <v>-1.3389594062559301E-2</v>
      </c>
    </row>
    <row r="451" spans="1:36" x14ac:dyDescent="0.2">
      <c r="A451" s="17">
        <v>36658</v>
      </c>
      <c r="B451" s="3">
        <v>5.9470000267028809</v>
      </c>
      <c r="C451" s="2">
        <v>1420.9599609375</v>
      </c>
      <c r="D451" s="3">
        <v>75.5625</v>
      </c>
      <c r="K451" s="17">
        <v>36658</v>
      </c>
      <c r="L451" s="3">
        <f t="shared" si="46"/>
        <v>2.338800048828125E-4</v>
      </c>
      <c r="M451" s="3">
        <f t="shared" si="47"/>
        <v>9.3406793505121915E-3</v>
      </c>
      <c r="N451" s="3">
        <f t="shared" si="48"/>
        <v>-1.8668831168831168E-2</v>
      </c>
      <c r="O451" s="3">
        <f t="shared" si="49"/>
        <v>9.1067993456293798E-3</v>
      </c>
      <c r="P451" s="3">
        <f t="shared" si="50"/>
        <v>-1.890271117371398E-2</v>
      </c>
      <c r="AH451" s="1">
        <v>36627</v>
      </c>
      <c r="AI451" s="15">
        <v>-1.4993765350642941E-3</v>
      </c>
      <c r="AJ451" s="15">
        <v>-1.474233833229339E-2</v>
      </c>
    </row>
    <row r="452" spans="1:36" x14ac:dyDescent="0.2">
      <c r="A452" s="17">
        <v>36661</v>
      </c>
      <c r="B452" s="3">
        <v>5.9169998168945313</v>
      </c>
      <c r="C452" s="2">
        <v>1452.3599853515625</v>
      </c>
      <c r="D452" s="3">
        <v>76.9375</v>
      </c>
      <c r="K452" s="17">
        <v>36661</v>
      </c>
      <c r="L452" s="3">
        <f t="shared" ref="L452:L505" si="51">B451/100/250</f>
        <v>2.3788000106811523E-4</v>
      </c>
      <c r="M452" s="3">
        <f t="shared" ref="M452:M505" si="52">(C452-C451)/C451</f>
        <v>2.2097754530216219E-2</v>
      </c>
      <c r="N452" s="3">
        <f t="shared" ref="N452:N505" si="53">(D452-D451)/D451</f>
        <v>1.8196856906534328E-2</v>
      </c>
      <c r="O452" s="3">
        <f t="shared" ref="O452:O505" si="54">M452-L452</f>
        <v>2.1859874529148105E-2</v>
      </c>
      <c r="P452" s="3">
        <f t="shared" ref="P452:P505" si="55">N452-L452</f>
        <v>1.7958976905466214E-2</v>
      </c>
      <c r="AH452" s="1">
        <v>36628</v>
      </c>
      <c r="AI452" s="15">
        <v>-1.2048158572659387E-2</v>
      </c>
      <c r="AJ452" s="15">
        <v>4.0754570804215066E-2</v>
      </c>
    </row>
    <row r="453" spans="1:36" x14ac:dyDescent="0.2">
      <c r="A453" s="17">
        <v>36662</v>
      </c>
      <c r="B453" s="3">
        <v>5.999000072479248</v>
      </c>
      <c r="C453" s="2">
        <v>1466.0400390625</v>
      </c>
      <c r="D453" s="3">
        <v>77.875</v>
      </c>
      <c r="K453" s="17">
        <v>36662</v>
      </c>
      <c r="L453" s="3">
        <f t="shared" si="51"/>
        <v>2.3667999267578123E-4</v>
      </c>
      <c r="M453" s="3">
        <f t="shared" si="52"/>
        <v>9.4191893531313901E-3</v>
      </c>
      <c r="N453" s="3">
        <f t="shared" si="53"/>
        <v>1.2185215272136474E-2</v>
      </c>
      <c r="O453" s="3">
        <f t="shared" si="54"/>
        <v>9.1825093604556082E-3</v>
      </c>
      <c r="P453" s="3">
        <f t="shared" si="55"/>
        <v>1.1948535279460692E-2</v>
      </c>
      <c r="AH453" s="1">
        <v>36629</v>
      </c>
      <c r="AI453" s="15">
        <v>-9.8523536203948842E-3</v>
      </c>
      <c r="AJ453" s="15">
        <v>4.7411422368319259E-2</v>
      </c>
    </row>
    <row r="454" spans="1:36" x14ac:dyDescent="0.2">
      <c r="A454" s="17">
        <v>36663</v>
      </c>
      <c r="B454" s="3">
        <v>5.869999885559082</v>
      </c>
      <c r="C454" s="2">
        <v>1447.800048828125</v>
      </c>
      <c r="D454" s="3">
        <v>77.5</v>
      </c>
      <c r="K454" s="17">
        <v>36663</v>
      </c>
      <c r="L454" s="3">
        <f t="shared" si="51"/>
        <v>2.3996000289916992E-4</v>
      </c>
      <c r="M454" s="3">
        <f t="shared" si="52"/>
        <v>-1.2441672634015554E-2</v>
      </c>
      <c r="N454" s="3">
        <f t="shared" si="53"/>
        <v>-4.815409309791332E-3</v>
      </c>
      <c r="O454" s="3">
        <f t="shared" si="54"/>
        <v>-1.2681632636914724E-2</v>
      </c>
      <c r="P454" s="3">
        <f t="shared" si="55"/>
        <v>-5.0553693126905016E-3</v>
      </c>
      <c r="AH454" s="1">
        <v>36630</v>
      </c>
      <c r="AI454" s="15">
        <v>-3.105142535064705E-2</v>
      </c>
      <c r="AJ454" s="15">
        <v>-2.4212597942178702E-2</v>
      </c>
    </row>
    <row r="455" spans="1:36" x14ac:dyDescent="0.2">
      <c r="A455" s="17">
        <v>36664</v>
      </c>
      <c r="B455" s="3">
        <v>5.749000072479248</v>
      </c>
      <c r="C455" s="2">
        <v>1437.2099609375</v>
      </c>
      <c r="D455" s="3">
        <v>77.125</v>
      </c>
      <c r="K455" s="17">
        <v>36664</v>
      </c>
      <c r="L455" s="3">
        <f t="shared" si="51"/>
        <v>2.347999954223633E-4</v>
      </c>
      <c r="M455" s="3">
        <f t="shared" si="52"/>
        <v>-7.3146066676795631E-3</v>
      </c>
      <c r="N455" s="3">
        <f t="shared" si="53"/>
        <v>-4.8387096774193551E-3</v>
      </c>
      <c r="O455" s="3">
        <f t="shared" si="54"/>
        <v>-7.5494066631019265E-3</v>
      </c>
      <c r="P455" s="3">
        <f t="shared" si="55"/>
        <v>-5.0735096728417185E-3</v>
      </c>
      <c r="AH455" s="1">
        <v>36633</v>
      </c>
      <c r="AI455" s="15">
        <v>1.7325930939690773E-2</v>
      </c>
      <c r="AJ455" s="15">
        <v>-6.0562603618402371E-2</v>
      </c>
    </row>
    <row r="456" spans="1:36" x14ac:dyDescent="0.2">
      <c r="A456" s="17">
        <v>36665</v>
      </c>
      <c r="B456" s="3">
        <v>5.7399997711181641</v>
      </c>
      <c r="C456" s="2">
        <v>1406.949951171875</v>
      </c>
      <c r="D456" s="3">
        <v>76.625</v>
      </c>
      <c r="K456" s="17">
        <v>36665</v>
      </c>
      <c r="L456" s="3">
        <f t="shared" si="51"/>
        <v>2.2996000289916992E-4</v>
      </c>
      <c r="M456" s="3">
        <f t="shared" si="52"/>
        <v>-2.1054689703017524E-2</v>
      </c>
      <c r="N456" s="3">
        <f t="shared" si="53"/>
        <v>-6.4829821717990272E-3</v>
      </c>
      <c r="O456" s="3">
        <f t="shared" si="54"/>
        <v>-2.1284649705916692E-2</v>
      </c>
      <c r="P456" s="3">
        <f t="shared" si="55"/>
        <v>-6.7129421746981973E-3</v>
      </c>
      <c r="AH456" s="1">
        <v>36634</v>
      </c>
      <c r="AI456" s="15">
        <v>1.5193667598781347E-2</v>
      </c>
      <c r="AJ456" s="15">
        <v>3.3072041564828781E-3</v>
      </c>
    </row>
    <row r="457" spans="1:36" x14ac:dyDescent="0.2">
      <c r="A457" s="17">
        <v>36668</v>
      </c>
      <c r="B457" s="3">
        <v>5.6999998092651367</v>
      </c>
      <c r="C457" s="2">
        <v>1400.719970703125</v>
      </c>
      <c r="D457" s="3">
        <v>73.25</v>
      </c>
      <c r="K457" s="17">
        <v>36668</v>
      </c>
      <c r="L457" s="3">
        <f t="shared" si="51"/>
        <v>2.2959999084472656E-4</v>
      </c>
      <c r="M457" s="3">
        <f t="shared" si="52"/>
        <v>-4.4280043249306294E-3</v>
      </c>
      <c r="N457" s="3">
        <f t="shared" si="53"/>
        <v>-4.4045676998368678E-2</v>
      </c>
      <c r="O457" s="3">
        <f t="shared" si="54"/>
        <v>-4.6576043157753556E-3</v>
      </c>
      <c r="P457" s="3">
        <f t="shared" si="55"/>
        <v>-4.4275276989213408E-2</v>
      </c>
      <c r="AH457" s="1">
        <v>36635</v>
      </c>
      <c r="AI457" s="15">
        <v>-5.3736709546816962E-3</v>
      </c>
      <c r="AJ457" s="15">
        <v>4.191245684649509E-2</v>
      </c>
    </row>
    <row r="458" spans="1:36" x14ac:dyDescent="0.2">
      <c r="A458" s="17">
        <v>36669</v>
      </c>
      <c r="B458" s="3">
        <v>5.7690000534057617</v>
      </c>
      <c r="C458" s="2">
        <v>1373.8599853515625</v>
      </c>
      <c r="D458" s="3">
        <v>69.875</v>
      </c>
      <c r="K458" s="17">
        <v>36669</v>
      </c>
      <c r="L458" s="3">
        <f t="shared" si="51"/>
        <v>2.2799999237060547E-4</v>
      </c>
      <c r="M458" s="3">
        <f t="shared" si="52"/>
        <v>-1.9175842362038634E-2</v>
      </c>
      <c r="N458" s="3">
        <f t="shared" si="53"/>
        <v>-4.607508532423208E-2</v>
      </c>
      <c r="O458" s="3">
        <f t="shared" si="54"/>
        <v>-1.9403842354409239E-2</v>
      </c>
      <c r="P458" s="3">
        <f t="shared" si="55"/>
        <v>-4.6303085316602689E-2</v>
      </c>
      <c r="AH458" s="1">
        <v>36636</v>
      </c>
      <c r="AI458" s="15">
        <v>2.5352363875615811E-3</v>
      </c>
      <c r="AJ458" s="15">
        <v>4.3312021918624714E-3</v>
      </c>
    </row>
    <row r="459" spans="1:36" x14ac:dyDescent="0.2">
      <c r="A459" s="17">
        <v>36670</v>
      </c>
      <c r="B459" s="3">
        <v>5.7300000190734863</v>
      </c>
      <c r="C459" s="2">
        <v>1399.050048828125</v>
      </c>
      <c r="D459" s="3">
        <v>67.4375</v>
      </c>
      <c r="K459" s="17">
        <v>36670</v>
      </c>
      <c r="L459" s="3">
        <f t="shared" si="51"/>
        <v>2.3076000213623048E-4</v>
      </c>
      <c r="M459" s="3">
        <f t="shared" si="52"/>
        <v>1.8335247947494821E-2</v>
      </c>
      <c r="N459" s="3">
        <f t="shared" si="53"/>
        <v>-3.4883720930232558E-2</v>
      </c>
      <c r="O459" s="3">
        <f t="shared" si="54"/>
        <v>1.8104487945358589E-2</v>
      </c>
      <c r="P459" s="3">
        <f t="shared" si="55"/>
        <v>-3.511448093236879E-2</v>
      </c>
      <c r="AH459" s="1">
        <v>36640</v>
      </c>
      <c r="AI459" s="15">
        <v>-1.871401992650707E-3</v>
      </c>
      <c r="AJ459" s="15">
        <v>-5.3960115359528603E-3</v>
      </c>
    </row>
    <row r="460" spans="1:36" x14ac:dyDescent="0.2">
      <c r="A460" s="17">
        <v>36671</v>
      </c>
      <c r="B460" s="3">
        <v>5.679999828338623</v>
      </c>
      <c r="C460" s="2">
        <v>1381.52001953125</v>
      </c>
      <c r="D460" s="3">
        <v>69</v>
      </c>
      <c r="K460" s="17">
        <v>36671</v>
      </c>
      <c r="L460" s="3">
        <f t="shared" si="51"/>
        <v>2.2920000076293945E-4</v>
      </c>
      <c r="M460" s="3">
        <f t="shared" si="52"/>
        <v>-1.2529951527866024E-2</v>
      </c>
      <c r="N460" s="3">
        <f t="shared" si="53"/>
        <v>2.3169601482854494E-2</v>
      </c>
      <c r="O460" s="3">
        <f t="shared" si="54"/>
        <v>-1.2759151528628963E-2</v>
      </c>
      <c r="P460" s="3">
        <f t="shared" si="55"/>
        <v>2.2940401482091553E-2</v>
      </c>
      <c r="AH460" s="1">
        <v>36641</v>
      </c>
      <c r="AI460" s="15">
        <v>1.7610374947007099E-2</v>
      </c>
      <c r="AJ460" s="15">
        <v>2.8265155838627907E-2</v>
      </c>
    </row>
    <row r="461" spans="1:36" x14ac:dyDescent="0.2">
      <c r="A461" s="17">
        <v>36672</v>
      </c>
      <c r="B461" s="3">
        <v>5.7179999351501465</v>
      </c>
      <c r="C461" s="2">
        <v>1378.02001953125</v>
      </c>
      <c r="D461" s="3">
        <v>69.9375</v>
      </c>
      <c r="K461" s="17">
        <v>36672</v>
      </c>
      <c r="L461" s="3">
        <f t="shared" si="51"/>
        <v>2.2719999313354492E-4</v>
      </c>
      <c r="M461" s="3">
        <f t="shared" si="52"/>
        <v>-2.5334413910176636E-3</v>
      </c>
      <c r="N461" s="3">
        <f t="shared" si="53"/>
        <v>1.358695652173913E-2</v>
      </c>
      <c r="O461" s="3">
        <f t="shared" si="54"/>
        <v>-2.7606413841512085E-3</v>
      </c>
      <c r="P461" s="3">
        <f t="shared" si="55"/>
        <v>1.3359756528605585E-2</v>
      </c>
      <c r="AH461" s="1">
        <v>36642</v>
      </c>
      <c r="AI461" s="15">
        <v>-5.997165445766426E-3</v>
      </c>
      <c r="AJ461" s="15">
        <v>-5.2450237084544129E-3</v>
      </c>
    </row>
    <row r="462" spans="1:36" x14ac:dyDescent="0.2">
      <c r="A462" s="17">
        <v>36676</v>
      </c>
      <c r="B462" s="3">
        <v>5.5879998207092285</v>
      </c>
      <c r="C462" s="2">
        <v>1422.449951171875</v>
      </c>
      <c r="D462" s="3">
        <v>69.875</v>
      </c>
      <c r="K462" s="17">
        <v>36676</v>
      </c>
      <c r="L462" s="3">
        <f t="shared" si="51"/>
        <v>2.2871999740600585E-4</v>
      </c>
      <c r="M462" s="3">
        <f t="shared" si="52"/>
        <v>3.2241862245033545E-2</v>
      </c>
      <c r="N462" s="3">
        <f t="shared" si="53"/>
        <v>-8.9365504915102768E-4</v>
      </c>
      <c r="O462" s="3">
        <f t="shared" si="54"/>
        <v>3.2013142247627538E-2</v>
      </c>
      <c r="P462" s="3">
        <f t="shared" si="55"/>
        <v>-1.1223750465570335E-3</v>
      </c>
      <c r="AH462" s="1">
        <v>36643</v>
      </c>
      <c r="AI462" s="15">
        <v>1.3208569132959834E-3</v>
      </c>
      <c r="AJ462" s="15">
        <v>-1.525474537227688E-2</v>
      </c>
    </row>
    <row r="463" spans="1:36" x14ac:dyDescent="0.2">
      <c r="A463" s="17">
        <v>36677</v>
      </c>
      <c r="B463" s="3">
        <v>5.4650001525878906</v>
      </c>
      <c r="C463" s="2">
        <v>1420.5999755859375</v>
      </c>
      <c r="D463" s="3">
        <v>72.875</v>
      </c>
      <c r="K463" s="17">
        <v>36677</v>
      </c>
      <c r="L463" s="3">
        <f t="shared" si="51"/>
        <v>2.2351999282836914E-4</v>
      </c>
      <c r="M463" s="3">
        <f t="shared" si="52"/>
        <v>-1.3005558363676775E-3</v>
      </c>
      <c r="N463" s="3">
        <f t="shared" si="53"/>
        <v>4.2933810375670838E-2</v>
      </c>
      <c r="O463" s="3">
        <f t="shared" si="54"/>
        <v>-1.5240758291960466E-3</v>
      </c>
      <c r="P463" s="3">
        <f t="shared" si="55"/>
        <v>4.2710290382842471E-2</v>
      </c>
      <c r="AH463" s="1">
        <v>36644</v>
      </c>
      <c r="AI463" s="15">
        <v>-4.6855904024414707E-3</v>
      </c>
      <c r="AJ463" s="15">
        <v>-2.6815039897369476E-2</v>
      </c>
    </row>
    <row r="464" spans="1:36" x14ac:dyDescent="0.2">
      <c r="A464" s="17">
        <v>36678</v>
      </c>
      <c r="B464" s="3">
        <v>5.5450000762939453</v>
      </c>
      <c r="C464" s="2">
        <v>1448.81005859375</v>
      </c>
      <c r="D464" s="3">
        <v>71.125</v>
      </c>
      <c r="K464" s="17">
        <v>36678</v>
      </c>
      <c r="L464" s="3">
        <f t="shared" si="51"/>
        <v>2.1860000610351562E-4</v>
      </c>
      <c r="M464" s="3">
        <f t="shared" si="52"/>
        <v>1.985786533339692E-2</v>
      </c>
      <c r="N464" s="3">
        <f t="shared" si="53"/>
        <v>-2.4013722126929673E-2</v>
      </c>
      <c r="O464" s="3">
        <f t="shared" si="54"/>
        <v>1.9639265327293404E-2</v>
      </c>
      <c r="P464" s="3">
        <f t="shared" si="55"/>
        <v>-2.4232322133033189E-2</v>
      </c>
      <c r="AH464" s="1">
        <v>36647</v>
      </c>
      <c r="AI464" s="15">
        <v>5.7118897376923061E-3</v>
      </c>
      <c r="AJ464" s="15">
        <v>3.1730191699268918E-2</v>
      </c>
    </row>
    <row r="465" spans="1:36" x14ac:dyDescent="0.2">
      <c r="A465" s="17">
        <v>36679</v>
      </c>
      <c r="B465" s="3">
        <v>5.7100000381469727</v>
      </c>
      <c r="C465" s="2">
        <v>1477.260009765625</v>
      </c>
      <c r="D465" s="3">
        <v>69.5</v>
      </c>
      <c r="K465" s="17">
        <v>36679</v>
      </c>
      <c r="L465" s="3">
        <f t="shared" si="51"/>
        <v>2.2180000305175782E-4</v>
      </c>
      <c r="M465" s="3">
        <f t="shared" si="52"/>
        <v>1.9636770881815389E-2</v>
      </c>
      <c r="N465" s="3">
        <f t="shared" si="53"/>
        <v>-2.2847100175746926E-2</v>
      </c>
      <c r="O465" s="3">
        <f t="shared" si="54"/>
        <v>1.9414970878763631E-2</v>
      </c>
      <c r="P465" s="3">
        <f t="shared" si="55"/>
        <v>-2.3068900178798684E-2</v>
      </c>
      <c r="AH465" s="1">
        <v>36648</v>
      </c>
      <c r="AI465" s="15">
        <v>-8.1303505767666845E-3</v>
      </c>
      <c r="AJ465" s="15">
        <v>5.8898820443764113E-2</v>
      </c>
    </row>
    <row r="466" spans="1:36" x14ac:dyDescent="0.2">
      <c r="A466" s="17">
        <v>36682</v>
      </c>
      <c r="B466" s="3">
        <v>5.7100000381469727</v>
      </c>
      <c r="C466" s="2">
        <v>1467.6300048828125</v>
      </c>
      <c r="D466" s="3">
        <v>66</v>
      </c>
      <c r="K466" s="17">
        <v>36682</v>
      </c>
      <c r="L466" s="3">
        <f t="shared" si="51"/>
        <v>2.2840000152587892E-4</v>
      </c>
      <c r="M466" s="3">
        <f t="shared" si="52"/>
        <v>-6.5188286551805799E-3</v>
      </c>
      <c r="N466" s="3">
        <f t="shared" si="53"/>
        <v>-5.0359712230215826E-2</v>
      </c>
      <c r="O466" s="3">
        <f t="shared" si="54"/>
        <v>-6.7472286567064584E-3</v>
      </c>
      <c r="P466" s="3">
        <f t="shared" si="55"/>
        <v>-5.0588112231741707E-2</v>
      </c>
      <c r="AH466" s="1">
        <v>36649</v>
      </c>
      <c r="AI466" s="15">
        <v>-1.1671972838950459E-2</v>
      </c>
      <c r="AJ466" s="15">
        <v>-6.6499724167306314E-3</v>
      </c>
    </row>
    <row r="467" spans="1:36" x14ac:dyDescent="0.2">
      <c r="A467" s="17">
        <v>36683</v>
      </c>
      <c r="B467" s="3">
        <v>5.8229999542236328</v>
      </c>
      <c r="C467" s="2">
        <v>1457.8399658203125</v>
      </c>
      <c r="D467" s="3">
        <v>70.1875</v>
      </c>
      <c r="K467" s="17">
        <v>36683</v>
      </c>
      <c r="L467" s="3">
        <f t="shared" si="51"/>
        <v>2.2840000152587892E-4</v>
      </c>
      <c r="M467" s="3">
        <f t="shared" si="52"/>
        <v>-6.6706452102563247E-3</v>
      </c>
      <c r="N467" s="3">
        <f t="shared" si="53"/>
        <v>6.3446969696969696E-2</v>
      </c>
      <c r="O467" s="3">
        <f t="shared" si="54"/>
        <v>-6.8990452117822032E-3</v>
      </c>
      <c r="P467" s="3">
        <f t="shared" si="55"/>
        <v>6.3218569695443816E-2</v>
      </c>
      <c r="AH467" s="1">
        <v>36650</v>
      </c>
      <c r="AI467" s="15">
        <v>-2.2839812461724865E-3</v>
      </c>
      <c r="AJ467" s="15">
        <v>-1.2960225117196558E-3</v>
      </c>
    </row>
    <row r="468" spans="1:36" x14ac:dyDescent="0.2">
      <c r="A468" s="17">
        <v>36684</v>
      </c>
      <c r="B468" s="3">
        <v>5.75</v>
      </c>
      <c r="C468" s="2">
        <v>1471.3599853515625</v>
      </c>
      <c r="D468" s="3">
        <v>71.375</v>
      </c>
      <c r="K468" s="17">
        <v>36684</v>
      </c>
      <c r="L468" s="3">
        <f t="shared" si="51"/>
        <v>2.3291999816894531E-4</v>
      </c>
      <c r="M468" s="3">
        <f t="shared" si="52"/>
        <v>9.27400801750034E-3</v>
      </c>
      <c r="N468" s="3">
        <f t="shared" si="53"/>
        <v>1.6918967052537846E-2</v>
      </c>
      <c r="O468" s="3">
        <f t="shared" si="54"/>
        <v>9.0410880193313951E-3</v>
      </c>
      <c r="P468" s="3">
        <f t="shared" si="55"/>
        <v>1.6686047054368901E-2</v>
      </c>
      <c r="AH468" s="1">
        <v>36651</v>
      </c>
      <c r="AI468" s="15">
        <v>8.7074755015618521E-3</v>
      </c>
      <c r="AJ468" s="15">
        <v>-1.0617827774589288E-2</v>
      </c>
    </row>
    <row r="469" spans="1:36" x14ac:dyDescent="0.2">
      <c r="A469" s="17">
        <v>36685</v>
      </c>
      <c r="B469" s="3">
        <v>5.7389998435974121</v>
      </c>
      <c r="C469" s="2">
        <v>1461.6700439453125</v>
      </c>
      <c r="D469" s="3">
        <v>73.0625</v>
      </c>
      <c r="K469" s="17">
        <v>36685</v>
      </c>
      <c r="L469" s="3">
        <f t="shared" si="51"/>
        <v>2.3000000000000001E-4</v>
      </c>
      <c r="M469" s="3">
        <f t="shared" si="52"/>
        <v>-6.5857040443673028E-3</v>
      </c>
      <c r="N469" s="3">
        <f t="shared" si="53"/>
        <v>2.3642732049036778E-2</v>
      </c>
      <c r="O469" s="3">
        <f t="shared" si="54"/>
        <v>-6.8157040443673029E-3</v>
      </c>
      <c r="P469" s="3">
        <f t="shared" si="55"/>
        <v>2.3412732049036777E-2</v>
      </c>
      <c r="AH469" s="1">
        <v>36654</v>
      </c>
      <c r="AI469" s="15">
        <v>-3.2863614391364219E-3</v>
      </c>
      <c r="AJ469" s="15">
        <v>1.4839353219375745E-2</v>
      </c>
    </row>
    <row r="470" spans="1:36" x14ac:dyDescent="0.2">
      <c r="A470" s="17">
        <v>36686</v>
      </c>
      <c r="B470" s="3">
        <v>5.754000186920166</v>
      </c>
      <c r="C470" s="2">
        <v>1456.949951171875</v>
      </c>
      <c r="D470" s="3">
        <v>71.5</v>
      </c>
      <c r="K470" s="17">
        <v>36686</v>
      </c>
      <c r="L470" s="3">
        <f t="shared" si="51"/>
        <v>2.295599937438965E-4</v>
      </c>
      <c r="M470" s="3">
        <f t="shared" si="52"/>
        <v>-3.2292464314977089E-3</v>
      </c>
      <c r="N470" s="3">
        <f t="shared" si="53"/>
        <v>-2.1385799828913601E-2</v>
      </c>
      <c r="O470" s="3">
        <f t="shared" si="54"/>
        <v>-3.4588064252416054E-3</v>
      </c>
      <c r="P470" s="3">
        <f t="shared" si="55"/>
        <v>-2.1615359822657498E-2</v>
      </c>
      <c r="AH470" s="1">
        <v>36655</v>
      </c>
      <c r="AI470" s="15">
        <v>-4.6447350572265487E-3</v>
      </c>
      <c r="AJ470" s="15">
        <v>-2.9691281903806106E-2</v>
      </c>
    </row>
    <row r="471" spans="1:36" x14ac:dyDescent="0.2">
      <c r="A471" s="17">
        <v>36689</v>
      </c>
      <c r="B471" s="3">
        <v>5.6989998817443848</v>
      </c>
      <c r="C471" s="2">
        <v>1446</v>
      </c>
      <c r="D471" s="3">
        <v>73.25</v>
      </c>
      <c r="K471" s="17">
        <v>36689</v>
      </c>
      <c r="L471" s="3">
        <f t="shared" si="51"/>
        <v>2.3016000747680664E-4</v>
      </c>
      <c r="M471" s="3">
        <f t="shared" si="52"/>
        <v>-7.5156673453796938E-3</v>
      </c>
      <c r="N471" s="3">
        <f t="shared" si="53"/>
        <v>2.4475524475524476E-2</v>
      </c>
      <c r="O471" s="3">
        <f t="shared" si="54"/>
        <v>-7.7458273528565004E-3</v>
      </c>
      <c r="P471" s="3">
        <f t="shared" si="55"/>
        <v>2.4245364468047668E-2</v>
      </c>
      <c r="AH471" s="1">
        <v>36656</v>
      </c>
      <c r="AI471" s="15">
        <v>-1.1159470572662875E-2</v>
      </c>
      <c r="AJ471" s="15">
        <v>4.1067416072198042E-2</v>
      </c>
    </row>
    <row r="472" spans="1:36" x14ac:dyDescent="0.2">
      <c r="A472" s="17">
        <v>36690</v>
      </c>
      <c r="B472" s="3">
        <v>5.7290000915527344</v>
      </c>
      <c r="C472" s="2">
        <v>1469.43994140625</v>
      </c>
      <c r="D472" s="3">
        <v>74</v>
      </c>
      <c r="K472" s="17">
        <v>36690</v>
      </c>
      <c r="L472" s="3">
        <f t="shared" si="51"/>
        <v>2.2795999526977538E-4</v>
      </c>
      <c r="M472" s="3">
        <f t="shared" si="52"/>
        <v>1.6210194610131397E-2</v>
      </c>
      <c r="N472" s="3">
        <f t="shared" si="53"/>
        <v>1.0238907849829351E-2</v>
      </c>
      <c r="O472" s="3">
        <f t="shared" si="54"/>
        <v>1.5982234614861621E-2</v>
      </c>
      <c r="P472" s="3">
        <f t="shared" si="55"/>
        <v>1.0010947854559575E-2</v>
      </c>
      <c r="AH472" s="1">
        <v>36657</v>
      </c>
      <c r="AI472" s="15">
        <v>9.4602259461934023E-3</v>
      </c>
      <c r="AJ472" s="15">
        <v>2.0402988503035249E-2</v>
      </c>
    </row>
    <row r="473" spans="1:36" x14ac:dyDescent="0.2">
      <c r="A473" s="17">
        <v>36691</v>
      </c>
      <c r="B473" s="3">
        <v>5.6399998664855957</v>
      </c>
      <c r="C473" s="2">
        <v>1470.5400390625</v>
      </c>
      <c r="D473" s="3">
        <v>72</v>
      </c>
      <c r="K473" s="17">
        <v>36691</v>
      </c>
      <c r="L473" s="3">
        <f t="shared" si="51"/>
        <v>2.2916000366210936E-4</v>
      </c>
      <c r="M473" s="3">
        <f t="shared" si="52"/>
        <v>7.4865098276640657E-4</v>
      </c>
      <c r="N473" s="3">
        <f t="shared" si="53"/>
        <v>-2.7027027027027029E-2</v>
      </c>
      <c r="O473" s="3">
        <f t="shared" si="54"/>
        <v>5.1949097910429726E-4</v>
      </c>
      <c r="P473" s="3">
        <f t="shared" si="55"/>
        <v>-2.7256187030689136E-2</v>
      </c>
      <c r="AH473" s="1">
        <v>36658</v>
      </c>
      <c r="AI473" s="15">
        <v>4.876913695845417E-3</v>
      </c>
      <c r="AJ473" s="15">
        <v>-2.3779624869559396E-2</v>
      </c>
    </row>
    <row r="474" spans="1:36" x14ac:dyDescent="0.2">
      <c r="A474" s="17">
        <v>36692</v>
      </c>
      <c r="B474" s="3">
        <v>5.6789999008178711</v>
      </c>
      <c r="C474" s="2">
        <v>1478.5999755859375</v>
      </c>
      <c r="D474" s="3">
        <v>71.25</v>
      </c>
      <c r="K474" s="17">
        <v>36692</v>
      </c>
      <c r="L474" s="3">
        <f t="shared" si="51"/>
        <v>2.2559999465942383E-4</v>
      </c>
      <c r="M474" s="3">
        <f t="shared" si="52"/>
        <v>5.4809364650661796E-3</v>
      </c>
      <c r="N474" s="3">
        <f t="shared" si="53"/>
        <v>-1.0416666666666666E-2</v>
      </c>
      <c r="O474" s="3">
        <f t="shared" si="54"/>
        <v>5.2553364704067554E-3</v>
      </c>
      <c r="P474" s="3">
        <f t="shared" si="55"/>
        <v>-1.064226666132609E-2</v>
      </c>
      <c r="AH474" s="1">
        <v>36661</v>
      </c>
      <c r="AI474" s="15">
        <v>1.1706497248325717E-2</v>
      </c>
      <c r="AJ474" s="15">
        <v>6.2524796571404966E-3</v>
      </c>
    </row>
    <row r="475" spans="1:36" x14ac:dyDescent="0.2">
      <c r="A475" s="17">
        <v>36693</v>
      </c>
      <c r="B475" s="3">
        <v>5.6599998474121094</v>
      </c>
      <c r="C475" s="2">
        <v>1464.4599609375</v>
      </c>
      <c r="D475" s="3">
        <v>71.625</v>
      </c>
      <c r="K475" s="17">
        <v>36693</v>
      </c>
      <c r="L475" s="3">
        <f t="shared" si="51"/>
        <v>2.2715999603271483E-4</v>
      </c>
      <c r="M475" s="3">
        <f t="shared" si="52"/>
        <v>-9.5631102948139264E-3</v>
      </c>
      <c r="N475" s="3">
        <f t="shared" si="53"/>
        <v>5.263157894736842E-3</v>
      </c>
      <c r="O475" s="3">
        <f t="shared" si="54"/>
        <v>-9.7902702908466404E-3</v>
      </c>
      <c r="P475" s="3">
        <f t="shared" si="55"/>
        <v>5.0359978987041271E-3</v>
      </c>
      <c r="AH475" s="1">
        <v>36662</v>
      </c>
      <c r="AI475" s="15">
        <v>4.9174582597701615E-3</v>
      </c>
      <c r="AJ475" s="15">
        <v>7.0310770196905306E-3</v>
      </c>
    </row>
    <row r="476" spans="1:36" x14ac:dyDescent="0.2">
      <c r="A476" s="17">
        <v>36696</v>
      </c>
      <c r="B476" s="3">
        <v>5.6599998474121094</v>
      </c>
      <c r="C476" s="2">
        <v>1486</v>
      </c>
      <c r="D476" s="3">
        <v>71.0625</v>
      </c>
      <c r="K476" s="17">
        <v>36696</v>
      </c>
      <c r="L476" s="3">
        <f t="shared" si="51"/>
        <v>2.2639999389648439E-4</v>
      </c>
      <c r="M476" s="3">
        <f t="shared" si="52"/>
        <v>1.4708520298985001E-2</v>
      </c>
      <c r="N476" s="3">
        <f t="shared" si="53"/>
        <v>-7.8534031413612562E-3</v>
      </c>
      <c r="O476" s="3">
        <f t="shared" si="54"/>
        <v>1.4482120305088516E-2</v>
      </c>
      <c r="P476" s="3">
        <f t="shared" si="55"/>
        <v>-8.0798031352577408E-3</v>
      </c>
      <c r="AH476" s="1">
        <v>36663</v>
      </c>
      <c r="AI476" s="15">
        <v>-6.7913243221211358E-3</v>
      </c>
      <c r="AJ476" s="15">
        <v>1.7359550094306342E-3</v>
      </c>
    </row>
    <row r="477" spans="1:36" x14ac:dyDescent="0.2">
      <c r="A477" s="17">
        <v>36697</v>
      </c>
      <c r="B477" s="3">
        <v>5.6329998970031738</v>
      </c>
      <c r="C477" s="2">
        <v>1476.280029296875</v>
      </c>
      <c r="D477" s="3">
        <v>72.6875</v>
      </c>
      <c r="K477" s="17">
        <v>36697</v>
      </c>
      <c r="L477" s="3">
        <f t="shared" si="51"/>
        <v>2.2639999389648439E-4</v>
      </c>
      <c r="M477" s="3">
        <f t="shared" si="52"/>
        <v>-6.5410300828566623E-3</v>
      </c>
      <c r="N477" s="3">
        <f t="shared" si="53"/>
        <v>2.2867194371152155E-2</v>
      </c>
      <c r="O477" s="3">
        <f t="shared" si="54"/>
        <v>-6.7674300767531469E-3</v>
      </c>
      <c r="P477" s="3">
        <f t="shared" si="55"/>
        <v>2.264079437725567E-2</v>
      </c>
      <c r="AH477" s="1">
        <v>36664</v>
      </c>
      <c r="AI477" s="15">
        <v>-4.0428918386632047E-3</v>
      </c>
      <c r="AJ477" s="15">
        <v>-1.0306178341785138E-3</v>
      </c>
    </row>
    <row r="478" spans="1:36" x14ac:dyDescent="0.2">
      <c r="A478" s="17">
        <v>36698</v>
      </c>
      <c r="B478" s="3">
        <v>5.6399998664855957</v>
      </c>
      <c r="C478" s="2">
        <v>1479.1300048828125</v>
      </c>
      <c r="D478" s="3">
        <v>74.1875</v>
      </c>
      <c r="K478" s="17">
        <v>36698</v>
      </c>
      <c r="L478" s="3">
        <f t="shared" si="51"/>
        <v>2.2531999588012696E-4</v>
      </c>
      <c r="M478" s="3">
        <f t="shared" si="52"/>
        <v>1.9305115082366121E-3</v>
      </c>
      <c r="N478" s="3">
        <f t="shared" si="53"/>
        <v>2.063628546861565E-2</v>
      </c>
      <c r="O478" s="3">
        <f t="shared" si="54"/>
        <v>1.7051915123564851E-3</v>
      </c>
      <c r="P478" s="3">
        <f t="shared" si="55"/>
        <v>2.0410965472735524E-2</v>
      </c>
      <c r="AH478" s="1">
        <v>36665</v>
      </c>
      <c r="AI478" s="15">
        <v>-1.1398450292184767E-2</v>
      </c>
      <c r="AJ478" s="15">
        <v>4.6855081174865696E-3</v>
      </c>
    </row>
    <row r="479" spans="1:36" x14ac:dyDescent="0.2">
      <c r="A479" s="17">
        <v>36699</v>
      </c>
      <c r="B479" s="3">
        <v>5.6649999618530273</v>
      </c>
      <c r="C479" s="2">
        <v>1452.1800537109375</v>
      </c>
      <c r="D479" s="3">
        <v>73.4375</v>
      </c>
      <c r="K479" s="17">
        <v>36699</v>
      </c>
      <c r="L479" s="3">
        <f t="shared" si="51"/>
        <v>2.2559999465942383E-4</v>
      </c>
      <c r="M479" s="3">
        <f t="shared" si="52"/>
        <v>-1.8220136893247713E-2</v>
      </c>
      <c r="N479" s="3">
        <f t="shared" si="53"/>
        <v>-1.0109519797809604E-2</v>
      </c>
      <c r="O479" s="3">
        <f t="shared" si="54"/>
        <v>-1.8445736887907137E-2</v>
      </c>
      <c r="P479" s="3">
        <f t="shared" si="55"/>
        <v>-1.0335119792469028E-2</v>
      </c>
      <c r="AH479" s="1">
        <v>36668</v>
      </c>
      <c r="AI479" s="15">
        <v>-2.494260981860221E-3</v>
      </c>
      <c r="AJ479" s="15">
        <v>-4.1781016007353185E-2</v>
      </c>
    </row>
    <row r="480" spans="1:36" x14ac:dyDescent="0.2">
      <c r="A480" s="17">
        <v>36700</v>
      </c>
      <c r="B480" s="3">
        <v>5.695000171661377</v>
      </c>
      <c r="C480" s="2">
        <v>1441.489990234375</v>
      </c>
      <c r="D480" s="3">
        <v>73.1875</v>
      </c>
      <c r="K480" s="17">
        <v>36700</v>
      </c>
      <c r="L480" s="3">
        <f t="shared" si="51"/>
        <v>2.2659999847412111E-4</v>
      </c>
      <c r="M480" s="3">
        <f t="shared" si="52"/>
        <v>-7.3613898285166792E-3</v>
      </c>
      <c r="N480" s="3">
        <f t="shared" si="53"/>
        <v>-3.4042553191489361E-3</v>
      </c>
      <c r="O480" s="3">
        <f t="shared" si="54"/>
        <v>-7.5879898269908003E-3</v>
      </c>
      <c r="P480" s="3">
        <f t="shared" si="55"/>
        <v>-3.6308553176230573E-3</v>
      </c>
      <c r="AH480" s="1">
        <v>36669</v>
      </c>
      <c r="AI480" s="15">
        <v>-1.0391231972807212E-2</v>
      </c>
      <c r="AJ480" s="15">
        <v>-3.5911853343795479E-2</v>
      </c>
    </row>
    <row r="481" spans="1:36" x14ac:dyDescent="0.2">
      <c r="A481" s="17">
        <v>36703</v>
      </c>
      <c r="B481" s="3">
        <v>5.6399998664855957</v>
      </c>
      <c r="C481" s="2">
        <v>1455.25</v>
      </c>
      <c r="D481" s="3">
        <v>69.625</v>
      </c>
      <c r="K481" s="17">
        <v>36703</v>
      </c>
      <c r="L481" s="3">
        <f t="shared" si="51"/>
        <v>2.2780000686645508E-4</v>
      </c>
      <c r="M481" s="3">
        <f t="shared" si="52"/>
        <v>9.54568526930092E-3</v>
      </c>
      <c r="N481" s="3">
        <f t="shared" si="53"/>
        <v>-4.8676345004269858E-2</v>
      </c>
      <c r="O481" s="3">
        <f t="shared" si="54"/>
        <v>9.3178852624344645E-3</v>
      </c>
      <c r="P481" s="3">
        <f t="shared" si="55"/>
        <v>-4.890414501113631E-2</v>
      </c>
      <c r="AH481" s="1">
        <v>36670</v>
      </c>
      <c r="AI481" s="15">
        <v>9.6953959196830718E-3</v>
      </c>
      <c r="AJ481" s="15">
        <v>-4.4809876852051858E-2</v>
      </c>
    </row>
    <row r="482" spans="1:36" x14ac:dyDescent="0.2">
      <c r="A482" s="17">
        <v>36704</v>
      </c>
      <c r="B482" s="3">
        <v>5.6640000343322754</v>
      </c>
      <c r="C482" s="2">
        <v>1450.550048828125</v>
      </c>
      <c r="D482" s="3">
        <v>68.75</v>
      </c>
      <c r="K482" s="17">
        <v>36704</v>
      </c>
      <c r="L482" s="3">
        <f t="shared" si="51"/>
        <v>2.2559999465942383E-4</v>
      </c>
      <c r="M482" s="3">
        <f t="shared" si="52"/>
        <v>-3.2296520679436524E-3</v>
      </c>
      <c r="N482" s="3">
        <f t="shared" si="53"/>
        <v>-1.2567324955116697E-2</v>
      </c>
      <c r="O482" s="3">
        <f t="shared" si="54"/>
        <v>-3.4552520626030762E-3</v>
      </c>
      <c r="P482" s="3">
        <f t="shared" si="55"/>
        <v>-1.2792924949776121E-2</v>
      </c>
      <c r="AH482" s="1">
        <v>36671</v>
      </c>
      <c r="AI482" s="15">
        <v>-6.832837583843474E-3</v>
      </c>
      <c r="AJ482" s="15">
        <v>2.9773239065935028E-2</v>
      </c>
    </row>
    <row r="483" spans="1:36" x14ac:dyDescent="0.2">
      <c r="A483" s="17">
        <v>36705</v>
      </c>
      <c r="B483" s="3">
        <v>5.6449999809265137</v>
      </c>
      <c r="C483" s="2">
        <v>1454.8199462890625</v>
      </c>
      <c r="D483" s="3">
        <v>68.80859375</v>
      </c>
      <c r="K483" s="17">
        <v>36705</v>
      </c>
      <c r="L483" s="3">
        <f t="shared" si="51"/>
        <v>2.2656000137329102E-4</v>
      </c>
      <c r="M483" s="3">
        <f t="shared" si="52"/>
        <v>2.9436402173003808E-3</v>
      </c>
      <c r="N483" s="3">
        <f t="shared" si="53"/>
        <v>8.5227272727272723E-4</v>
      </c>
      <c r="O483" s="3">
        <f t="shared" si="54"/>
        <v>2.7170802159270898E-3</v>
      </c>
      <c r="P483" s="3">
        <f t="shared" si="55"/>
        <v>6.2571272589943621E-4</v>
      </c>
      <c r="AH483" s="1">
        <v>36672</v>
      </c>
      <c r="AI483" s="15">
        <v>-1.4783909543528225E-3</v>
      </c>
      <c r="AJ483" s="15">
        <v>1.4838147482958407E-2</v>
      </c>
    </row>
    <row r="484" spans="1:36" x14ac:dyDescent="0.2">
      <c r="A484" s="17">
        <v>36706</v>
      </c>
      <c r="B484" s="3">
        <v>5.6770000457763672</v>
      </c>
      <c r="C484" s="2">
        <v>1442.3900146484375</v>
      </c>
      <c r="D484" s="3">
        <v>68.5</v>
      </c>
      <c r="K484" s="17">
        <v>36706</v>
      </c>
      <c r="L484" s="3">
        <f t="shared" si="51"/>
        <v>2.2579999923706055E-4</v>
      </c>
      <c r="M484" s="3">
        <f t="shared" si="52"/>
        <v>-8.543965644910988E-3</v>
      </c>
      <c r="N484" s="3">
        <f t="shared" si="53"/>
        <v>-4.4848140789100202E-3</v>
      </c>
      <c r="O484" s="3">
        <f t="shared" si="54"/>
        <v>-8.7697656441480479E-3</v>
      </c>
      <c r="P484" s="3">
        <f t="shared" si="55"/>
        <v>-4.7106140781470809E-3</v>
      </c>
      <c r="AH484" s="1">
        <v>36676</v>
      </c>
      <c r="AI484" s="15">
        <v>1.7143820342262334E-2</v>
      </c>
      <c r="AJ484" s="15">
        <v>-1.8266195388819368E-2</v>
      </c>
    </row>
    <row r="485" spans="1:36" x14ac:dyDescent="0.2">
      <c r="A485" s="17">
        <v>36707</v>
      </c>
      <c r="B485" s="3">
        <v>5.6989998817443848</v>
      </c>
      <c r="C485" s="2">
        <v>1454.5999755859375</v>
      </c>
      <c r="D485" s="3">
        <v>64.5</v>
      </c>
      <c r="K485" s="17">
        <v>36707</v>
      </c>
      <c r="L485" s="3">
        <f t="shared" si="51"/>
        <v>2.270800018310547E-4</v>
      </c>
      <c r="M485" s="3">
        <f t="shared" si="52"/>
        <v>8.4650897562376769E-3</v>
      </c>
      <c r="N485" s="3">
        <f t="shared" si="53"/>
        <v>-5.8394160583941604E-2</v>
      </c>
      <c r="O485" s="3">
        <f t="shared" si="54"/>
        <v>8.2380097544066215E-3</v>
      </c>
      <c r="P485" s="3">
        <f t="shared" si="55"/>
        <v>-5.8621240585772658E-2</v>
      </c>
      <c r="AH485" s="1">
        <v>36677</v>
      </c>
      <c r="AI485" s="15">
        <v>-8.1617986768099519E-4</v>
      </c>
      <c r="AJ485" s="15">
        <v>4.3526470250523468E-2</v>
      </c>
    </row>
    <row r="486" spans="1:36" x14ac:dyDescent="0.2">
      <c r="A486" s="17">
        <v>36710</v>
      </c>
      <c r="B486" s="3">
        <v>5.2589998245239258</v>
      </c>
      <c r="C486" s="2">
        <v>1469.3199462890625</v>
      </c>
      <c r="D486" s="3">
        <v>68</v>
      </c>
      <c r="K486" s="17">
        <v>36710</v>
      </c>
      <c r="L486" s="3">
        <f t="shared" si="51"/>
        <v>2.2795999526977538E-4</v>
      </c>
      <c r="M486" s="3">
        <f t="shared" si="52"/>
        <v>1.0119600543232202E-2</v>
      </c>
      <c r="N486" s="3">
        <f t="shared" si="53"/>
        <v>5.4263565891472867E-2</v>
      </c>
      <c r="O486" s="3">
        <f t="shared" si="54"/>
        <v>9.8916405479624256E-3</v>
      </c>
      <c r="P486" s="3">
        <f t="shared" si="55"/>
        <v>5.4035605896203091E-2</v>
      </c>
      <c r="AH486" s="1">
        <v>36678</v>
      </c>
      <c r="AI486" s="15">
        <v>1.0517306730491035E-2</v>
      </c>
      <c r="AJ486" s="15">
        <v>-3.4749628863524222E-2</v>
      </c>
    </row>
    <row r="487" spans="1:36" x14ac:dyDescent="0.2">
      <c r="A487" s="17">
        <v>36712</v>
      </c>
      <c r="B487" s="3">
        <v>5.8159999847412109</v>
      </c>
      <c r="C487" s="2">
        <v>1446.22998046875</v>
      </c>
      <c r="D487" s="3">
        <v>66.4375</v>
      </c>
      <c r="K487" s="17">
        <v>36712</v>
      </c>
      <c r="L487" s="3">
        <f t="shared" si="51"/>
        <v>2.1035999298095703E-4</v>
      </c>
      <c r="M487" s="3">
        <f t="shared" si="52"/>
        <v>-1.5714729714674382E-2</v>
      </c>
      <c r="N487" s="3">
        <f t="shared" si="53"/>
        <v>-2.297794117647059E-2</v>
      </c>
      <c r="O487" s="3">
        <f t="shared" si="54"/>
        <v>-1.592508970765534E-2</v>
      </c>
      <c r="P487" s="3">
        <f t="shared" si="55"/>
        <v>-2.3188301169451548E-2</v>
      </c>
      <c r="AH487" s="1">
        <v>36679</v>
      </c>
      <c r="AI487" s="15">
        <v>1.03971915696731E-2</v>
      </c>
      <c r="AJ487" s="15">
        <v>-3.3466091748471788E-2</v>
      </c>
    </row>
    <row r="488" spans="1:36" x14ac:dyDescent="0.2">
      <c r="A488" s="17">
        <v>36713</v>
      </c>
      <c r="B488" s="3">
        <v>5.8540000915527344</v>
      </c>
      <c r="C488" s="2">
        <v>1456.6700439453125</v>
      </c>
      <c r="D488" s="3">
        <v>67.0625</v>
      </c>
      <c r="K488" s="17">
        <v>36713</v>
      </c>
      <c r="L488" s="3">
        <f t="shared" si="51"/>
        <v>2.3263999938964844E-4</v>
      </c>
      <c r="M488" s="3">
        <f t="shared" si="52"/>
        <v>7.2188127874231187E-3</v>
      </c>
      <c r="N488" s="3">
        <f t="shared" si="53"/>
        <v>9.4073377234242701E-3</v>
      </c>
      <c r="O488" s="3">
        <f t="shared" si="54"/>
        <v>6.9861727880334706E-3</v>
      </c>
      <c r="P488" s="3">
        <f t="shared" si="55"/>
        <v>9.1746977240346212E-3</v>
      </c>
      <c r="AH488" s="1">
        <v>36682</v>
      </c>
      <c r="AI488" s="15">
        <v>-3.6133059043059724E-3</v>
      </c>
      <c r="AJ488" s="15">
        <v>-4.6974806327435732E-2</v>
      </c>
    </row>
    <row r="489" spans="1:36" x14ac:dyDescent="0.2">
      <c r="A489" s="17">
        <v>36714</v>
      </c>
      <c r="B489" s="3">
        <v>5.8600001335144043</v>
      </c>
      <c r="C489" s="2">
        <v>1478.9000244140625</v>
      </c>
      <c r="D489" s="3">
        <v>67.625</v>
      </c>
      <c r="K489" s="17">
        <v>36714</v>
      </c>
      <c r="L489" s="3">
        <f t="shared" si="51"/>
        <v>2.3416000366210937E-4</v>
      </c>
      <c r="M489" s="3">
        <f t="shared" si="52"/>
        <v>1.5260820774855294E-2</v>
      </c>
      <c r="N489" s="3">
        <f t="shared" si="53"/>
        <v>8.3876980428704562E-3</v>
      </c>
      <c r="O489" s="3">
        <f t="shared" si="54"/>
        <v>1.5026660771193185E-2</v>
      </c>
      <c r="P489" s="3">
        <f t="shared" si="55"/>
        <v>8.1535380392083467E-3</v>
      </c>
      <c r="AH489" s="1">
        <v>36683</v>
      </c>
      <c r="AI489" s="15">
        <v>-3.6946073812140264E-3</v>
      </c>
      <c r="AJ489" s="15">
        <v>6.6913177076657837E-2</v>
      </c>
    </row>
    <row r="490" spans="1:36" x14ac:dyDescent="0.2">
      <c r="A490" s="17">
        <v>36717</v>
      </c>
      <c r="B490" s="3">
        <v>5.9039998054504395</v>
      </c>
      <c r="C490" s="2">
        <v>1475.6199951171875</v>
      </c>
      <c r="D490" s="3">
        <v>68.875</v>
      </c>
      <c r="K490" s="17">
        <v>36717</v>
      </c>
      <c r="L490" s="3">
        <f t="shared" si="51"/>
        <v>2.3440000534057619E-4</v>
      </c>
      <c r="M490" s="3">
        <f t="shared" si="52"/>
        <v>-2.2178844024122197E-3</v>
      </c>
      <c r="N490" s="3">
        <f t="shared" si="53"/>
        <v>1.8484288354898338E-2</v>
      </c>
      <c r="O490" s="3">
        <f t="shared" si="54"/>
        <v>-2.4522844077527958E-3</v>
      </c>
      <c r="P490" s="3">
        <f t="shared" si="55"/>
        <v>1.824988834955776E-2</v>
      </c>
      <c r="AH490" s="1">
        <v>36684</v>
      </c>
      <c r="AI490" s="15">
        <v>4.8417236740790313E-3</v>
      </c>
      <c r="AJ490" s="15">
        <v>1.1844323380289869E-2</v>
      </c>
    </row>
    <row r="491" spans="1:36" x14ac:dyDescent="0.2">
      <c r="A491" s="17">
        <v>36718</v>
      </c>
      <c r="B491" s="3">
        <v>5.9369997978210449</v>
      </c>
      <c r="C491" s="2">
        <v>1480.8800048828125</v>
      </c>
      <c r="D491" s="3">
        <v>70.75</v>
      </c>
      <c r="K491" s="17">
        <v>36718</v>
      </c>
      <c r="L491" s="3">
        <f t="shared" si="51"/>
        <v>2.361599922180176E-4</v>
      </c>
      <c r="M491" s="3">
        <f t="shared" si="52"/>
        <v>3.5646099829429812E-3</v>
      </c>
      <c r="N491" s="3">
        <f t="shared" si="53"/>
        <v>2.7223230490018149E-2</v>
      </c>
      <c r="O491" s="3">
        <f t="shared" si="54"/>
        <v>3.3284499907249637E-3</v>
      </c>
      <c r="P491" s="3">
        <f t="shared" si="55"/>
        <v>2.6987070497800129E-2</v>
      </c>
      <c r="AH491" s="1">
        <v>36685</v>
      </c>
      <c r="AI491" s="15">
        <v>-3.6499761485089227E-3</v>
      </c>
      <c r="AJ491" s="15">
        <v>2.70627081975457E-2</v>
      </c>
    </row>
    <row r="492" spans="1:36" x14ac:dyDescent="0.2">
      <c r="A492" s="17">
        <v>36719</v>
      </c>
      <c r="B492" s="3">
        <v>5.9850001335144043</v>
      </c>
      <c r="C492" s="2">
        <v>1492.9200439453125</v>
      </c>
      <c r="D492" s="3">
        <v>71.3125</v>
      </c>
      <c r="K492" s="17">
        <v>36719</v>
      </c>
      <c r="L492" s="3">
        <f t="shared" si="51"/>
        <v>2.3747999191284182E-4</v>
      </c>
      <c r="M492" s="3">
        <f t="shared" si="52"/>
        <v>8.1303272532555881E-3</v>
      </c>
      <c r="N492" s="3">
        <f t="shared" si="53"/>
        <v>7.9505300353356883E-3</v>
      </c>
      <c r="O492" s="3">
        <f t="shared" si="54"/>
        <v>7.8928472613427458E-3</v>
      </c>
      <c r="P492" s="3">
        <f t="shared" si="55"/>
        <v>7.7130500434228469E-3</v>
      </c>
      <c r="AH492" s="1">
        <v>36686</v>
      </c>
      <c r="AI492" s="15">
        <v>-1.8522754028433169E-3</v>
      </c>
      <c r="AJ492" s="15">
        <v>-1.976308441981418E-2</v>
      </c>
    </row>
    <row r="493" spans="1:36" x14ac:dyDescent="0.2">
      <c r="A493" s="17">
        <v>36720</v>
      </c>
      <c r="B493" s="3">
        <v>5.9879999160766602</v>
      </c>
      <c r="C493" s="2">
        <v>1495.8399658203125</v>
      </c>
      <c r="D493" s="3">
        <v>71.5</v>
      </c>
      <c r="K493" s="17">
        <v>36720</v>
      </c>
      <c r="L493" s="3">
        <f t="shared" si="51"/>
        <v>2.3940000534057617E-4</v>
      </c>
      <c r="M493" s="3">
        <f t="shared" si="52"/>
        <v>1.9558461197182238E-3</v>
      </c>
      <c r="N493" s="3">
        <f t="shared" si="53"/>
        <v>2.6292725679228747E-3</v>
      </c>
      <c r="O493" s="3">
        <f t="shared" si="54"/>
        <v>1.7164461143776477E-3</v>
      </c>
      <c r="P493" s="3">
        <f t="shared" si="55"/>
        <v>2.3898725625822984E-3</v>
      </c>
      <c r="AH493" s="1">
        <v>36689</v>
      </c>
      <c r="AI493" s="15">
        <v>-4.1480799201894791E-3</v>
      </c>
      <c r="AJ493" s="15">
        <v>2.8393444388237148E-2</v>
      </c>
    </row>
    <row r="494" spans="1:36" x14ac:dyDescent="0.2">
      <c r="A494" s="17">
        <v>36721</v>
      </c>
      <c r="B494" s="3">
        <v>5.9920001029968262</v>
      </c>
      <c r="C494" s="2">
        <v>1509.969970703125</v>
      </c>
      <c r="D494" s="3">
        <v>71.875</v>
      </c>
      <c r="K494" s="17">
        <v>36721</v>
      </c>
      <c r="L494" s="3">
        <f t="shared" si="51"/>
        <v>2.3951999664306641E-4</v>
      </c>
      <c r="M494" s="3">
        <f t="shared" si="52"/>
        <v>9.446200934378474E-3</v>
      </c>
      <c r="N494" s="3">
        <f t="shared" si="53"/>
        <v>5.244755244755245E-3</v>
      </c>
      <c r="O494" s="3">
        <f t="shared" si="54"/>
        <v>9.2066809377354068E-3</v>
      </c>
      <c r="P494" s="3">
        <f t="shared" si="55"/>
        <v>5.0052352481121786E-3</v>
      </c>
      <c r="AH494" s="1">
        <v>36690</v>
      </c>
      <c r="AI494" s="15">
        <v>8.558877375599688E-3</v>
      </c>
      <c r="AJ494" s="15">
        <v>1.4520704789598871E-3</v>
      </c>
    </row>
    <row r="495" spans="1:36" x14ac:dyDescent="0.2">
      <c r="A495" s="17">
        <v>36724</v>
      </c>
      <c r="B495" s="3">
        <v>5.9600000381469727</v>
      </c>
      <c r="C495" s="2">
        <v>1510.489990234375</v>
      </c>
      <c r="D495" s="3">
        <v>72.40625</v>
      </c>
      <c r="K495" s="17">
        <v>36724</v>
      </c>
      <c r="L495" s="3">
        <f t="shared" si="51"/>
        <v>2.3968000411987304E-4</v>
      </c>
      <c r="M495" s="3">
        <f t="shared" si="52"/>
        <v>3.4439064440986886E-4</v>
      </c>
      <c r="N495" s="3">
        <f t="shared" si="53"/>
        <v>7.391304347826087E-3</v>
      </c>
      <c r="O495" s="3">
        <f t="shared" si="54"/>
        <v>1.0471064028999582E-4</v>
      </c>
      <c r="P495" s="3">
        <f t="shared" si="55"/>
        <v>7.1516243437062142E-3</v>
      </c>
      <c r="AH495" s="1">
        <v>36691</v>
      </c>
      <c r="AI495" s="15">
        <v>2.7820012001008893E-4</v>
      </c>
      <c r="AJ495" s="15">
        <v>-2.7534387150699224E-2</v>
      </c>
    </row>
    <row r="496" spans="1:36" x14ac:dyDescent="0.2">
      <c r="A496" s="17">
        <v>36725</v>
      </c>
      <c r="B496" s="3">
        <v>5.9840002059936523</v>
      </c>
      <c r="C496" s="2">
        <v>1493.739990234375</v>
      </c>
      <c r="D496" s="3">
        <v>72.5</v>
      </c>
      <c r="K496" s="17">
        <v>36725</v>
      </c>
      <c r="L496" s="3">
        <f t="shared" si="51"/>
        <v>2.3840000152587889E-4</v>
      </c>
      <c r="M496" s="3">
        <f t="shared" si="52"/>
        <v>-1.1089116848368514E-2</v>
      </c>
      <c r="N496" s="3">
        <f t="shared" si="53"/>
        <v>1.294777729823047E-3</v>
      </c>
      <c r="O496" s="3">
        <f t="shared" si="54"/>
        <v>-1.1327516849894392E-2</v>
      </c>
      <c r="P496" s="3">
        <f t="shared" si="55"/>
        <v>1.0563777282971681E-3</v>
      </c>
      <c r="AH496" s="1">
        <v>36692</v>
      </c>
      <c r="AI496" s="15">
        <v>2.8143611642330872E-3</v>
      </c>
      <c r="AJ496" s="15">
        <v>-1.3456627825559177E-2</v>
      </c>
    </row>
    <row r="497" spans="1:36" x14ac:dyDescent="0.2">
      <c r="A497" s="17">
        <v>36726</v>
      </c>
      <c r="B497" s="3">
        <v>5.999000072479248</v>
      </c>
      <c r="C497" s="2">
        <v>1481.9599609375</v>
      </c>
      <c r="D497" s="3">
        <v>72.5625</v>
      </c>
      <c r="K497" s="17">
        <v>36726</v>
      </c>
      <c r="L497" s="3">
        <f t="shared" si="51"/>
        <v>2.3936000823974611E-4</v>
      </c>
      <c r="M497" s="3">
        <f t="shared" si="52"/>
        <v>-7.8862649282266696E-3</v>
      </c>
      <c r="N497" s="3">
        <f t="shared" si="53"/>
        <v>8.6206896551724137E-4</v>
      </c>
      <c r="O497" s="3">
        <f t="shared" si="54"/>
        <v>-8.1256249364664163E-3</v>
      </c>
      <c r="P497" s="3">
        <f t="shared" si="55"/>
        <v>6.2270895727749526E-4</v>
      </c>
      <c r="AH497" s="1">
        <v>36693</v>
      </c>
      <c r="AI497" s="15">
        <v>-5.2429290967493788E-3</v>
      </c>
      <c r="AJ497" s="15">
        <v>1.0278926995453505E-2</v>
      </c>
    </row>
    <row r="498" spans="1:36" x14ac:dyDescent="0.2">
      <c r="A498" s="17">
        <v>36727</v>
      </c>
      <c r="B498" s="3">
        <v>6.0100002288818359</v>
      </c>
      <c r="C498" s="2">
        <v>1495.469970703125</v>
      </c>
      <c r="D498" s="3">
        <v>71.25</v>
      </c>
      <c r="K498" s="17">
        <v>36727</v>
      </c>
      <c r="L498" s="3">
        <f t="shared" si="51"/>
        <v>2.3996000289916992E-4</v>
      </c>
      <c r="M498" s="3">
        <f t="shared" si="52"/>
        <v>9.1163122633073409E-3</v>
      </c>
      <c r="N498" s="3">
        <f t="shared" si="53"/>
        <v>-1.8087855297157621E-2</v>
      </c>
      <c r="O498" s="3">
        <f t="shared" si="54"/>
        <v>8.8763522604081713E-3</v>
      </c>
      <c r="P498" s="3">
        <f t="shared" si="55"/>
        <v>-1.8327815300056793E-2</v>
      </c>
      <c r="AH498" s="1">
        <v>36696</v>
      </c>
      <c r="AI498" s="15">
        <v>7.7555294873894055E-3</v>
      </c>
      <c r="AJ498" s="15">
        <v>-1.5835332622647146E-2</v>
      </c>
    </row>
    <row r="499" spans="1:36" x14ac:dyDescent="0.2">
      <c r="A499" s="17">
        <v>36728</v>
      </c>
      <c r="B499" s="3">
        <v>5.9499998092651367</v>
      </c>
      <c r="C499" s="2">
        <v>1480.0899658203125</v>
      </c>
      <c r="D499" s="3">
        <v>73</v>
      </c>
      <c r="K499" s="17">
        <v>36728</v>
      </c>
      <c r="L499" s="3">
        <f t="shared" si="51"/>
        <v>2.4040000915527342E-4</v>
      </c>
      <c r="M499" s="3">
        <f t="shared" si="52"/>
        <v>-1.0284395664315001E-2</v>
      </c>
      <c r="N499" s="3">
        <f t="shared" si="53"/>
        <v>2.456140350877193E-2</v>
      </c>
      <c r="O499" s="3">
        <f t="shared" si="54"/>
        <v>-1.0524795673470274E-2</v>
      </c>
      <c r="P499" s="3">
        <f t="shared" si="55"/>
        <v>2.4321003499616658E-2</v>
      </c>
      <c r="AH499" s="1">
        <v>36697</v>
      </c>
      <c r="AI499" s="15">
        <v>-3.6241242586324573E-3</v>
      </c>
      <c r="AJ499" s="15">
        <v>2.6264918635888129E-2</v>
      </c>
    </row>
    <row r="500" spans="1:36" x14ac:dyDescent="0.2">
      <c r="A500" s="17">
        <v>36731</v>
      </c>
      <c r="B500" s="3">
        <v>5.9590001106262207</v>
      </c>
      <c r="C500" s="2">
        <v>1464.260009765625</v>
      </c>
      <c r="D500" s="3">
        <v>73</v>
      </c>
      <c r="K500" s="17">
        <v>36731</v>
      </c>
      <c r="L500" s="3">
        <f t="shared" si="51"/>
        <v>2.3799999237060545E-4</v>
      </c>
      <c r="M500" s="3">
        <f t="shared" si="52"/>
        <v>-1.0695266112363676E-2</v>
      </c>
      <c r="N500" s="3">
        <f t="shared" si="53"/>
        <v>0</v>
      </c>
      <c r="O500" s="3">
        <f t="shared" si="54"/>
        <v>-1.0933266104734281E-2</v>
      </c>
      <c r="P500" s="3">
        <f t="shared" si="55"/>
        <v>-2.3799999237060545E-4</v>
      </c>
      <c r="AH500" s="1">
        <v>36698</v>
      </c>
      <c r="AI500" s="15">
        <v>9.1317174399387958E-4</v>
      </c>
      <c r="AJ500" s="15">
        <v>1.9497793728741643E-2</v>
      </c>
    </row>
    <row r="501" spans="1:36" x14ac:dyDescent="0.2">
      <c r="A501" s="17">
        <v>36732</v>
      </c>
      <c r="B501" s="3">
        <v>6.0149998664855957</v>
      </c>
      <c r="C501" s="2">
        <v>1474.469970703125</v>
      </c>
      <c r="D501" s="3">
        <v>71.6875</v>
      </c>
      <c r="K501" s="17">
        <v>36732</v>
      </c>
      <c r="L501" s="3">
        <f t="shared" si="51"/>
        <v>2.383600044250488E-4</v>
      </c>
      <c r="M501" s="3">
        <f t="shared" si="52"/>
        <v>6.9727786522929391E-3</v>
      </c>
      <c r="N501" s="3">
        <f t="shared" si="53"/>
        <v>-1.797945205479452E-2</v>
      </c>
      <c r="O501" s="3">
        <f t="shared" si="54"/>
        <v>6.7344186478678902E-3</v>
      </c>
      <c r="P501" s="3">
        <f t="shared" si="55"/>
        <v>-1.8217812059219567E-2</v>
      </c>
      <c r="AH501" s="1">
        <v>36699</v>
      </c>
      <c r="AI501" s="15">
        <v>-9.8781430713930189E-3</v>
      </c>
      <c r="AJ501" s="15">
        <v>-4.5697672107600923E-4</v>
      </c>
    </row>
    <row r="502" spans="1:36" x14ac:dyDescent="0.2">
      <c r="A502" s="17">
        <v>36733</v>
      </c>
      <c r="B502" s="3">
        <v>5.999000072479248</v>
      </c>
      <c r="C502" s="2">
        <v>1452.4200439453125</v>
      </c>
      <c r="D502" s="3">
        <v>72.3359375</v>
      </c>
      <c r="K502" s="17">
        <v>36733</v>
      </c>
      <c r="L502" s="3">
        <f t="shared" si="51"/>
        <v>2.4059999465942384E-4</v>
      </c>
      <c r="M502" s="3">
        <f t="shared" si="52"/>
        <v>-1.4954476656650818E-2</v>
      </c>
      <c r="N502" s="3">
        <f t="shared" si="53"/>
        <v>9.0453356582388834E-3</v>
      </c>
      <c r="O502" s="3">
        <f t="shared" si="54"/>
        <v>-1.5195076651310242E-2</v>
      </c>
      <c r="P502" s="3">
        <f t="shared" si="55"/>
        <v>8.8047356635794598E-3</v>
      </c>
      <c r="AH502" s="1">
        <v>36700</v>
      </c>
      <c r="AI502" s="15">
        <v>-4.0635540662205746E-3</v>
      </c>
      <c r="AJ502" s="15">
        <v>4.3269874859751733E-4</v>
      </c>
    </row>
    <row r="503" spans="1:36" x14ac:dyDescent="0.2">
      <c r="A503" s="17">
        <v>36734</v>
      </c>
      <c r="B503" s="3">
        <v>6.0440001487731934</v>
      </c>
      <c r="C503" s="2">
        <v>1449.6199951171875</v>
      </c>
      <c r="D503" s="3">
        <v>77</v>
      </c>
      <c r="K503" s="17">
        <v>36734</v>
      </c>
      <c r="L503" s="3">
        <f t="shared" si="51"/>
        <v>2.3996000289916992E-4</v>
      </c>
      <c r="M503" s="3">
        <f t="shared" si="52"/>
        <v>-1.9278505827549908E-3</v>
      </c>
      <c r="N503" s="3">
        <f t="shared" si="53"/>
        <v>6.4477805378550593E-2</v>
      </c>
      <c r="O503" s="3">
        <f t="shared" si="54"/>
        <v>-2.1678105856541606E-3</v>
      </c>
      <c r="P503" s="3">
        <f t="shared" si="55"/>
        <v>6.4237845375651428E-2</v>
      </c>
      <c r="AH503" s="1">
        <v>36703</v>
      </c>
      <c r="AI503" s="15">
        <v>4.9899553649979129E-3</v>
      </c>
      <c r="AJ503" s="15">
        <v>-5.3894100376134221E-2</v>
      </c>
    </row>
    <row r="504" spans="1:36" x14ac:dyDescent="0.2">
      <c r="A504" s="17">
        <v>36735</v>
      </c>
      <c r="B504" s="3">
        <v>6.0139999389648438</v>
      </c>
      <c r="C504" s="2">
        <v>1419.8900146484375</v>
      </c>
      <c r="D504" s="3">
        <v>75.1875</v>
      </c>
      <c r="K504" s="17">
        <v>36735</v>
      </c>
      <c r="L504" s="3">
        <f t="shared" si="51"/>
        <v>2.4176000595092773E-4</v>
      </c>
      <c r="M504" s="3">
        <f t="shared" si="52"/>
        <v>-2.0508809597612251E-2</v>
      </c>
      <c r="N504" s="3">
        <f t="shared" si="53"/>
        <v>-2.353896103896104E-2</v>
      </c>
      <c r="O504" s="3">
        <f t="shared" si="54"/>
        <v>-2.0750569603563179E-2</v>
      </c>
      <c r="P504" s="3">
        <f t="shared" si="55"/>
        <v>-2.3780721044911968E-2</v>
      </c>
      <c r="AH504" s="1">
        <v>36704</v>
      </c>
      <c r="AI504" s="15">
        <v>-1.8503719547520658E-3</v>
      </c>
      <c r="AJ504" s="15">
        <v>-1.0942552995024056E-2</v>
      </c>
    </row>
    <row r="505" spans="1:36" x14ac:dyDescent="0.2">
      <c r="A505" s="17">
        <v>36738</v>
      </c>
      <c r="B505" s="3">
        <v>5.8909997940063477</v>
      </c>
      <c r="C505" s="2">
        <v>1430.8299560546875</v>
      </c>
      <c r="D505" s="3">
        <v>73.75</v>
      </c>
      <c r="K505" s="17">
        <v>36738</v>
      </c>
      <c r="L505" s="3">
        <f t="shared" si="51"/>
        <v>2.4055999755859375E-4</v>
      </c>
      <c r="M505" s="3">
        <f t="shared" si="52"/>
        <v>7.7047808586489085E-3</v>
      </c>
      <c r="N505" s="3">
        <f t="shared" si="53"/>
        <v>-1.9118869492934332E-2</v>
      </c>
      <c r="O505" s="3">
        <f t="shared" si="54"/>
        <v>7.4642208610903151E-3</v>
      </c>
      <c r="P505" s="3">
        <f t="shared" si="55"/>
        <v>-1.9359429490492925E-2</v>
      </c>
      <c r="AH505" s="1">
        <v>36705</v>
      </c>
      <c r="AI505" s="15">
        <v>1.4550628837699136E-3</v>
      </c>
      <c r="AJ505" s="15">
        <v>-8.293501578704774E-4</v>
      </c>
    </row>
    <row r="506" spans="1:36" x14ac:dyDescent="0.2">
      <c r="AH506" s="1">
        <v>36706</v>
      </c>
      <c r="AI506" s="15">
        <v>-4.6964239087826732E-3</v>
      </c>
      <c r="AJ506" s="15">
        <v>-1.4190169364407777E-5</v>
      </c>
    </row>
    <row r="507" spans="1:36" x14ac:dyDescent="0.2">
      <c r="K507" s="17" t="s">
        <v>74</v>
      </c>
      <c r="L507" s="3">
        <f>AVERAGE(L3:L505)</f>
        <v>1.9563331945354824E-4</v>
      </c>
      <c r="M507" s="3">
        <f>AVERAGE(M3:M505)</f>
        <v>5.9444409451367473E-4</v>
      </c>
      <c r="N507" s="3">
        <f>AVERAGE(N3:N505)</f>
        <v>2.4815895751838148E-3</v>
      </c>
      <c r="O507" s="3">
        <f>AVERAGE(O3:O505)</f>
        <v>3.9881077506012717E-4</v>
      </c>
      <c r="P507" s="3">
        <f>AVERAGE(P3:P505)</f>
        <v>2.2859562557302647E-3</v>
      </c>
      <c r="AH507" s="1">
        <v>36707</v>
      </c>
      <c r="AI507" s="15">
        <v>4.4116556292695154E-3</v>
      </c>
      <c r="AJ507" s="15">
        <v>-6.303289621504217E-2</v>
      </c>
    </row>
    <row r="508" spans="1:36" x14ac:dyDescent="0.2">
      <c r="AH508" s="1">
        <v>36710</v>
      </c>
      <c r="AI508" s="15">
        <v>5.2972153477708868E-3</v>
      </c>
      <c r="AJ508" s="15">
        <v>4.8738390548432202E-2</v>
      </c>
    </row>
    <row r="509" spans="1:36" x14ac:dyDescent="0.2">
      <c r="AH509" s="1">
        <v>36712</v>
      </c>
      <c r="AI509" s="15">
        <v>-8.5282748806917632E-3</v>
      </c>
      <c r="AJ509" s="15">
        <v>-1.4660026288759785E-2</v>
      </c>
    </row>
    <row r="510" spans="1:36" x14ac:dyDescent="0.2">
      <c r="AH510" s="1">
        <v>36713</v>
      </c>
      <c r="AI510" s="15">
        <v>3.7412663284224715E-3</v>
      </c>
      <c r="AJ510" s="15">
        <v>5.4334313956121497E-3</v>
      </c>
    </row>
    <row r="511" spans="1:36" x14ac:dyDescent="0.2">
      <c r="AH511" s="1">
        <v>36714</v>
      </c>
      <c r="AI511" s="15">
        <v>8.047144220106937E-3</v>
      </c>
      <c r="AJ511" s="15">
        <v>1.0639381910140973E-4</v>
      </c>
    </row>
    <row r="512" spans="1:36" x14ac:dyDescent="0.2">
      <c r="AH512" s="1">
        <v>36717</v>
      </c>
      <c r="AI512" s="15">
        <v>-1.313258254670729E-3</v>
      </c>
      <c r="AJ512" s="15">
        <v>1.956314660422849E-2</v>
      </c>
    </row>
    <row r="513" spans="34:36" x14ac:dyDescent="0.2">
      <c r="AH513" s="1">
        <v>36718</v>
      </c>
      <c r="AI513" s="15">
        <v>1.7824663451593023E-3</v>
      </c>
      <c r="AJ513" s="15">
        <v>2.5204604152640826E-2</v>
      </c>
    </row>
    <row r="514" spans="34:36" x14ac:dyDescent="0.2">
      <c r="AH514" s="1">
        <v>36719</v>
      </c>
      <c r="AI514" s="15">
        <v>4.2268126755787387E-3</v>
      </c>
      <c r="AJ514" s="15">
        <v>3.4862373678441081E-3</v>
      </c>
    </row>
    <row r="515" spans="34:36" x14ac:dyDescent="0.2">
      <c r="AH515" s="1">
        <v>36720</v>
      </c>
      <c r="AI515" s="15">
        <v>9.1919885853271473E-4</v>
      </c>
      <c r="AJ515" s="15">
        <v>1.4706737040495836E-3</v>
      </c>
    </row>
    <row r="516" spans="34:36" x14ac:dyDescent="0.2">
      <c r="AH516" s="1">
        <v>36721</v>
      </c>
      <c r="AI516" s="15">
        <v>4.9304027303587895E-3</v>
      </c>
      <c r="AJ516" s="15">
        <v>7.4832517753389144E-5</v>
      </c>
    </row>
    <row r="517" spans="34:36" x14ac:dyDescent="0.2">
      <c r="AH517" s="1">
        <v>36724</v>
      </c>
      <c r="AI517" s="15">
        <v>5.6075107878170895E-5</v>
      </c>
      <c r="AJ517" s="15">
        <v>7.0955492358280433E-3</v>
      </c>
    </row>
    <row r="518" spans="34:36" x14ac:dyDescent="0.2">
      <c r="AH518" s="1">
        <v>36725</v>
      </c>
      <c r="AI518" s="15">
        <v>-6.0661622122686375E-3</v>
      </c>
      <c r="AJ518" s="15">
        <v>7.1225399405658056E-3</v>
      </c>
    </row>
    <row r="519" spans="34:36" x14ac:dyDescent="0.2">
      <c r="AH519" s="1">
        <v>36726</v>
      </c>
      <c r="AI519" s="15">
        <v>-4.3514708116386396E-3</v>
      </c>
      <c r="AJ519" s="15">
        <v>4.9741797689161352E-3</v>
      </c>
    </row>
    <row r="520" spans="34:36" x14ac:dyDescent="0.2">
      <c r="AH520" s="1">
        <v>36727</v>
      </c>
      <c r="AI520" s="15">
        <v>4.7535036476573731E-3</v>
      </c>
      <c r="AJ520" s="15">
        <v>-2.3081318947714168E-2</v>
      </c>
    </row>
    <row r="521" spans="34:36" x14ac:dyDescent="0.2">
      <c r="AH521" s="1">
        <v>36728</v>
      </c>
      <c r="AI521" s="15">
        <v>-5.6362853970814497E-3</v>
      </c>
      <c r="AJ521" s="15">
        <v>2.9957288896698107E-2</v>
      </c>
    </row>
    <row r="522" spans="34:36" x14ac:dyDescent="0.2">
      <c r="AH522" s="1">
        <v>36731</v>
      </c>
      <c r="AI522" s="15">
        <v>-5.855031299453326E-3</v>
      </c>
      <c r="AJ522" s="15">
        <v>5.6170313070827201E-3</v>
      </c>
    </row>
    <row r="523" spans="34:36" x14ac:dyDescent="0.2">
      <c r="AH523" s="1">
        <v>36732</v>
      </c>
      <c r="AI523" s="15">
        <v>3.6064458313892788E-3</v>
      </c>
      <c r="AJ523" s="15">
        <v>-2.1824257890608847E-2</v>
      </c>
    </row>
    <row r="524" spans="34:36" x14ac:dyDescent="0.2">
      <c r="AH524" s="1">
        <v>36733</v>
      </c>
      <c r="AI524" s="15">
        <v>-8.1373350414008002E-3</v>
      </c>
      <c r="AJ524" s="15">
        <v>1.6942070704980258E-2</v>
      </c>
    </row>
    <row r="525" spans="34:36" x14ac:dyDescent="0.2">
      <c r="AH525" s="1">
        <v>36734</v>
      </c>
      <c r="AI525" s="15">
        <v>-1.160915568019995E-3</v>
      </c>
      <c r="AJ525" s="15">
        <v>6.5398760943671419E-2</v>
      </c>
    </row>
    <row r="526" spans="34:36" x14ac:dyDescent="0.2">
      <c r="AH526" s="1">
        <v>36735</v>
      </c>
      <c r="AI526" s="15">
        <v>-1.1112437339994662E-2</v>
      </c>
      <c r="AJ526" s="15">
        <v>-1.2668283704917306E-2</v>
      </c>
    </row>
    <row r="527" spans="34:36" ht="13.5" thickBot="1" x14ac:dyDescent="0.25">
      <c r="AH527" s="1">
        <v>36738</v>
      </c>
      <c r="AI527" s="16">
        <v>3.9972727590332812E-3</v>
      </c>
      <c r="AJ527" s="16">
        <v>-2.3356702249526205E-2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7"/>
  <sheetViews>
    <sheetView workbookViewId="0">
      <selection activeCell="G14" sqref="G14"/>
    </sheetView>
  </sheetViews>
  <sheetFormatPr defaultRowHeight="12.75" x14ac:dyDescent="0.2"/>
  <cols>
    <col min="1" max="1" width="9.140625" style="6"/>
    <col min="2" max="2" width="13.28515625" style="6" customWidth="1"/>
    <col min="3" max="3" width="19.85546875" style="31" customWidth="1"/>
    <col min="4" max="4" width="13.28515625" customWidth="1"/>
    <col min="5" max="5" width="12.5703125" customWidth="1"/>
    <col min="13" max="13" width="9.140625" style="6"/>
    <col min="14" max="14" width="13.28515625" style="6" customWidth="1"/>
    <col min="15" max="15" width="19.85546875" style="31" customWidth="1"/>
    <col min="16" max="16" width="13.28515625" customWidth="1"/>
    <col min="17" max="17" width="12.5703125" customWidth="1"/>
  </cols>
  <sheetData>
    <row r="2" spans="1:17" x14ac:dyDescent="0.2">
      <c r="B2" s="6" t="s">
        <v>86</v>
      </c>
      <c r="G2" s="40" t="s">
        <v>97</v>
      </c>
      <c r="N2" s="6" t="s">
        <v>86</v>
      </c>
    </row>
    <row r="3" spans="1:17" x14ac:dyDescent="0.2">
      <c r="D3" s="6" t="s">
        <v>92</v>
      </c>
      <c r="E3" s="35">
        <v>6.3899999999999998E-2</v>
      </c>
      <c r="G3" t="s">
        <v>101</v>
      </c>
      <c r="P3" s="6" t="s">
        <v>92</v>
      </c>
      <c r="Q3" s="35">
        <v>6.3899999999999998E-2</v>
      </c>
    </row>
    <row r="5" spans="1:17" ht="13.5" thickBot="1" x14ac:dyDescent="0.25">
      <c r="D5" s="24" t="s">
        <v>87</v>
      </c>
      <c r="E5" s="24" t="s">
        <v>88</v>
      </c>
      <c r="P5" s="24" t="s">
        <v>87</v>
      </c>
      <c r="Q5" s="24" t="s">
        <v>88</v>
      </c>
    </row>
    <row r="6" spans="1:17" x14ac:dyDescent="0.2">
      <c r="A6" s="29"/>
      <c r="B6" s="25"/>
      <c r="C6" s="32" t="s">
        <v>93</v>
      </c>
      <c r="D6" s="41">
        <f>'w5000'!AF6</f>
        <v>0.17692152077123779</v>
      </c>
      <c r="E6" s="39">
        <f>'sp500'!AF6</f>
        <v>0.16784499680646436</v>
      </c>
      <c r="G6" s="40" t="s">
        <v>98</v>
      </c>
      <c r="M6" s="29"/>
      <c r="N6" s="25"/>
      <c r="O6" s="32" t="s">
        <v>93</v>
      </c>
      <c r="P6" s="39">
        <f>'w5000'!AF2</f>
        <v>0.11948917683793692</v>
      </c>
      <c r="Q6" s="39">
        <f>'sp500'!AF2</f>
        <v>0.12441817407981848</v>
      </c>
    </row>
    <row r="7" spans="1:17" x14ac:dyDescent="0.2">
      <c r="A7" s="30"/>
      <c r="B7" s="26" t="s">
        <v>91</v>
      </c>
      <c r="C7" s="33" t="s">
        <v>90</v>
      </c>
      <c r="D7" s="36">
        <f>'w5000'!AD6</f>
        <v>0.78294894565185902</v>
      </c>
      <c r="E7" s="36">
        <f>'sp500'!AD6</f>
        <v>0.76560581047488629</v>
      </c>
      <c r="G7" t="s">
        <v>100</v>
      </c>
      <c r="M7" s="30"/>
      <c r="N7" s="26" t="s">
        <v>91</v>
      </c>
      <c r="O7" s="33" t="s">
        <v>90</v>
      </c>
      <c r="P7" s="36">
        <f>'w5000'!AD2</f>
        <v>0.47874576834573468</v>
      </c>
      <c r="Q7" s="36">
        <f>'sp500'!AD2</f>
        <v>0.53552444835473301</v>
      </c>
    </row>
    <row r="8" spans="1:17" x14ac:dyDescent="0.2">
      <c r="A8" s="30"/>
      <c r="B8" s="26"/>
      <c r="C8" s="33" t="s">
        <v>102</v>
      </c>
      <c r="D8" s="38">
        <f>'w5000'!AE13</f>
        <v>0.12677401310702824</v>
      </c>
      <c r="E8" s="38">
        <f>'sp500'!AE13</f>
        <v>0.11950260020377415</v>
      </c>
      <c r="G8" t="s">
        <v>99</v>
      </c>
      <c r="M8" s="30"/>
      <c r="N8" s="26"/>
      <c r="O8" s="33" t="s">
        <v>102</v>
      </c>
      <c r="P8" s="38">
        <f>'w5000'!AE12</f>
        <v>0.10234654095945081</v>
      </c>
      <c r="Q8" s="38">
        <f>'sp500'!AE12</f>
        <v>9.9702693765031797E-2</v>
      </c>
    </row>
    <row r="9" spans="1:17" ht="13.5" thickBot="1" x14ac:dyDescent="0.25">
      <c r="A9" s="30"/>
      <c r="B9" s="27"/>
      <c r="C9" s="34" t="s">
        <v>96</v>
      </c>
      <c r="D9" s="37">
        <f>'w5000'!AY5</f>
        <v>0.12980660322869575</v>
      </c>
      <c r="E9" s="37">
        <f>'sp500'!AY5</f>
        <v>0.11190468513926308</v>
      </c>
      <c r="M9" s="30"/>
      <c r="N9" s="27"/>
      <c r="O9" s="34" t="s">
        <v>96</v>
      </c>
      <c r="P9" s="37">
        <f>'w5000'!AI5</f>
        <v>4.7151379174840115E-2</v>
      </c>
      <c r="Q9" s="37">
        <f>'sp500'!AI5</f>
        <v>5.7380569074560621E-2</v>
      </c>
    </row>
    <row r="10" spans="1:17" x14ac:dyDescent="0.2">
      <c r="A10" s="30" t="s">
        <v>89</v>
      </c>
      <c r="B10" s="25"/>
      <c r="C10" s="32" t="s">
        <v>93</v>
      </c>
      <c r="D10" s="41">
        <f>'w5000'!AF7</f>
        <v>0.16432679490554891</v>
      </c>
      <c r="E10" s="39">
        <f>'sp500'!AF7</f>
        <v>0.16016364256614346</v>
      </c>
      <c r="G10" s="42"/>
      <c r="M10" s="30" t="s">
        <v>95</v>
      </c>
      <c r="N10" s="25"/>
      <c r="O10" s="32" t="s">
        <v>93</v>
      </c>
      <c r="P10" s="39">
        <f>'w5000'!AF3</f>
        <v>0.12354990895551099</v>
      </c>
      <c r="Q10" s="39">
        <f>'sp500'!AF3</f>
        <v>0.13062710928800603</v>
      </c>
    </row>
    <row r="11" spans="1:17" x14ac:dyDescent="0.2">
      <c r="A11" s="30"/>
      <c r="B11" s="26" t="s">
        <v>94</v>
      </c>
      <c r="C11" s="33" t="s">
        <v>90</v>
      </c>
      <c r="D11" s="36">
        <f>'w5000'!AD7</f>
        <v>0.69782322753585713</v>
      </c>
      <c r="E11" s="36">
        <f>'sp500'!AD7</f>
        <v>0.71022290506164465</v>
      </c>
      <c r="M11" s="30"/>
      <c r="N11" s="26" t="s">
        <v>94</v>
      </c>
      <c r="O11" s="33" t="s">
        <v>90</v>
      </c>
      <c r="P11" s="36">
        <f>'w5000'!AD3</f>
        <v>0.51413931016295999</v>
      </c>
      <c r="Q11" s="36">
        <f>'sp500'!AD3</f>
        <v>0.5907823712370176</v>
      </c>
    </row>
    <row r="12" spans="1:17" x14ac:dyDescent="0.2">
      <c r="A12" s="30"/>
      <c r="B12" s="26"/>
      <c r="C12" s="33" t="s">
        <v>102</v>
      </c>
      <c r="D12" s="38">
        <f>D8</f>
        <v>0.12677401310702824</v>
      </c>
      <c r="E12" s="38">
        <f>E8</f>
        <v>0.11950260020377415</v>
      </c>
      <c r="M12" s="30"/>
      <c r="N12" s="26"/>
      <c r="O12" s="33" t="s">
        <v>102</v>
      </c>
      <c r="P12" s="38">
        <f>P8</f>
        <v>0.10234654095945081</v>
      </c>
      <c r="Q12" s="38">
        <f>Q8</f>
        <v>9.9702693765031797E-2</v>
      </c>
    </row>
    <row r="13" spans="1:17" ht="13.5" thickBot="1" x14ac:dyDescent="0.25">
      <c r="A13" s="30"/>
      <c r="B13" s="27"/>
      <c r="C13" s="34" t="s">
        <v>96</v>
      </c>
      <c r="D13" s="37">
        <f>'w5000'!CG5</f>
        <v>0.14730442892241391</v>
      </c>
      <c r="E13" s="37">
        <f>'sp500'!CG5</f>
        <v>0.1441533107399057</v>
      </c>
      <c r="M13" s="30"/>
      <c r="N13" s="27"/>
      <c r="O13" s="34" t="s">
        <v>96</v>
      </c>
      <c r="P13" s="37">
        <f>'w5000'!BQ5</f>
        <v>8.4016557966987288E-2</v>
      </c>
      <c r="Q13" s="37">
        <f>'sp500'!BQ5</f>
        <v>0.11107218969174186</v>
      </c>
    </row>
    <row r="14" spans="1:17" x14ac:dyDescent="0.2">
      <c r="A14" s="30"/>
      <c r="B14" s="25"/>
      <c r="C14" s="32" t="s">
        <v>93</v>
      </c>
      <c r="D14" s="41">
        <f>'w5000'!AF8</f>
        <v>0.2095645279315379</v>
      </c>
      <c r="E14" s="39">
        <f>'sp500'!AF8</f>
        <v>0.1884520990223213</v>
      </c>
      <c r="M14" s="30"/>
      <c r="N14" s="25"/>
      <c r="O14" s="32" t="s">
        <v>93</v>
      </c>
      <c r="P14" s="39">
        <f>'w5000'!AF4</f>
        <v>0.11248796865731081</v>
      </c>
      <c r="Q14" s="39">
        <f>'sp500'!AF4</f>
        <v>0.11257170617363621</v>
      </c>
    </row>
    <row r="15" spans="1:17" x14ac:dyDescent="0.2">
      <c r="A15" s="30"/>
      <c r="B15" s="26">
        <v>2000</v>
      </c>
      <c r="C15" s="33" t="s">
        <v>90</v>
      </c>
      <c r="D15" s="36">
        <f>'w5000'!AD8</f>
        <v>0.99948632888117206</v>
      </c>
      <c r="E15" s="36">
        <f>'sp500'!AD8</f>
        <v>0.91243740161231979</v>
      </c>
      <c r="M15" s="30"/>
      <c r="N15" s="26">
        <v>2000</v>
      </c>
      <c r="O15" s="33" t="s">
        <v>90</v>
      </c>
      <c r="P15" s="36">
        <f>'w5000'!AD4</f>
        <v>0.41742153471278942</v>
      </c>
      <c r="Q15" s="36">
        <f>'sp500'!AD4</f>
        <v>0.42924567385930607</v>
      </c>
    </row>
    <row r="16" spans="1:17" x14ac:dyDescent="0.2">
      <c r="A16" s="30"/>
      <c r="B16" s="26"/>
      <c r="C16" s="33" t="s">
        <v>102</v>
      </c>
      <c r="D16" s="38">
        <f>D12</f>
        <v>0.12677401310702824</v>
      </c>
      <c r="E16" s="38">
        <f>E12</f>
        <v>0.11950260020377415</v>
      </c>
      <c r="M16" s="30"/>
      <c r="N16" s="26"/>
      <c r="O16" s="33" t="s">
        <v>102</v>
      </c>
      <c r="P16" s="38">
        <f>P12</f>
        <v>0.10234654095945081</v>
      </c>
      <c r="Q16" s="38">
        <f>Q12</f>
        <v>9.9702693765031797E-2</v>
      </c>
    </row>
    <row r="17" spans="1:17" ht="13.5" thickBot="1" x14ac:dyDescent="0.25">
      <c r="A17" s="28"/>
      <c r="B17" s="28"/>
      <c r="C17" s="34" t="s">
        <v>96</v>
      </c>
      <c r="D17" s="37">
        <f>'w5000'!DO5</f>
        <v>0.1037168196169418</v>
      </c>
      <c r="E17" s="37">
        <f>'sp500'!DO5</f>
        <v>5.9448769817791791E-2</v>
      </c>
      <c r="M17" s="28"/>
      <c r="N17" s="28"/>
      <c r="O17" s="34" t="s">
        <v>96</v>
      </c>
      <c r="P17" s="37">
        <f>'w5000'!CY5</f>
        <v>1.6528236555834644E-2</v>
      </c>
      <c r="Q17" s="37">
        <f>'sp500'!CY5</f>
        <v>1.4976889005949673E-2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activeCell="I1" sqref="I1:M65536"/>
    </sheetView>
  </sheetViews>
  <sheetFormatPr defaultRowHeight="12.75" x14ac:dyDescent="0.2"/>
  <cols>
    <col min="1" max="1" width="15.7109375" customWidth="1"/>
    <col min="12" max="12" width="12.42578125" bestFit="1" customWidth="1"/>
    <col min="13" max="13" width="11.42578125" bestFit="1" customWidth="1"/>
  </cols>
  <sheetData>
    <row r="1" spans="1:3" x14ac:dyDescent="0.2">
      <c r="A1" t="s">
        <v>54</v>
      </c>
    </row>
    <row r="2" spans="1:3" x14ac:dyDescent="0.2">
      <c r="A2" t="s">
        <v>55</v>
      </c>
    </row>
    <row r="4" spans="1:3" x14ac:dyDescent="0.2">
      <c r="A4" t="s">
        <v>0</v>
      </c>
      <c r="B4" t="s">
        <v>56</v>
      </c>
      <c r="C4" t="s">
        <v>57</v>
      </c>
    </row>
    <row r="5" spans="1:3" x14ac:dyDescent="0.2">
      <c r="A5" s="1">
        <v>36010</v>
      </c>
      <c r="B5">
        <v>1851.0999755859375</v>
      </c>
      <c r="C5">
        <v>10334.1796875</v>
      </c>
    </row>
    <row r="6" spans="1:3" x14ac:dyDescent="0.2">
      <c r="A6" s="1">
        <v>36011</v>
      </c>
      <c r="B6">
        <v>1785.5999755859375</v>
      </c>
      <c r="C6">
        <v>9971.5498046875</v>
      </c>
    </row>
    <row r="7" spans="1:3" x14ac:dyDescent="0.2">
      <c r="A7" s="1">
        <v>36012</v>
      </c>
      <c r="B7">
        <v>1788.199951171875</v>
      </c>
      <c r="C7">
        <v>10008.2099609375</v>
      </c>
    </row>
    <row r="8" spans="1:3" x14ac:dyDescent="0.2">
      <c r="A8" s="1">
        <v>36013</v>
      </c>
      <c r="B8">
        <v>1829.5</v>
      </c>
      <c r="C8">
        <v>10112.6904296875</v>
      </c>
    </row>
    <row r="9" spans="1:3" x14ac:dyDescent="0.2">
      <c r="A9" s="1">
        <v>36014</v>
      </c>
      <c r="B9">
        <v>1846.699951171875</v>
      </c>
      <c r="C9">
        <v>10165.91015625</v>
      </c>
    </row>
    <row r="10" spans="1:3" x14ac:dyDescent="0.2">
      <c r="A10" s="1">
        <v>36017</v>
      </c>
      <c r="B10">
        <v>1839.199951171875</v>
      </c>
      <c r="C10">
        <v>10102.599609375</v>
      </c>
    </row>
    <row r="11" spans="1:3" x14ac:dyDescent="0.2">
      <c r="A11" s="1">
        <v>36018</v>
      </c>
      <c r="B11">
        <v>1792.699951171875</v>
      </c>
      <c r="C11">
        <v>9942.6103515625</v>
      </c>
    </row>
    <row r="12" spans="1:3" x14ac:dyDescent="0.2">
      <c r="A12" s="1">
        <v>36019</v>
      </c>
      <c r="B12">
        <v>1825.5</v>
      </c>
      <c r="C12">
        <v>10088.3095703125</v>
      </c>
    </row>
    <row r="13" spans="1:3" x14ac:dyDescent="0.2">
      <c r="A13" s="1">
        <v>36020</v>
      </c>
      <c r="B13">
        <v>1802.5</v>
      </c>
      <c r="C13">
        <v>10003.8203125</v>
      </c>
    </row>
    <row r="14" spans="1:3" x14ac:dyDescent="0.2">
      <c r="A14" s="1">
        <v>36021</v>
      </c>
      <c r="B14">
        <v>1790.0999755859375</v>
      </c>
      <c r="C14">
        <v>9913.76953125</v>
      </c>
    </row>
    <row r="15" spans="1:3" x14ac:dyDescent="0.2">
      <c r="A15" s="1">
        <v>36024</v>
      </c>
      <c r="B15">
        <v>1818</v>
      </c>
      <c r="C15">
        <v>10064.7900390625</v>
      </c>
    </row>
    <row r="16" spans="1:3" x14ac:dyDescent="0.2">
      <c r="A16" s="1">
        <v>36025</v>
      </c>
      <c r="B16">
        <v>1855.0999755859375</v>
      </c>
      <c r="C16">
        <v>10220.490234375</v>
      </c>
    </row>
    <row r="17" spans="1:3" x14ac:dyDescent="0.2">
      <c r="A17" s="1">
        <v>36026</v>
      </c>
      <c r="B17">
        <v>1842.5999755859375</v>
      </c>
      <c r="C17">
        <v>10182.51953125</v>
      </c>
    </row>
    <row r="18" spans="1:3" x14ac:dyDescent="0.2">
      <c r="A18" s="1">
        <v>36027</v>
      </c>
      <c r="B18">
        <v>1832.4000244140625</v>
      </c>
      <c r="C18">
        <v>10113.0302734375</v>
      </c>
    </row>
    <row r="19" spans="1:3" x14ac:dyDescent="0.2">
      <c r="A19" s="1">
        <v>36028</v>
      </c>
      <c r="B19">
        <v>1797.5999755859375</v>
      </c>
      <c r="C19">
        <v>10653.8798828125</v>
      </c>
    </row>
    <row r="20" spans="1:3" x14ac:dyDescent="0.2">
      <c r="A20" s="1">
        <v>36031</v>
      </c>
      <c r="B20">
        <v>1790.800048828125</v>
      </c>
      <c r="C20">
        <v>10035.48046875</v>
      </c>
    </row>
    <row r="21" spans="1:3" x14ac:dyDescent="0.2">
      <c r="A21" s="1">
        <v>36032</v>
      </c>
      <c r="B21">
        <v>1798.0999755859375</v>
      </c>
      <c r="C21">
        <v>10064.419921875</v>
      </c>
    </row>
    <row r="22" spans="1:3" x14ac:dyDescent="0.2">
      <c r="A22" s="1">
        <v>36033</v>
      </c>
      <c r="B22">
        <v>1768.0999755859375</v>
      </c>
      <c r="C22">
        <v>9948.0595703125</v>
      </c>
    </row>
    <row r="23" spans="1:3" x14ac:dyDescent="0.2">
      <c r="A23" s="1">
        <v>36034</v>
      </c>
      <c r="B23">
        <v>1686.4000244140625</v>
      </c>
      <c r="C23">
        <v>9557.0703125</v>
      </c>
    </row>
    <row r="24" spans="1:3" x14ac:dyDescent="0.2">
      <c r="A24" s="1">
        <v>36035</v>
      </c>
      <c r="B24">
        <v>1639.5999755859375</v>
      </c>
      <c r="C24">
        <v>9418.01953125</v>
      </c>
    </row>
    <row r="25" spans="1:3" x14ac:dyDescent="0.2">
      <c r="A25" s="1">
        <v>36038</v>
      </c>
      <c r="B25">
        <v>1499.199951171875</v>
      </c>
      <c r="C25">
        <v>8785.7099609375</v>
      </c>
    </row>
    <row r="26" spans="1:3" x14ac:dyDescent="0.2">
      <c r="A26" s="1">
        <v>36039</v>
      </c>
      <c r="B26">
        <v>1575</v>
      </c>
      <c r="C26">
        <v>9090.009765625</v>
      </c>
    </row>
    <row r="27" spans="1:3" x14ac:dyDescent="0.2">
      <c r="A27" s="1">
        <v>36040</v>
      </c>
      <c r="B27">
        <v>1592.800048828125</v>
      </c>
      <c r="C27">
        <v>9090.0302734375</v>
      </c>
    </row>
    <row r="28" spans="1:3" x14ac:dyDescent="0.2">
      <c r="A28" s="1">
        <v>36041</v>
      </c>
      <c r="B28">
        <v>1571.800048828125</v>
      </c>
      <c r="C28">
        <v>8993.5400390625</v>
      </c>
    </row>
    <row r="29" spans="1:3" x14ac:dyDescent="0.2">
      <c r="A29" s="1">
        <v>36042</v>
      </c>
      <c r="B29">
        <v>1566.5</v>
      </c>
      <c r="C29">
        <v>8963</v>
      </c>
    </row>
    <row r="30" spans="1:3" x14ac:dyDescent="0.2">
      <c r="A30" s="1">
        <v>36046</v>
      </c>
      <c r="B30">
        <v>1660.800048828125</v>
      </c>
      <c r="C30">
        <v>9354.259765625</v>
      </c>
    </row>
    <row r="31" spans="1:3" x14ac:dyDescent="0.2">
      <c r="A31" s="1">
        <v>36047</v>
      </c>
      <c r="B31">
        <v>1624.5</v>
      </c>
      <c r="C31">
        <v>9198.7001953125</v>
      </c>
    </row>
    <row r="32" spans="1:3" x14ac:dyDescent="0.2">
      <c r="A32" s="1">
        <v>36048</v>
      </c>
      <c r="B32">
        <v>1585.300048828125</v>
      </c>
      <c r="C32">
        <v>8963.740234375</v>
      </c>
    </row>
    <row r="33" spans="1:3" x14ac:dyDescent="0.2">
      <c r="A33" s="1">
        <v>36049</v>
      </c>
      <c r="B33">
        <v>1641.5999755859375</v>
      </c>
      <c r="C33">
        <v>9206.7802734375</v>
      </c>
    </row>
    <row r="34" spans="1:3" x14ac:dyDescent="0.2">
      <c r="A34" s="1">
        <v>36052</v>
      </c>
      <c r="B34">
        <v>1665.5999755859375</v>
      </c>
      <c r="C34">
        <v>9378.580078125</v>
      </c>
    </row>
    <row r="35" spans="1:3" x14ac:dyDescent="0.2">
      <c r="A35" s="1">
        <v>36053</v>
      </c>
      <c r="B35">
        <v>1678.0999755859375</v>
      </c>
      <c r="C35">
        <v>9453.669921875</v>
      </c>
    </row>
    <row r="36" spans="1:3" x14ac:dyDescent="0.2">
      <c r="A36" s="1">
        <v>36054</v>
      </c>
      <c r="B36">
        <v>1689.9000244140625</v>
      </c>
      <c r="C36">
        <v>9529.3603515625</v>
      </c>
    </row>
    <row r="37" spans="1:3" x14ac:dyDescent="0.2">
      <c r="A37" s="1">
        <v>36055</v>
      </c>
      <c r="B37">
        <v>1646.199951171875</v>
      </c>
      <c r="C37">
        <v>9323.1298828125</v>
      </c>
    </row>
    <row r="38" spans="1:3" x14ac:dyDescent="0.2">
      <c r="A38" s="1">
        <v>36056</v>
      </c>
      <c r="B38">
        <v>1663.699951171875</v>
      </c>
      <c r="C38">
        <v>9361.48046875</v>
      </c>
    </row>
    <row r="39" spans="1:3" x14ac:dyDescent="0.2">
      <c r="A39" s="1">
        <v>36059</v>
      </c>
      <c r="B39">
        <v>1680.4000244140625</v>
      </c>
      <c r="C39">
        <v>9381.669921875</v>
      </c>
    </row>
    <row r="40" spans="1:3" x14ac:dyDescent="0.2">
      <c r="A40" s="1">
        <v>36060</v>
      </c>
      <c r="B40">
        <v>1697.800048828125</v>
      </c>
      <c r="C40">
        <v>9452.7900390625</v>
      </c>
    </row>
    <row r="41" spans="1:3" x14ac:dyDescent="0.2">
      <c r="A41" s="1">
        <v>36061</v>
      </c>
      <c r="B41">
        <v>1760.199951171875</v>
      </c>
      <c r="C41">
        <v>9767.23046875</v>
      </c>
    </row>
    <row r="42" spans="1:3" x14ac:dyDescent="0.2">
      <c r="A42" s="1">
        <v>36062</v>
      </c>
      <c r="B42">
        <v>1720.300048828125</v>
      </c>
      <c r="C42">
        <v>9566.240234375</v>
      </c>
    </row>
    <row r="43" spans="1:3" x14ac:dyDescent="0.2">
      <c r="A43" s="1">
        <v>36063</v>
      </c>
      <c r="B43">
        <v>1743.5</v>
      </c>
      <c r="C43">
        <v>9575.98046875</v>
      </c>
    </row>
    <row r="44" spans="1:3" x14ac:dyDescent="0.2">
      <c r="A44" s="1">
        <v>36066</v>
      </c>
      <c r="B44">
        <v>1739.199951171875</v>
      </c>
      <c r="C44">
        <v>9603.9404296875</v>
      </c>
    </row>
    <row r="45" spans="1:3" x14ac:dyDescent="0.2">
      <c r="A45" s="1">
        <v>36067</v>
      </c>
      <c r="B45">
        <v>1734</v>
      </c>
      <c r="C45">
        <v>9600.3896484375</v>
      </c>
    </row>
    <row r="46" spans="1:3" x14ac:dyDescent="0.2">
      <c r="A46" s="1">
        <v>36068</v>
      </c>
      <c r="B46">
        <v>1693.800048828125</v>
      </c>
      <c r="C46">
        <v>9346.8095703125</v>
      </c>
    </row>
    <row r="47" spans="1:3" x14ac:dyDescent="0.2">
      <c r="A47" s="1">
        <v>36069</v>
      </c>
      <c r="B47">
        <v>1612.300048828125</v>
      </c>
      <c r="C47">
        <v>9053.16015625</v>
      </c>
    </row>
    <row r="48" spans="1:3" x14ac:dyDescent="0.2">
      <c r="A48" s="1">
        <v>36070</v>
      </c>
      <c r="B48">
        <v>1614.9000244140625</v>
      </c>
      <c r="C48">
        <v>9167.9404296875</v>
      </c>
    </row>
    <row r="49" spans="1:3" x14ac:dyDescent="0.2">
      <c r="A49" s="1">
        <v>36073</v>
      </c>
      <c r="B49">
        <v>1536.5999755859375</v>
      </c>
      <c r="C49">
        <v>9001.33984375</v>
      </c>
    </row>
    <row r="50" spans="1:3" x14ac:dyDescent="0.2">
      <c r="A50" s="1">
        <v>36074</v>
      </c>
      <c r="B50">
        <v>1510.800048828125</v>
      </c>
      <c r="C50">
        <v>8951.5</v>
      </c>
    </row>
    <row r="51" spans="1:3" x14ac:dyDescent="0.2">
      <c r="A51" s="1">
        <v>36075</v>
      </c>
      <c r="B51">
        <v>1462.5999755859375</v>
      </c>
      <c r="C51">
        <v>8792.2001953125</v>
      </c>
    </row>
    <row r="52" spans="1:3" x14ac:dyDescent="0.2">
      <c r="A52" s="1">
        <v>36076</v>
      </c>
      <c r="B52">
        <v>1419.0999755859375</v>
      </c>
      <c r="C52">
        <v>8620.7998046875</v>
      </c>
    </row>
    <row r="53" spans="1:3" x14ac:dyDescent="0.2">
      <c r="A53" s="1">
        <v>36077</v>
      </c>
      <c r="B53">
        <v>1492.4000244140625</v>
      </c>
      <c r="C53">
        <v>8850.91015625</v>
      </c>
    </row>
    <row r="54" spans="1:3" x14ac:dyDescent="0.2">
      <c r="A54" s="1">
        <v>36080</v>
      </c>
      <c r="B54">
        <v>1546</v>
      </c>
      <c r="C54">
        <v>9013.33984375</v>
      </c>
    </row>
    <row r="55" spans="1:3" x14ac:dyDescent="0.2">
      <c r="A55" s="1">
        <v>36081</v>
      </c>
      <c r="B55">
        <v>1509.4000244140625</v>
      </c>
      <c r="C55">
        <v>8960.41015625</v>
      </c>
    </row>
    <row r="56" spans="1:3" x14ac:dyDescent="0.2">
      <c r="A56" s="1">
        <v>36082</v>
      </c>
      <c r="B56">
        <v>1540.9000244140625</v>
      </c>
      <c r="C56">
        <v>9060.4697265625</v>
      </c>
    </row>
    <row r="57" spans="1:3" x14ac:dyDescent="0.2">
      <c r="A57" s="1">
        <v>36083</v>
      </c>
      <c r="B57">
        <v>1611</v>
      </c>
      <c r="C57">
        <v>9434.8701171875</v>
      </c>
    </row>
    <row r="58" spans="1:3" x14ac:dyDescent="0.2">
      <c r="A58" s="1">
        <v>36084</v>
      </c>
      <c r="B58">
        <v>1620.9000244140625</v>
      </c>
      <c r="C58">
        <v>9536.5302734375</v>
      </c>
    </row>
    <row r="59" spans="1:3" x14ac:dyDescent="0.2">
      <c r="A59" s="1">
        <v>36087</v>
      </c>
      <c r="B59">
        <v>1648.699951171875</v>
      </c>
      <c r="C59">
        <v>9622.849609375</v>
      </c>
    </row>
    <row r="60" spans="1:3" x14ac:dyDescent="0.2">
      <c r="A60" s="1">
        <v>36088</v>
      </c>
      <c r="B60">
        <v>1639.0999755859375</v>
      </c>
      <c r="C60">
        <v>9663.740234375</v>
      </c>
    </row>
    <row r="61" spans="1:3" x14ac:dyDescent="0.2">
      <c r="A61" s="1">
        <v>36089</v>
      </c>
      <c r="B61">
        <v>1674.699951171875</v>
      </c>
      <c r="C61">
        <v>9720.2001953125</v>
      </c>
    </row>
    <row r="62" spans="1:3" x14ac:dyDescent="0.2">
      <c r="A62" s="1">
        <v>36090</v>
      </c>
      <c r="B62">
        <v>1702.5999755859375</v>
      </c>
      <c r="C62">
        <v>9802.400390625</v>
      </c>
    </row>
    <row r="63" spans="1:3" x14ac:dyDescent="0.2">
      <c r="A63" s="1">
        <v>36091</v>
      </c>
      <c r="B63">
        <v>1693.800048828125</v>
      </c>
      <c r="C63">
        <v>9750.4697265625</v>
      </c>
    </row>
    <row r="64" spans="1:3" x14ac:dyDescent="0.2">
      <c r="A64" s="1">
        <v>36094</v>
      </c>
      <c r="B64">
        <v>1724.9000244140625</v>
      </c>
      <c r="C64">
        <v>9784.169921875</v>
      </c>
    </row>
    <row r="65" spans="1:3" x14ac:dyDescent="0.2">
      <c r="A65" s="1">
        <v>36095</v>
      </c>
      <c r="B65">
        <v>1717.5999755859375</v>
      </c>
      <c r="C65">
        <v>9747.26953125</v>
      </c>
    </row>
    <row r="66" spans="1:3" x14ac:dyDescent="0.2">
      <c r="A66" s="1">
        <v>36096</v>
      </c>
      <c r="B66">
        <v>1737.300048828125</v>
      </c>
      <c r="C66">
        <v>9751.01953125</v>
      </c>
    </row>
    <row r="67" spans="1:3" x14ac:dyDescent="0.2">
      <c r="A67" s="1">
        <v>36097</v>
      </c>
      <c r="B67">
        <v>1757.0999755859375</v>
      </c>
      <c r="C67">
        <v>9906.8701171875</v>
      </c>
    </row>
    <row r="68" spans="1:3" x14ac:dyDescent="0.2">
      <c r="A68" s="1">
        <v>36098</v>
      </c>
      <c r="B68">
        <v>1771.300048828125</v>
      </c>
      <c r="C68">
        <v>10032.1904296875</v>
      </c>
    </row>
    <row r="69" spans="1:3" x14ac:dyDescent="0.2">
      <c r="A69" s="1">
        <v>36101</v>
      </c>
      <c r="B69">
        <v>1800.9000244140625</v>
      </c>
      <c r="C69">
        <v>10185.26953125</v>
      </c>
    </row>
    <row r="70" spans="1:3" x14ac:dyDescent="0.2">
      <c r="A70" s="1">
        <v>36102</v>
      </c>
      <c r="B70">
        <v>1788.4000244140625</v>
      </c>
      <c r="C70">
        <v>10173.33984375</v>
      </c>
    </row>
    <row r="71" spans="1:3" x14ac:dyDescent="0.2">
      <c r="A71" s="1">
        <v>36103</v>
      </c>
      <c r="B71">
        <v>1823.5</v>
      </c>
      <c r="C71">
        <v>10255.1201171875</v>
      </c>
    </row>
    <row r="72" spans="1:3" x14ac:dyDescent="0.2">
      <c r="A72" s="1">
        <v>36104</v>
      </c>
      <c r="B72">
        <v>1837.0999755859375</v>
      </c>
      <c r="C72">
        <v>10377.740234375</v>
      </c>
    </row>
    <row r="73" spans="1:3" x14ac:dyDescent="0.2">
      <c r="A73" s="1">
        <v>36105</v>
      </c>
      <c r="B73">
        <v>1856.5</v>
      </c>
      <c r="C73">
        <v>10455.23046875</v>
      </c>
    </row>
    <row r="74" spans="1:3" x14ac:dyDescent="0.2">
      <c r="A74" s="1">
        <v>36108</v>
      </c>
      <c r="B74">
        <v>1861</v>
      </c>
      <c r="C74">
        <v>10375.98046875</v>
      </c>
    </row>
    <row r="75" spans="1:3" x14ac:dyDescent="0.2">
      <c r="A75" s="1">
        <v>36109</v>
      </c>
      <c r="B75">
        <v>1865.5999755859375</v>
      </c>
      <c r="C75">
        <v>10352.169921875</v>
      </c>
    </row>
    <row r="76" spans="1:3" x14ac:dyDescent="0.2">
      <c r="A76" s="1">
        <v>36110</v>
      </c>
      <c r="B76">
        <v>1862.0999755859375</v>
      </c>
      <c r="C76">
        <v>10291.4501953125</v>
      </c>
    </row>
    <row r="77" spans="1:3" x14ac:dyDescent="0.2">
      <c r="A77" s="1">
        <v>36111</v>
      </c>
      <c r="B77">
        <v>1851</v>
      </c>
      <c r="C77">
        <v>10262.8203125</v>
      </c>
    </row>
    <row r="78" spans="1:3" x14ac:dyDescent="0.2">
      <c r="A78" s="1">
        <v>36112</v>
      </c>
      <c r="B78">
        <v>1847.9000244140625</v>
      </c>
      <c r="C78">
        <v>10307.33984375</v>
      </c>
    </row>
    <row r="79" spans="1:3" x14ac:dyDescent="0.2">
      <c r="A79" s="1">
        <v>36115</v>
      </c>
      <c r="B79">
        <v>1861.5999755859375</v>
      </c>
      <c r="C79">
        <v>10383.8896484375</v>
      </c>
    </row>
    <row r="80" spans="1:3" x14ac:dyDescent="0.2">
      <c r="A80" s="1">
        <v>36116</v>
      </c>
      <c r="B80">
        <v>1878.5</v>
      </c>
      <c r="C80">
        <v>10415.3896484375</v>
      </c>
    </row>
    <row r="81" spans="1:3" x14ac:dyDescent="0.2">
      <c r="A81" s="1">
        <v>36117</v>
      </c>
      <c r="B81">
        <v>1897.4000244140625</v>
      </c>
      <c r="C81">
        <v>10478.8603515625</v>
      </c>
    </row>
    <row r="82" spans="1:3" x14ac:dyDescent="0.2">
      <c r="A82" s="1">
        <v>36118</v>
      </c>
      <c r="B82">
        <v>1919.5999755859375</v>
      </c>
      <c r="C82">
        <v>10547.2001953125</v>
      </c>
    </row>
    <row r="83" spans="1:3" x14ac:dyDescent="0.2">
      <c r="A83" s="1">
        <v>36119</v>
      </c>
      <c r="B83">
        <v>1928.199951171875</v>
      </c>
      <c r="C83">
        <v>10632.349609375</v>
      </c>
    </row>
    <row r="84" spans="1:3" x14ac:dyDescent="0.2">
      <c r="A84" s="1">
        <v>36122</v>
      </c>
      <c r="B84">
        <v>1977.4000244140625</v>
      </c>
      <c r="C84">
        <v>10831.26953125</v>
      </c>
    </row>
    <row r="85" spans="1:3" x14ac:dyDescent="0.2">
      <c r="A85" s="1">
        <v>36123</v>
      </c>
      <c r="B85">
        <v>1965.800048828125</v>
      </c>
      <c r="C85">
        <v>10783.5302734375</v>
      </c>
    </row>
    <row r="86" spans="1:3" x14ac:dyDescent="0.2">
      <c r="A86" s="1">
        <v>36124</v>
      </c>
      <c r="B86">
        <v>1985.199951171875</v>
      </c>
      <c r="C86">
        <v>10836.9599609375</v>
      </c>
    </row>
    <row r="87" spans="1:3" x14ac:dyDescent="0.2">
      <c r="A87" s="1">
        <v>36126</v>
      </c>
      <c r="B87">
        <v>2016.4000244140625</v>
      </c>
      <c r="C87">
        <v>10900.3896484375</v>
      </c>
    </row>
    <row r="88" spans="1:3" x14ac:dyDescent="0.2">
      <c r="A88" s="1">
        <v>36129</v>
      </c>
      <c r="B88">
        <v>1949.5</v>
      </c>
      <c r="C88">
        <v>10650.2001953125</v>
      </c>
    </row>
    <row r="89" spans="1:3" x14ac:dyDescent="0.2">
      <c r="A89" s="1">
        <v>36130</v>
      </c>
      <c r="B89">
        <v>2003.699951171875</v>
      </c>
      <c r="C89">
        <v>10731.48046875</v>
      </c>
    </row>
    <row r="90" spans="1:3" x14ac:dyDescent="0.2">
      <c r="A90" s="1">
        <v>36131</v>
      </c>
      <c r="B90">
        <v>1995.199951171875</v>
      </c>
      <c r="C90">
        <v>10702.349609375</v>
      </c>
    </row>
    <row r="91" spans="1:3" x14ac:dyDescent="0.2">
      <c r="A91" s="1">
        <v>36132</v>
      </c>
      <c r="B91">
        <v>1954.300048828125</v>
      </c>
      <c r="C91">
        <v>10543.33984375</v>
      </c>
    </row>
    <row r="92" spans="1:3" x14ac:dyDescent="0.2">
      <c r="A92" s="1">
        <v>36133</v>
      </c>
      <c r="B92">
        <v>2003.0999755859375</v>
      </c>
      <c r="C92">
        <v>10743.650390625</v>
      </c>
    </row>
    <row r="93" spans="1:3" x14ac:dyDescent="0.2">
      <c r="A93" s="1">
        <v>36136</v>
      </c>
      <c r="B93">
        <v>2040.5999755859375</v>
      </c>
      <c r="C93">
        <v>10849.08984375</v>
      </c>
    </row>
    <row r="94" spans="1:3" x14ac:dyDescent="0.2">
      <c r="A94" s="1">
        <v>36137</v>
      </c>
      <c r="B94">
        <v>2034.699951171875</v>
      </c>
      <c r="C94">
        <v>10808.66015625</v>
      </c>
    </row>
    <row r="95" spans="1:3" x14ac:dyDescent="0.2">
      <c r="A95" s="1">
        <v>36138</v>
      </c>
      <c r="B95">
        <v>2050.39990234375</v>
      </c>
      <c r="C95">
        <v>10817.5400390625</v>
      </c>
    </row>
    <row r="96" spans="1:3" x14ac:dyDescent="0.2">
      <c r="A96" s="1">
        <v>36139</v>
      </c>
      <c r="B96">
        <v>2015.9000244140625</v>
      </c>
      <c r="C96">
        <v>10647.0595703125</v>
      </c>
    </row>
    <row r="97" spans="1:3" x14ac:dyDescent="0.2">
      <c r="A97" s="1">
        <v>36140</v>
      </c>
      <c r="B97">
        <v>2029.300048828125</v>
      </c>
      <c r="C97">
        <v>10643.580078125</v>
      </c>
    </row>
    <row r="98" spans="1:3" x14ac:dyDescent="0.2">
      <c r="A98" s="1">
        <v>36143</v>
      </c>
      <c r="B98">
        <v>1966.9000244140625</v>
      </c>
      <c r="C98">
        <v>10423.3701171875</v>
      </c>
    </row>
    <row r="99" spans="1:3" x14ac:dyDescent="0.2">
      <c r="A99" s="1">
        <v>36144</v>
      </c>
      <c r="B99">
        <v>2012.5999755859375</v>
      </c>
      <c r="C99">
        <v>10591.2802734375</v>
      </c>
    </row>
    <row r="100" spans="1:3" x14ac:dyDescent="0.2">
      <c r="A100" s="1">
        <v>36145</v>
      </c>
      <c r="B100">
        <v>2009.300048828125</v>
      </c>
      <c r="C100">
        <v>10592.830078125</v>
      </c>
    </row>
    <row r="101" spans="1:3" x14ac:dyDescent="0.2">
      <c r="A101" s="1">
        <v>36146</v>
      </c>
      <c r="B101">
        <v>2043.800048828125</v>
      </c>
      <c r="C101">
        <v>10731.6796875</v>
      </c>
    </row>
    <row r="102" spans="1:3" x14ac:dyDescent="0.2">
      <c r="A102" s="1">
        <v>36147</v>
      </c>
      <c r="B102">
        <v>2086.10009765625</v>
      </c>
      <c r="C102">
        <v>10818.5595703125</v>
      </c>
    </row>
    <row r="103" spans="1:3" x14ac:dyDescent="0.2">
      <c r="A103" s="1">
        <v>36150</v>
      </c>
      <c r="B103">
        <v>2138</v>
      </c>
      <c r="C103">
        <v>10956.2802734375</v>
      </c>
    </row>
    <row r="104" spans="1:3" x14ac:dyDescent="0.2">
      <c r="A104" s="1">
        <v>36151</v>
      </c>
      <c r="B104">
        <v>2120.89990234375</v>
      </c>
      <c r="C104">
        <v>10963.1298828125</v>
      </c>
    </row>
    <row r="105" spans="1:3" x14ac:dyDescent="0.2">
      <c r="A105" s="1">
        <v>36152</v>
      </c>
      <c r="B105">
        <v>2172.5</v>
      </c>
      <c r="C105">
        <v>11172.6904296875</v>
      </c>
    </row>
    <row r="106" spans="1:3" x14ac:dyDescent="0.2">
      <c r="A106" s="1">
        <v>36153</v>
      </c>
      <c r="B106">
        <v>2163</v>
      </c>
      <c r="C106">
        <v>11168.9697265625</v>
      </c>
    </row>
    <row r="107" spans="1:3" x14ac:dyDescent="0.2">
      <c r="A107" s="1">
        <v>36157</v>
      </c>
      <c r="B107">
        <v>2180.300048828125</v>
      </c>
      <c r="C107">
        <v>11191.08984375</v>
      </c>
    </row>
    <row r="108" spans="1:3" x14ac:dyDescent="0.2">
      <c r="A108" s="1">
        <v>36158</v>
      </c>
      <c r="B108">
        <v>2181.699951171875</v>
      </c>
      <c r="C108">
        <v>11315.0498046875</v>
      </c>
    </row>
    <row r="109" spans="1:3" x14ac:dyDescent="0.2">
      <c r="A109" s="1">
        <v>36159</v>
      </c>
      <c r="B109">
        <v>2166.89990234375</v>
      </c>
      <c r="C109">
        <v>11261.990234375</v>
      </c>
    </row>
    <row r="110" spans="1:3" x14ac:dyDescent="0.2">
      <c r="A110" s="1">
        <v>36160</v>
      </c>
      <c r="B110">
        <v>2192.60009765625</v>
      </c>
      <c r="C110">
        <v>11317.58984375</v>
      </c>
    </row>
    <row r="111" spans="1:3" x14ac:dyDescent="0.2">
      <c r="A111" s="1">
        <v>36164</v>
      </c>
      <c r="B111">
        <v>2208</v>
      </c>
      <c r="C111">
        <v>11307.2001953125</v>
      </c>
    </row>
    <row r="112" spans="1:3" x14ac:dyDescent="0.2">
      <c r="A112" s="1">
        <v>36165</v>
      </c>
      <c r="B112">
        <v>2251.199951171875</v>
      </c>
      <c r="C112">
        <v>11430.8701171875</v>
      </c>
    </row>
    <row r="113" spans="1:3" x14ac:dyDescent="0.2">
      <c r="A113" s="1">
        <v>36166</v>
      </c>
      <c r="B113">
        <v>2320.800048828125</v>
      </c>
      <c r="C113">
        <v>11661.1904296875</v>
      </c>
    </row>
    <row r="114" spans="1:3" x14ac:dyDescent="0.2">
      <c r="A114" s="1">
        <v>36167</v>
      </c>
      <c r="B114">
        <v>2326</v>
      </c>
      <c r="C114">
        <v>11639.3603515625</v>
      </c>
    </row>
    <row r="115" spans="1:3" x14ac:dyDescent="0.2">
      <c r="A115" s="1">
        <v>36168</v>
      </c>
      <c r="B115">
        <v>2344.39990234375</v>
      </c>
      <c r="C115">
        <v>11702.08984375</v>
      </c>
    </row>
    <row r="116" spans="1:3" x14ac:dyDescent="0.2">
      <c r="A116" s="1">
        <v>36171</v>
      </c>
      <c r="B116">
        <v>2384.5</v>
      </c>
      <c r="C116">
        <v>11643.5400390625</v>
      </c>
    </row>
    <row r="117" spans="1:3" x14ac:dyDescent="0.2">
      <c r="A117" s="1">
        <v>36172</v>
      </c>
      <c r="B117">
        <v>2320.699951171875</v>
      </c>
      <c r="C117">
        <v>11440.4697265625</v>
      </c>
    </row>
    <row r="118" spans="1:3" x14ac:dyDescent="0.2">
      <c r="A118" s="1">
        <v>36173</v>
      </c>
      <c r="B118">
        <v>2316.800048828125</v>
      </c>
      <c r="C118">
        <v>11374.8798828125</v>
      </c>
    </row>
    <row r="119" spans="1:3" x14ac:dyDescent="0.2">
      <c r="A119" s="1">
        <v>36174</v>
      </c>
      <c r="B119">
        <v>2276.800048828125</v>
      </c>
      <c r="C119">
        <v>11187.83984375</v>
      </c>
    </row>
    <row r="120" spans="1:3" x14ac:dyDescent="0.2">
      <c r="A120" s="1">
        <v>36175</v>
      </c>
      <c r="B120">
        <v>2348.199951171875</v>
      </c>
      <c r="C120">
        <v>11450.66015625</v>
      </c>
    </row>
    <row r="121" spans="1:3" x14ac:dyDescent="0.2">
      <c r="A121" s="1">
        <v>36179</v>
      </c>
      <c r="B121">
        <v>2408.10009765625</v>
      </c>
      <c r="C121">
        <v>11527.4697265625</v>
      </c>
    </row>
    <row r="122" spans="1:3" x14ac:dyDescent="0.2">
      <c r="A122" s="1">
        <v>36180</v>
      </c>
      <c r="B122">
        <v>2415.39990234375</v>
      </c>
      <c r="C122">
        <v>11564.259765625</v>
      </c>
    </row>
    <row r="123" spans="1:3" x14ac:dyDescent="0.2">
      <c r="A123" s="1">
        <v>36181</v>
      </c>
      <c r="B123">
        <v>2344.699951171875</v>
      </c>
      <c r="C123">
        <v>11368.83984375</v>
      </c>
    </row>
    <row r="124" spans="1:3" x14ac:dyDescent="0.2">
      <c r="A124" s="1">
        <v>36182</v>
      </c>
      <c r="B124">
        <v>2338.800048828125</v>
      </c>
      <c r="C124">
        <v>11290.330078125</v>
      </c>
    </row>
    <row r="125" spans="1:3" x14ac:dyDescent="0.2">
      <c r="A125" s="1">
        <v>36185</v>
      </c>
      <c r="B125">
        <v>2369.300048828125</v>
      </c>
      <c r="C125">
        <v>11355.4697265625</v>
      </c>
    </row>
    <row r="126" spans="1:3" x14ac:dyDescent="0.2">
      <c r="A126" s="1">
        <v>36186</v>
      </c>
      <c r="B126">
        <v>2433.39990234375</v>
      </c>
      <c r="C126">
        <v>11514.6796875</v>
      </c>
    </row>
    <row r="127" spans="1:3" x14ac:dyDescent="0.2">
      <c r="A127" s="1">
        <v>36187</v>
      </c>
      <c r="B127">
        <v>2407.10009765625</v>
      </c>
      <c r="C127">
        <v>11445.5703125</v>
      </c>
    </row>
    <row r="128" spans="1:3" x14ac:dyDescent="0.2">
      <c r="A128" s="1">
        <v>36188</v>
      </c>
      <c r="B128">
        <v>2477.300048828125</v>
      </c>
      <c r="C128">
        <v>11620.7998046875</v>
      </c>
    </row>
    <row r="129" spans="1:3" x14ac:dyDescent="0.2">
      <c r="A129" s="1">
        <v>36189</v>
      </c>
      <c r="B129">
        <v>2505.800048828125</v>
      </c>
      <c r="C129">
        <v>11724.830078125</v>
      </c>
    </row>
    <row r="130" spans="1:3" x14ac:dyDescent="0.2">
      <c r="A130" s="1">
        <v>36192</v>
      </c>
      <c r="B130">
        <v>2510</v>
      </c>
      <c r="C130">
        <v>11689.8603515625</v>
      </c>
    </row>
    <row r="131" spans="1:3" x14ac:dyDescent="0.2">
      <c r="A131" s="1">
        <v>36193</v>
      </c>
      <c r="B131">
        <v>2463.39990234375</v>
      </c>
      <c r="C131">
        <v>11588.7099609375</v>
      </c>
    </row>
    <row r="132" spans="1:3" x14ac:dyDescent="0.2">
      <c r="A132" s="1">
        <v>36194</v>
      </c>
      <c r="B132">
        <v>2493.39990234375</v>
      </c>
      <c r="C132">
        <v>11689.009765625</v>
      </c>
    </row>
    <row r="133" spans="1:3" x14ac:dyDescent="0.2">
      <c r="A133" s="1">
        <v>36195</v>
      </c>
      <c r="B133">
        <v>2410</v>
      </c>
      <c r="C133">
        <v>11495.9697265625</v>
      </c>
    </row>
    <row r="134" spans="1:3" x14ac:dyDescent="0.2">
      <c r="A134" s="1">
        <v>36196</v>
      </c>
      <c r="B134">
        <v>2373.60009765625</v>
      </c>
      <c r="C134">
        <v>11381.1298828125</v>
      </c>
    </row>
    <row r="135" spans="1:3" x14ac:dyDescent="0.2">
      <c r="A135" s="1">
        <v>36199</v>
      </c>
      <c r="B135">
        <v>2404.89990234375</v>
      </c>
      <c r="C135">
        <v>11397.08984375</v>
      </c>
    </row>
    <row r="136" spans="1:3" x14ac:dyDescent="0.2">
      <c r="A136" s="1">
        <v>36200</v>
      </c>
      <c r="B136">
        <v>2310.699951171875</v>
      </c>
      <c r="C136">
        <v>11151.3798828125</v>
      </c>
    </row>
    <row r="137" spans="1:3" x14ac:dyDescent="0.2">
      <c r="A137" s="1">
        <v>36201</v>
      </c>
      <c r="B137">
        <v>2309.5</v>
      </c>
      <c r="C137">
        <v>11178.7197265625</v>
      </c>
    </row>
    <row r="138" spans="1:3" x14ac:dyDescent="0.2">
      <c r="A138" s="1">
        <v>36202</v>
      </c>
      <c r="B138">
        <v>2405.5</v>
      </c>
      <c r="C138">
        <v>11447.4404296875</v>
      </c>
    </row>
    <row r="139" spans="1:3" x14ac:dyDescent="0.2">
      <c r="A139" s="1">
        <v>36203</v>
      </c>
      <c r="B139">
        <v>2321.800048828125</v>
      </c>
      <c r="C139">
        <v>11242.8095703125</v>
      </c>
    </row>
    <row r="140" spans="1:3" x14ac:dyDescent="0.2">
      <c r="A140" s="1">
        <v>36207</v>
      </c>
      <c r="B140">
        <v>2313.800048828125</v>
      </c>
      <c r="C140">
        <v>11308.51953125</v>
      </c>
    </row>
    <row r="141" spans="1:3" x14ac:dyDescent="0.2">
      <c r="A141" s="1">
        <v>36208</v>
      </c>
      <c r="B141">
        <v>2248.89990234375</v>
      </c>
      <c r="C141">
        <v>11146.58984375</v>
      </c>
    </row>
    <row r="142" spans="1:3" x14ac:dyDescent="0.2">
      <c r="A142" s="1">
        <v>36209</v>
      </c>
      <c r="B142">
        <v>2260.5</v>
      </c>
      <c r="C142">
        <v>11255.3603515625</v>
      </c>
    </row>
    <row r="143" spans="1:3" x14ac:dyDescent="0.2">
      <c r="A143" s="1">
        <v>36210</v>
      </c>
      <c r="B143">
        <v>2283.60009765625</v>
      </c>
      <c r="C143">
        <v>11280.8203125</v>
      </c>
    </row>
    <row r="144" spans="1:3" x14ac:dyDescent="0.2">
      <c r="A144" s="1">
        <v>36213</v>
      </c>
      <c r="B144">
        <v>2342</v>
      </c>
      <c r="C144">
        <v>11551.6201171875</v>
      </c>
    </row>
    <row r="145" spans="1:3" x14ac:dyDescent="0.2">
      <c r="A145" s="1">
        <v>36214</v>
      </c>
      <c r="B145">
        <v>2376.300048828125</v>
      </c>
      <c r="C145">
        <v>11557.41015625</v>
      </c>
    </row>
    <row r="146" spans="1:3" x14ac:dyDescent="0.2">
      <c r="A146" s="1">
        <v>36215</v>
      </c>
      <c r="B146">
        <v>2339.300048828125</v>
      </c>
      <c r="C146">
        <v>11448</v>
      </c>
    </row>
    <row r="147" spans="1:3" x14ac:dyDescent="0.2">
      <c r="A147" s="1">
        <v>36216</v>
      </c>
      <c r="B147">
        <v>2326.800048828125</v>
      </c>
      <c r="C147">
        <v>11348.830078125</v>
      </c>
    </row>
    <row r="148" spans="1:3" x14ac:dyDescent="0.2">
      <c r="A148" s="1">
        <v>36217</v>
      </c>
      <c r="B148">
        <v>2288</v>
      </c>
      <c r="C148">
        <v>11286.080078125</v>
      </c>
    </row>
    <row r="149" spans="1:3" x14ac:dyDescent="0.2">
      <c r="A149" s="1">
        <v>36220</v>
      </c>
      <c r="B149">
        <v>2295.10009765625</v>
      </c>
      <c r="C149">
        <v>11277.580078125</v>
      </c>
    </row>
    <row r="150" spans="1:3" x14ac:dyDescent="0.2">
      <c r="A150" s="1">
        <v>36221</v>
      </c>
      <c r="B150">
        <v>2259</v>
      </c>
      <c r="C150">
        <v>11212.490234375</v>
      </c>
    </row>
    <row r="151" spans="1:3" x14ac:dyDescent="0.2">
      <c r="A151" s="1">
        <v>36222</v>
      </c>
      <c r="B151">
        <v>2265.199951171875</v>
      </c>
      <c r="C151">
        <v>11217.9501953125</v>
      </c>
    </row>
    <row r="152" spans="1:3" x14ac:dyDescent="0.2">
      <c r="A152" s="1">
        <v>36223</v>
      </c>
      <c r="B152">
        <v>2292.800048828125</v>
      </c>
      <c r="C152">
        <v>11368.7802734375</v>
      </c>
    </row>
    <row r="153" spans="1:3" x14ac:dyDescent="0.2">
      <c r="A153" s="1">
        <v>36224</v>
      </c>
      <c r="B153">
        <v>2337.10009765625</v>
      </c>
      <c r="C153">
        <v>11601.4404296875</v>
      </c>
    </row>
    <row r="154" spans="1:3" x14ac:dyDescent="0.2">
      <c r="A154" s="1">
        <v>36227</v>
      </c>
      <c r="B154">
        <v>2397.60009765625</v>
      </c>
      <c r="C154">
        <v>11677.25</v>
      </c>
    </row>
    <row r="155" spans="1:3" x14ac:dyDescent="0.2">
      <c r="A155" s="1">
        <v>36228</v>
      </c>
      <c r="B155">
        <v>2392.89990234375</v>
      </c>
      <c r="C155">
        <v>11654.6904296875</v>
      </c>
    </row>
    <row r="156" spans="1:3" x14ac:dyDescent="0.2">
      <c r="A156" s="1">
        <v>36229</v>
      </c>
      <c r="B156">
        <v>2406</v>
      </c>
      <c r="C156">
        <v>11717.0703125</v>
      </c>
    </row>
    <row r="157" spans="1:3" x14ac:dyDescent="0.2">
      <c r="A157" s="1">
        <v>36230</v>
      </c>
      <c r="B157">
        <v>2412.199951171875</v>
      </c>
      <c r="C157">
        <v>11798.009765625</v>
      </c>
    </row>
    <row r="158" spans="1:3" x14ac:dyDescent="0.2">
      <c r="A158" s="1">
        <v>36231</v>
      </c>
      <c r="B158">
        <v>2381.5</v>
      </c>
      <c r="C158">
        <v>11760.3896484375</v>
      </c>
    </row>
    <row r="159" spans="1:3" x14ac:dyDescent="0.2">
      <c r="A159" s="1">
        <v>36234</v>
      </c>
      <c r="B159">
        <v>2431.39990234375</v>
      </c>
      <c r="C159">
        <v>11865.41015625</v>
      </c>
    </row>
    <row r="160" spans="1:3" x14ac:dyDescent="0.2">
      <c r="A160" s="1">
        <v>36235</v>
      </c>
      <c r="B160">
        <v>2439.199951171875</v>
      </c>
      <c r="C160">
        <v>11858.1396484375</v>
      </c>
    </row>
    <row r="161" spans="1:3" x14ac:dyDescent="0.2">
      <c r="A161" s="1">
        <v>36236</v>
      </c>
      <c r="B161">
        <v>2428.89990234375</v>
      </c>
      <c r="C161">
        <v>11858.1396484375</v>
      </c>
    </row>
    <row r="162" spans="1:3" x14ac:dyDescent="0.2">
      <c r="A162" s="1">
        <v>36237</v>
      </c>
      <c r="B162">
        <v>2462.89990234375</v>
      </c>
      <c r="C162">
        <v>11932.08984375</v>
      </c>
    </row>
    <row r="163" spans="1:3" x14ac:dyDescent="0.2">
      <c r="A163" s="1">
        <v>36238</v>
      </c>
      <c r="B163">
        <v>2421.199951171875</v>
      </c>
      <c r="C163">
        <v>11795.1396484375</v>
      </c>
    </row>
    <row r="164" spans="1:3" x14ac:dyDescent="0.2">
      <c r="A164" s="1">
        <v>36241</v>
      </c>
      <c r="B164">
        <v>2395.89990234375</v>
      </c>
      <c r="C164">
        <v>11761.6396484375</v>
      </c>
    </row>
    <row r="165" spans="1:3" x14ac:dyDescent="0.2">
      <c r="A165" s="1">
        <v>36242</v>
      </c>
      <c r="B165">
        <v>2322.800048828125</v>
      </c>
      <c r="C165">
        <v>11449.1904296875</v>
      </c>
    </row>
    <row r="166" spans="1:3" x14ac:dyDescent="0.2">
      <c r="A166" s="1">
        <v>36243</v>
      </c>
      <c r="B166">
        <v>2365.199951171875</v>
      </c>
      <c r="C166">
        <v>11506.3095703125</v>
      </c>
    </row>
    <row r="167" spans="1:3" x14ac:dyDescent="0.2">
      <c r="A167" s="1">
        <v>36244</v>
      </c>
      <c r="B167">
        <v>2434.800048828125</v>
      </c>
      <c r="C167">
        <v>11718</v>
      </c>
    </row>
    <row r="168" spans="1:3" x14ac:dyDescent="0.2">
      <c r="A168" s="1">
        <v>36245</v>
      </c>
      <c r="B168">
        <v>2419.10009765625</v>
      </c>
      <c r="C168">
        <v>11658.830078125</v>
      </c>
    </row>
    <row r="169" spans="1:3" x14ac:dyDescent="0.2">
      <c r="A169" s="1">
        <v>36248</v>
      </c>
      <c r="B169">
        <v>2492.800048828125</v>
      </c>
      <c r="C169">
        <v>11893.3896484375</v>
      </c>
    </row>
    <row r="170" spans="1:3" x14ac:dyDescent="0.2">
      <c r="A170" s="1">
        <v>36249</v>
      </c>
      <c r="B170">
        <v>2480.199951171875</v>
      </c>
      <c r="C170">
        <v>11803.0302734375</v>
      </c>
    </row>
    <row r="171" spans="1:3" x14ac:dyDescent="0.2">
      <c r="A171" s="1">
        <v>36250</v>
      </c>
      <c r="B171">
        <v>2461.39990234375</v>
      </c>
      <c r="C171">
        <v>11707.669921875</v>
      </c>
    </row>
    <row r="172" spans="1:3" x14ac:dyDescent="0.2">
      <c r="A172" s="1">
        <v>36251</v>
      </c>
      <c r="B172">
        <v>2493.300048828125</v>
      </c>
      <c r="C172">
        <v>11768.849609375</v>
      </c>
    </row>
    <row r="173" spans="1:3" x14ac:dyDescent="0.2">
      <c r="A173" s="1">
        <v>36255</v>
      </c>
      <c r="B173">
        <v>2560</v>
      </c>
      <c r="C173">
        <v>11989.849609375</v>
      </c>
    </row>
    <row r="174" spans="1:3" x14ac:dyDescent="0.2">
      <c r="A174" s="1">
        <v>36256</v>
      </c>
      <c r="B174">
        <v>2563.10009765625</v>
      </c>
      <c r="C174">
        <v>11963.73046875</v>
      </c>
    </row>
    <row r="175" spans="1:3" x14ac:dyDescent="0.2">
      <c r="A175" s="1">
        <v>36257</v>
      </c>
      <c r="B175">
        <v>2544.39990234375</v>
      </c>
      <c r="C175">
        <v>12005.2900390625</v>
      </c>
    </row>
    <row r="176" spans="1:3" x14ac:dyDescent="0.2">
      <c r="A176" s="1">
        <v>36258</v>
      </c>
      <c r="B176">
        <v>2573.300048828125</v>
      </c>
      <c r="C176">
        <v>12161.7099609375</v>
      </c>
    </row>
    <row r="177" spans="1:3" x14ac:dyDescent="0.2">
      <c r="A177" s="1">
        <v>36259</v>
      </c>
      <c r="B177">
        <v>2593</v>
      </c>
      <c r="C177">
        <v>12218.919921875</v>
      </c>
    </row>
    <row r="178" spans="1:3" x14ac:dyDescent="0.2">
      <c r="A178" s="1">
        <v>36262</v>
      </c>
      <c r="B178">
        <v>2598.800048828125</v>
      </c>
      <c r="C178">
        <v>12323.8701171875</v>
      </c>
    </row>
    <row r="179" spans="1:3" x14ac:dyDescent="0.2">
      <c r="A179" s="1">
        <v>36263</v>
      </c>
      <c r="B179">
        <v>2583.5</v>
      </c>
      <c r="C179">
        <v>12286.8603515625</v>
      </c>
    </row>
    <row r="180" spans="1:3" x14ac:dyDescent="0.2">
      <c r="A180" s="1">
        <v>36264</v>
      </c>
      <c r="B180">
        <v>2507.199951171875</v>
      </c>
      <c r="C180">
        <v>12110.76953125</v>
      </c>
    </row>
    <row r="181" spans="1:3" x14ac:dyDescent="0.2">
      <c r="A181" s="1">
        <v>36265</v>
      </c>
      <c r="B181">
        <v>2521.699951171875</v>
      </c>
      <c r="C181">
        <v>12082.900390625</v>
      </c>
    </row>
    <row r="182" spans="1:3" x14ac:dyDescent="0.2">
      <c r="A182" s="1">
        <v>36266</v>
      </c>
      <c r="B182">
        <v>2484</v>
      </c>
      <c r="C182">
        <v>12065.51953125</v>
      </c>
    </row>
    <row r="183" spans="1:3" x14ac:dyDescent="0.2">
      <c r="A183" s="1">
        <v>36269</v>
      </c>
      <c r="B183">
        <v>2345.60009765625</v>
      </c>
      <c r="C183">
        <v>11773.41015625</v>
      </c>
    </row>
    <row r="184" spans="1:3" x14ac:dyDescent="0.2">
      <c r="A184" s="1">
        <v>36270</v>
      </c>
      <c r="B184">
        <v>2409.60009765625</v>
      </c>
      <c r="C184">
        <v>11914.2197265625</v>
      </c>
    </row>
    <row r="185" spans="1:3" x14ac:dyDescent="0.2">
      <c r="A185" s="1">
        <v>36271</v>
      </c>
      <c r="B185">
        <v>2489</v>
      </c>
      <c r="C185">
        <v>12207.9501953125</v>
      </c>
    </row>
    <row r="186" spans="1:3" x14ac:dyDescent="0.2">
      <c r="A186" s="1">
        <v>36272</v>
      </c>
      <c r="B186">
        <v>2561.60009765625</v>
      </c>
      <c r="C186">
        <v>12407.8896484375</v>
      </c>
    </row>
    <row r="187" spans="1:3" x14ac:dyDescent="0.2">
      <c r="A187" s="1">
        <v>36273</v>
      </c>
      <c r="B187">
        <v>2590.60009765625</v>
      </c>
      <c r="C187">
        <v>12394.4599609375</v>
      </c>
    </row>
    <row r="188" spans="1:3" x14ac:dyDescent="0.2">
      <c r="A188" s="1">
        <v>36276</v>
      </c>
      <c r="B188">
        <v>2652</v>
      </c>
      <c r="C188">
        <v>12455.2998046875</v>
      </c>
    </row>
    <row r="189" spans="1:3" x14ac:dyDescent="0.2">
      <c r="A189" s="1">
        <v>36277</v>
      </c>
      <c r="B189">
        <v>2602.39990234375</v>
      </c>
      <c r="C189">
        <v>12464.1201171875</v>
      </c>
    </row>
    <row r="190" spans="1:3" x14ac:dyDescent="0.2">
      <c r="A190" s="1">
        <v>36278</v>
      </c>
      <c r="B190">
        <v>2550.300048828125</v>
      </c>
      <c r="C190">
        <v>12360.23046875</v>
      </c>
    </row>
    <row r="191" spans="1:3" x14ac:dyDescent="0.2">
      <c r="A191" s="1">
        <v>36279</v>
      </c>
      <c r="B191">
        <v>2528.39990234375</v>
      </c>
      <c r="C191">
        <v>12300.830078125</v>
      </c>
    </row>
    <row r="192" spans="1:3" x14ac:dyDescent="0.2">
      <c r="A192" s="1">
        <v>36280</v>
      </c>
      <c r="B192">
        <v>2542.800048828125</v>
      </c>
      <c r="C192">
        <v>12259.3603515625</v>
      </c>
    </row>
    <row r="193" spans="1:3" x14ac:dyDescent="0.2">
      <c r="A193" s="1">
        <v>36283</v>
      </c>
      <c r="B193">
        <v>2535.5</v>
      </c>
      <c r="C193">
        <v>12386.6298828125</v>
      </c>
    </row>
    <row r="194" spans="1:3" x14ac:dyDescent="0.2">
      <c r="A194" s="1">
        <v>36284</v>
      </c>
      <c r="B194">
        <v>2485.10009765625</v>
      </c>
      <c r="C194">
        <v>12207.8095703125</v>
      </c>
    </row>
    <row r="195" spans="1:3" x14ac:dyDescent="0.2">
      <c r="A195" s="1">
        <v>36285</v>
      </c>
      <c r="B195">
        <v>2534.39990234375</v>
      </c>
      <c r="C195">
        <v>12321.080078125</v>
      </c>
    </row>
    <row r="196" spans="1:3" x14ac:dyDescent="0.2">
      <c r="A196" s="1">
        <v>36286</v>
      </c>
      <c r="B196">
        <v>2472.199951171875</v>
      </c>
      <c r="C196">
        <v>12199.830078125</v>
      </c>
    </row>
    <row r="197" spans="1:3" x14ac:dyDescent="0.2">
      <c r="A197" s="1">
        <v>36287</v>
      </c>
      <c r="B197">
        <v>2503.60009765625</v>
      </c>
      <c r="C197">
        <v>12295.0595703125</v>
      </c>
    </row>
    <row r="198" spans="1:3" x14ac:dyDescent="0.2">
      <c r="A198" s="1">
        <v>36290</v>
      </c>
      <c r="B198">
        <v>2526.300048828125</v>
      </c>
      <c r="C198">
        <v>12290.6904296875</v>
      </c>
    </row>
    <row r="199" spans="1:3" x14ac:dyDescent="0.2">
      <c r="A199" s="1">
        <v>36291</v>
      </c>
      <c r="B199">
        <v>2566.60009765625</v>
      </c>
      <c r="C199">
        <v>12434.9404296875</v>
      </c>
    </row>
    <row r="200" spans="1:3" x14ac:dyDescent="0.2">
      <c r="A200" s="1">
        <v>36292</v>
      </c>
      <c r="B200">
        <v>2606.5</v>
      </c>
      <c r="C200">
        <v>12510.3896484375</v>
      </c>
    </row>
    <row r="201" spans="1:3" x14ac:dyDescent="0.2">
      <c r="A201" s="1">
        <v>36293</v>
      </c>
      <c r="B201">
        <v>2582</v>
      </c>
      <c r="C201">
        <v>12549.0498046875</v>
      </c>
    </row>
    <row r="202" spans="1:3" x14ac:dyDescent="0.2">
      <c r="A202" s="1">
        <v>36294</v>
      </c>
      <c r="B202">
        <v>2527.800048828125</v>
      </c>
      <c r="C202">
        <v>12295.33984375</v>
      </c>
    </row>
    <row r="203" spans="1:3" x14ac:dyDescent="0.2">
      <c r="A203" s="1">
        <v>36297</v>
      </c>
      <c r="B203">
        <v>2561.800048828125</v>
      </c>
      <c r="C203">
        <v>12293.7802734375</v>
      </c>
    </row>
    <row r="204" spans="1:3" x14ac:dyDescent="0.2">
      <c r="A204" s="1">
        <v>36298</v>
      </c>
      <c r="B204">
        <v>2558.300048828125</v>
      </c>
      <c r="C204">
        <v>12256.099609375</v>
      </c>
    </row>
    <row r="205" spans="1:3" x14ac:dyDescent="0.2">
      <c r="A205" s="1">
        <v>36299</v>
      </c>
      <c r="B205">
        <v>2577.39990234375</v>
      </c>
      <c r="C205">
        <v>12353.58984375</v>
      </c>
    </row>
    <row r="206" spans="1:3" x14ac:dyDescent="0.2">
      <c r="A206" s="1">
        <v>36300</v>
      </c>
      <c r="B206">
        <v>2542.199951171875</v>
      </c>
      <c r="C206">
        <v>12317.6796875</v>
      </c>
    </row>
    <row r="207" spans="1:3" x14ac:dyDescent="0.2">
      <c r="A207" s="1">
        <v>36301</v>
      </c>
      <c r="B207">
        <v>2520.10009765625</v>
      </c>
      <c r="C207">
        <v>12253.4296875</v>
      </c>
    </row>
    <row r="208" spans="1:3" x14ac:dyDescent="0.2">
      <c r="A208" s="1">
        <v>36304</v>
      </c>
      <c r="B208">
        <v>2453.60009765625</v>
      </c>
      <c r="C208">
        <v>12016.4501953125</v>
      </c>
    </row>
    <row r="209" spans="1:3" x14ac:dyDescent="0.2">
      <c r="A209" s="1">
        <v>36305</v>
      </c>
      <c r="B209">
        <v>2380.89990234375</v>
      </c>
      <c r="C209">
        <v>11812.5703125</v>
      </c>
    </row>
    <row r="210" spans="1:3" x14ac:dyDescent="0.2">
      <c r="A210" s="1">
        <v>36306</v>
      </c>
      <c r="B210">
        <v>2427.10009765625</v>
      </c>
      <c r="C210">
        <v>11969.08984375</v>
      </c>
    </row>
    <row r="211" spans="1:3" x14ac:dyDescent="0.2">
      <c r="A211" s="1">
        <v>36307</v>
      </c>
      <c r="B211">
        <v>2419.10009765625</v>
      </c>
      <c r="C211">
        <v>11799.7001953125</v>
      </c>
    </row>
    <row r="212" spans="1:3" x14ac:dyDescent="0.2">
      <c r="A212" s="1">
        <v>36308</v>
      </c>
      <c r="B212">
        <v>2470.5</v>
      </c>
      <c r="C212">
        <v>11976.75</v>
      </c>
    </row>
    <row r="213" spans="1:3" x14ac:dyDescent="0.2">
      <c r="A213" s="1">
        <v>36312</v>
      </c>
      <c r="B213">
        <v>2412</v>
      </c>
      <c r="C213">
        <v>11902.5498046875</v>
      </c>
    </row>
    <row r="214" spans="1:3" x14ac:dyDescent="0.2">
      <c r="A214" s="1">
        <v>36313</v>
      </c>
      <c r="B214">
        <v>2432.39990234375</v>
      </c>
      <c r="C214">
        <v>11894.6396484375</v>
      </c>
    </row>
    <row r="215" spans="1:3" x14ac:dyDescent="0.2">
      <c r="A215" s="1">
        <v>36314</v>
      </c>
      <c r="B215">
        <v>2403.300048828125</v>
      </c>
      <c r="C215">
        <v>11927.330078125</v>
      </c>
    </row>
    <row r="216" spans="1:3" x14ac:dyDescent="0.2">
      <c r="A216" s="1">
        <v>36315</v>
      </c>
      <c r="B216">
        <v>2478.300048828125</v>
      </c>
      <c r="C216">
        <v>12152.33984375</v>
      </c>
    </row>
    <row r="217" spans="1:3" x14ac:dyDescent="0.2">
      <c r="A217" s="1">
        <v>36318</v>
      </c>
      <c r="B217">
        <v>2524.199951171875</v>
      </c>
      <c r="C217">
        <v>12239.5302734375</v>
      </c>
    </row>
    <row r="218" spans="1:3" x14ac:dyDescent="0.2">
      <c r="A218" s="1">
        <v>36319</v>
      </c>
      <c r="B218">
        <v>2474.5</v>
      </c>
      <c r="C218">
        <v>12100.7001953125</v>
      </c>
    </row>
    <row r="219" spans="1:3" x14ac:dyDescent="0.2">
      <c r="A219" s="1">
        <v>36320</v>
      </c>
      <c r="B219">
        <v>2519.300048828125</v>
      </c>
      <c r="C219">
        <v>12120.98046875</v>
      </c>
    </row>
    <row r="220" spans="1:3" x14ac:dyDescent="0.2">
      <c r="A220" s="1">
        <v>36321</v>
      </c>
      <c r="B220">
        <v>2484.60009765625</v>
      </c>
      <c r="C220">
        <v>11982.009765625</v>
      </c>
    </row>
    <row r="221" spans="1:3" x14ac:dyDescent="0.2">
      <c r="A221" s="1">
        <v>36322</v>
      </c>
      <c r="B221">
        <v>2447.800048828125</v>
      </c>
      <c r="C221">
        <v>11885.26953125</v>
      </c>
    </row>
    <row r="222" spans="1:3" x14ac:dyDescent="0.2">
      <c r="A222" s="1">
        <v>36325</v>
      </c>
      <c r="B222">
        <v>2398.300048828125</v>
      </c>
      <c r="C222">
        <v>11829.3798828125</v>
      </c>
    </row>
    <row r="223" spans="1:3" x14ac:dyDescent="0.2">
      <c r="A223" s="1">
        <v>36326</v>
      </c>
      <c r="B223">
        <v>2414.60009765625</v>
      </c>
      <c r="C223">
        <v>11882.76953125</v>
      </c>
    </row>
    <row r="224" spans="1:3" x14ac:dyDescent="0.2">
      <c r="A224" s="1">
        <v>36327</v>
      </c>
      <c r="B224">
        <v>2517.800048828125</v>
      </c>
      <c r="C224">
        <v>12144.8798828125</v>
      </c>
    </row>
    <row r="225" spans="1:3" x14ac:dyDescent="0.2">
      <c r="A225" s="1">
        <v>36328</v>
      </c>
      <c r="B225">
        <v>2544.10009765625</v>
      </c>
      <c r="C225">
        <v>12240.7099609375</v>
      </c>
    </row>
    <row r="226" spans="1:3" x14ac:dyDescent="0.2">
      <c r="A226" s="1">
        <v>36329</v>
      </c>
      <c r="B226">
        <v>2563.39990234375</v>
      </c>
      <c r="C226">
        <v>12268.5703125</v>
      </c>
    </row>
    <row r="227" spans="1:3" x14ac:dyDescent="0.2">
      <c r="A227" s="1">
        <v>36332</v>
      </c>
      <c r="B227">
        <v>2630.199951171875</v>
      </c>
      <c r="C227">
        <v>12344.5400390625</v>
      </c>
    </row>
    <row r="228" spans="1:3" x14ac:dyDescent="0.2">
      <c r="A228" s="1">
        <v>36333</v>
      </c>
      <c r="B228">
        <v>2580.199951171875</v>
      </c>
      <c r="C228">
        <v>12238.98046875</v>
      </c>
    </row>
    <row r="229" spans="1:3" x14ac:dyDescent="0.2">
      <c r="A229" s="1">
        <v>36334</v>
      </c>
      <c r="B229">
        <v>2598.10009765625</v>
      </c>
      <c r="C229">
        <v>12217.3798828125</v>
      </c>
    </row>
    <row r="230" spans="1:3" x14ac:dyDescent="0.2">
      <c r="A230" s="1">
        <v>36335</v>
      </c>
      <c r="B230">
        <v>2553.89990234375</v>
      </c>
      <c r="C230">
        <v>12072.98046875</v>
      </c>
    </row>
    <row r="231" spans="1:3" x14ac:dyDescent="0.2">
      <c r="A231" s="1">
        <v>36336</v>
      </c>
      <c r="B231">
        <v>2552.60009765625</v>
      </c>
      <c r="C231">
        <v>12060.83984375</v>
      </c>
    </row>
    <row r="232" spans="1:3" x14ac:dyDescent="0.2">
      <c r="A232" s="1">
        <v>36339</v>
      </c>
      <c r="B232">
        <v>2602.39990234375</v>
      </c>
      <c r="C232">
        <v>12192.4296875</v>
      </c>
    </row>
    <row r="233" spans="1:3" x14ac:dyDescent="0.2">
      <c r="A233" s="1">
        <v>36340</v>
      </c>
      <c r="B233">
        <v>2642.10009765625</v>
      </c>
      <c r="C233">
        <v>12377.9501953125</v>
      </c>
    </row>
    <row r="234" spans="1:3" x14ac:dyDescent="0.2">
      <c r="A234" s="1">
        <v>36341</v>
      </c>
      <c r="B234">
        <v>2686.10009765625</v>
      </c>
      <c r="C234">
        <v>12583.599609375</v>
      </c>
    </row>
    <row r="235" spans="1:3" x14ac:dyDescent="0.2">
      <c r="A235" s="1">
        <v>36342</v>
      </c>
      <c r="B235">
        <v>2706.10009765625</v>
      </c>
      <c r="C235">
        <v>12643.509765625</v>
      </c>
    </row>
    <row r="236" spans="1:3" x14ac:dyDescent="0.2">
      <c r="A236" s="1">
        <v>36343</v>
      </c>
      <c r="B236">
        <v>2741</v>
      </c>
      <c r="C236">
        <v>12735.900390625</v>
      </c>
    </row>
    <row r="237" spans="1:3" x14ac:dyDescent="0.2">
      <c r="A237" s="1">
        <v>36347</v>
      </c>
      <c r="B237">
        <v>2736.699951171875</v>
      </c>
      <c r="C237">
        <v>12725.150390625</v>
      </c>
    </row>
    <row r="238" spans="1:3" x14ac:dyDescent="0.2">
      <c r="A238" s="1">
        <v>36348</v>
      </c>
      <c r="B238">
        <v>2743</v>
      </c>
      <c r="C238">
        <v>12758.169921875</v>
      </c>
    </row>
    <row r="239" spans="1:3" x14ac:dyDescent="0.2">
      <c r="A239" s="1">
        <v>36349</v>
      </c>
      <c r="B239">
        <v>2771.800048828125</v>
      </c>
      <c r="C239">
        <v>12749.98046875</v>
      </c>
    </row>
    <row r="240" spans="1:3" x14ac:dyDescent="0.2">
      <c r="A240" s="1">
        <v>36350</v>
      </c>
      <c r="B240">
        <v>2793</v>
      </c>
      <c r="C240">
        <v>12838.4599609375</v>
      </c>
    </row>
    <row r="241" spans="1:3" x14ac:dyDescent="0.2">
      <c r="A241" s="1">
        <v>36353</v>
      </c>
      <c r="B241">
        <v>2790.39990234375</v>
      </c>
      <c r="C241">
        <v>12802.0703125</v>
      </c>
    </row>
    <row r="242" spans="1:3" x14ac:dyDescent="0.2">
      <c r="A242" s="1">
        <v>36354</v>
      </c>
      <c r="B242">
        <v>2778.199951171875</v>
      </c>
      <c r="C242">
        <v>12758.9501953125</v>
      </c>
    </row>
    <row r="243" spans="1:3" x14ac:dyDescent="0.2">
      <c r="A243" s="1">
        <v>36355</v>
      </c>
      <c r="B243">
        <v>2818.10009765625</v>
      </c>
      <c r="C243">
        <v>12813.1904296875</v>
      </c>
    </row>
    <row r="244" spans="1:3" x14ac:dyDescent="0.2">
      <c r="A244" s="1">
        <v>36356</v>
      </c>
      <c r="B244">
        <v>2839.300048828125</v>
      </c>
      <c r="C244">
        <v>12920.9599609375</v>
      </c>
    </row>
    <row r="245" spans="1:3" x14ac:dyDescent="0.2">
      <c r="A245" s="1">
        <v>36357</v>
      </c>
      <c r="B245">
        <v>2864.39990234375</v>
      </c>
      <c r="C245">
        <v>12976.990234375</v>
      </c>
    </row>
    <row r="246" spans="1:3" x14ac:dyDescent="0.2">
      <c r="A246" s="1">
        <v>36360</v>
      </c>
      <c r="B246">
        <v>2830.199951171875</v>
      </c>
      <c r="C246">
        <v>12877.1796875</v>
      </c>
    </row>
    <row r="247" spans="1:3" x14ac:dyDescent="0.2">
      <c r="A247" s="1">
        <v>36361</v>
      </c>
      <c r="B247">
        <v>2732.10009765625</v>
      </c>
      <c r="C247">
        <v>12606.48046875</v>
      </c>
    </row>
    <row r="248" spans="1:3" x14ac:dyDescent="0.2">
      <c r="A248" s="1">
        <v>36362</v>
      </c>
      <c r="B248">
        <v>2761.699951171875</v>
      </c>
      <c r="C248">
        <v>12631.349609375</v>
      </c>
    </row>
    <row r="249" spans="1:3" x14ac:dyDescent="0.2">
      <c r="A249" s="1">
        <v>36363</v>
      </c>
      <c r="B249">
        <v>2684.39990234375</v>
      </c>
      <c r="C249">
        <v>12470.3603515625</v>
      </c>
    </row>
    <row r="250" spans="1:3" x14ac:dyDescent="0.2">
      <c r="A250" s="1">
        <v>36364</v>
      </c>
      <c r="B250">
        <v>2692.39990234375</v>
      </c>
      <c r="C250">
        <v>12436.6298828125</v>
      </c>
    </row>
    <row r="251" spans="1:3" x14ac:dyDescent="0.2">
      <c r="A251" s="1">
        <v>36367</v>
      </c>
      <c r="B251">
        <v>2619.10009765625</v>
      </c>
      <c r="C251">
        <v>12314.3095703125</v>
      </c>
    </row>
    <row r="252" spans="1:3" x14ac:dyDescent="0.2">
      <c r="A252" s="1">
        <v>36368</v>
      </c>
      <c r="B252">
        <v>2679.300048828125</v>
      </c>
      <c r="C252">
        <v>12450.1904296875</v>
      </c>
    </row>
    <row r="253" spans="1:3" x14ac:dyDescent="0.2">
      <c r="A253" s="1">
        <v>36369</v>
      </c>
      <c r="B253">
        <v>2705.800048828125</v>
      </c>
      <c r="C253">
        <v>12477.5703125</v>
      </c>
    </row>
    <row r="254" spans="1:3" x14ac:dyDescent="0.2">
      <c r="A254" s="1">
        <v>36370</v>
      </c>
      <c r="B254">
        <v>2640</v>
      </c>
      <c r="C254">
        <v>12265.150390625</v>
      </c>
    </row>
    <row r="255" spans="1:3" x14ac:dyDescent="0.2">
      <c r="A255" s="1">
        <v>36371</v>
      </c>
      <c r="B255">
        <v>2638.39990234375</v>
      </c>
      <c r="C255">
        <v>12189.83984375</v>
      </c>
    </row>
    <row r="256" spans="1:3" x14ac:dyDescent="0.2">
      <c r="A256" s="1">
        <v>36374</v>
      </c>
      <c r="B256">
        <v>2623.60009765625</v>
      </c>
      <c r="C256">
        <v>12143.259765625</v>
      </c>
    </row>
    <row r="257" spans="1:3" x14ac:dyDescent="0.2">
      <c r="A257" s="1">
        <v>36375</v>
      </c>
      <c r="B257">
        <v>2587.89990234375</v>
      </c>
      <c r="C257">
        <v>12061.3603515625</v>
      </c>
    </row>
    <row r="258" spans="1:3" x14ac:dyDescent="0.2">
      <c r="A258" s="1">
        <v>36376</v>
      </c>
      <c r="B258">
        <v>2540</v>
      </c>
      <c r="C258">
        <v>11882.6103515625</v>
      </c>
    </row>
    <row r="259" spans="1:3" x14ac:dyDescent="0.2">
      <c r="A259" s="1">
        <v>36377</v>
      </c>
      <c r="B259">
        <v>2565.800048828125</v>
      </c>
      <c r="C259">
        <v>11950.91015625</v>
      </c>
    </row>
    <row r="260" spans="1:3" x14ac:dyDescent="0.2">
      <c r="A260" s="1">
        <v>36378</v>
      </c>
      <c r="B260">
        <v>2547.89990234375</v>
      </c>
      <c r="C260">
        <v>11842.7197265625</v>
      </c>
    </row>
    <row r="261" spans="1:3" x14ac:dyDescent="0.2">
      <c r="A261" s="1">
        <v>36381</v>
      </c>
      <c r="B261">
        <v>2518.89990234375</v>
      </c>
      <c r="C261">
        <v>11800.419921875</v>
      </c>
    </row>
    <row r="262" spans="1:3" x14ac:dyDescent="0.2">
      <c r="A262" s="1">
        <v>36382</v>
      </c>
      <c r="B262">
        <v>2490.10009765625</v>
      </c>
      <c r="C262">
        <v>11663.98046875</v>
      </c>
    </row>
    <row r="263" spans="1:3" x14ac:dyDescent="0.2">
      <c r="A263" s="1">
        <v>36383</v>
      </c>
      <c r="B263">
        <v>2564.89990234375</v>
      </c>
      <c r="C263">
        <v>11840.4501953125</v>
      </c>
    </row>
    <row r="264" spans="1:3" x14ac:dyDescent="0.2">
      <c r="A264" s="1">
        <v>36384</v>
      </c>
      <c r="B264">
        <v>2549.39990234375</v>
      </c>
      <c r="C264">
        <v>11832.7802734375</v>
      </c>
    </row>
    <row r="265" spans="1:3" x14ac:dyDescent="0.2">
      <c r="A265" s="1">
        <v>36385</v>
      </c>
      <c r="B265">
        <v>2637.800048828125</v>
      </c>
      <c r="C265">
        <v>12075.2197265625</v>
      </c>
    </row>
    <row r="266" spans="1:3" x14ac:dyDescent="0.2">
      <c r="A266" s="1">
        <v>36388</v>
      </c>
      <c r="B266">
        <v>2645.199951171875</v>
      </c>
      <c r="C266">
        <v>12109.080078125</v>
      </c>
    </row>
    <row r="267" spans="1:3" x14ac:dyDescent="0.2">
      <c r="A267" s="1">
        <v>36389</v>
      </c>
      <c r="B267">
        <v>2671.199951171875</v>
      </c>
      <c r="C267">
        <v>12227.76953125</v>
      </c>
    </row>
    <row r="268" spans="1:3" x14ac:dyDescent="0.2">
      <c r="A268" s="1">
        <v>36390</v>
      </c>
      <c r="B268">
        <v>2657.699951171875</v>
      </c>
      <c r="C268">
        <v>12145.0498046875</v>
      </c>
    </row>
    <row r="269" spans="1:3" x14ac:dyDescent="0.2">
      <c r="A269" s="1">
        <v>36391</v>
      </c>
      <c r="B269">
        <v>2621.39990234375</v>
      </c>
      <c r="C269">
        <v>12060.5</v>
      </c>
    </row>
    <row r="270" spans="1:3" x14ac:dyDescent="0.2">
      <c r="A270" s="1">
        <v>36392</v>
      </c>
      <c r="B270">
        <v>2648.300048828125</v>
      </c>
      <c r="C270">
        <v>12170.16015625</v>
      </c>
    </row>
    <row r="271" spans="1:3" x14ac:dyDescent="0.2">
      <c r="A271" s="1">
        <v>36395</v>
      </c>
      <c r="B271">
        <v>2719.5</v>
      </c>
      <c r="C271">
        <v>12367.2197265625</v>
      </c>
    </row>
    <row r="272" spans="1:3" x14ac:dyDescent="0.2">
      <c r="A272" s="1">
        <v>36396</v>
      </c>
      <c r="B272">
        <v>2752.300048828125</v>
      </c>
      <c r="C272">
        <v>12393.6201171875</v>
      </c>
    </row>
    <row r="273" spans="1:3" x14ac:dyDescent="0.2">
      <c r="A273" s="1">
        <v>36397</v>
      </c>
      <c r="B273">
        <v>2805.60009765625</v>
      </c>
      <c r="C273">
        <v>12540.8203125</v>
      </c>
    </row>
    <row r="274" spans="1:3" x14ac:dyDescent="0.2">
      <c r="A274" s="1">
        <v>36398</v>
      </c>
      <c r="B274">
        <v>2774.60009765625</v>
      </c>
      <c r="C274">
        <v>12394.9296875</v>
      </c>
    </row>
    <row r="275" spans="1:3" x14ac:dyDescent="0.2">
      <c r="A275" s="1">
        <v>36399</v>
      </c>
      <c r="B275">
        <v>2758.89990234375</v>
      </c>
      <c r="C275">
        <v>12277.080078125</v>
      </c>
    </row>
    <row r="276" spans="1:3" x14ac:dyDescent="0.2">
      <c r="A276" s="1">
        <v>36402</v>
      </c>
      <c r="B276">
        <v>2712.60009765625</v>
      </c>
      <c r="C276">
        <v>12069.58984375</v>
      </c>
    </row>
    <row r="277" spans="1:3" x14ac:dyDescent="0.2">
      <c r="A277" s="1">
        <v>36403</v>
      </c>
      <c r="B277">
        <v>2739.300048828125</v>
      </c>
      <c r="C277">
        <v>12042.23046875</v>
      </c>
    </row>
    <row r="278" spans="1:3" x14ac:dyDescent="0.2">
      <c r="A278" s="1">
        <v>36404</v>
      </c>
      <c r="B278">
        <v>2750.800048828125</v>
      </c>
      <c r="C278">
        <v>12129.0302734375</v>
      </c>
    </row>
    <row r="279" spans="1:3" x14ac:dyDescent="0.2">
      <c r="A279" s="1">
        <v>36405</v>
      </c>
      <c r="B279">
        <v>2734.199951171875</v>
      </c>
      <c r="C279">
        <v>12019.23046875</v>
      </c>
    </row>
    <row r="280" spans="1:3" x14ac:dyDescent="0.2">
      <c r="A280" s="1">
        <v>36406</v>
      </c>
      <c r="B280">
        <v>2843.10009765625</v>
      </c>
      <c r="C280">
        <v>12350.5595703125</v>
      </c>
    </row>
    <row r="281" spans="1:3" x14ac:dyDescent="0.2">
      <c r="A281" s="1">
        <v>36410</v>
      </c>
      <c r="B281">
        <v>2837.199951171875</v>
      </c>
      <c r="C281">
        <v>12322.6904296875</v>
      </c>
    </row>
    <row r="282" spans="1:3" x14ac:dyDescent="0.2">
      <c r="A282" s="1">
        <v>36411</v>
      </c>
      <c r="B282">
        <v>2808.699951171875</v>
      </c>
      <c r="C282">
        <v>12265.1103515625</v>
      </c>
    </row>
    <row r="283" spans="1:3" x14ac:dyDescent="0.2">
      <c r="A283" s="1">
        <v>36412</v>
      </c>
      <c r="B283">
        <v>2852</v>
      </c>
      <c r="C283">
        <v>12303.5703125</v>
      </c>
    </row>
    <row r="284" spans="1:3" x14ac:dyDescent="0.2">
      <c r="A284" s="1">
        <v>36413</v>
      </c>
      <c r="B284">
        <v>2887</v>
      </c>
      <c r="C284">
        <v>12347.259765625</v>
      </c>
    </row>
    <row r="285" spans="1:3" x14ac:dyDescent="0.2">
      <c r="A285" s="1">
        <v>36416</v>
      </c>
      <c r="B285">
        <v>2844.699951171875</v>
      </c>
      <c r="C285">
        <v>12278.759765625</v>
      </c>
    </row>
    <row r="286" spans="1:3" x14ac:dyDescent="0.2">
      <c r="A286" s="1">
        <v>36417</v>
      </c>
      <c r="B286">
        <v>2868.199951171875</v>
      </c>
      <c r="C286">
        <v>12211.9501953125</v>
      </c>
    </row>
    <row r="287" spans="1:3" x14ac:dyDescent="0.2">
      <c r="A287" s="1">
        <v>36418</v>
      </c>
      <c r="B287">
        <v>2814.10009765625</v>
      </c>
      <c r="C287">
        <v>12055.849609375</v>
      </c>
    </row>
    <row r="288" spans="1:3" x14ac:dyDescent="0.2">
      <c r="A288" s="1">
        <v>36419</v>
      </c>
      <c r="B288">
        <v>2806.699951171875</v>
      </c>
      <c r="C288">
        <v>12032.5400390625</v>
      </c>
    </row>
    <row r="289" spans="1:3" x14ac:dyDescent="0.2">
      <c r="A289" s="1">
        <v>36420</v>
      </c>
      <c r="B289">
        <v>2869.60009765625</v>
      </c>
      <c r="C289">
        <v>12182.599609375</v>
      </c>
    </row>
    <row r="290" spans="1:3" x14ac:dyDescent="0.2">
      <c r="A290" s="1">
        <v>36423</v>
      </c>
      <c r="B290">
        <v>2886.10009765625</v>
      </c>
      <c r="C290">
        <v>12176.7001953125</v>
      </c>
    </row>
    <row r="291" spans="1:3" x14ac:dyDescent="0.2">
      <c r="A291" s="1">
        <v>36424</v>
      </c>
      <c r="B291">
        <v>2821.10009765625</v>
      </c>
      <c r="C291">
        <v>11942.7998046875</v>
      </c>
    </row>
    <row r="292" spans="1:3" x14ac:dyDescent="0.2">
      <c r="A292" s="1">
        <v>36425</v>
      </c>
      <c r="B292">
        <v>2858.10009765625</v>
      </c>
      <c r="C292">
        <v>11974.900390625</v>
      </c>
    </row>
    <row r="293" spans="1:3" x14ac:dyDescent="0.2">
      <c r="A293" s="1">
        <v>36426</v>
      </c>
      <c r="B293">
        <v>2749.800048828125</v>
      </c>
      <c r="C293">
        <v>11704.099609375</v>
      </c>
    </row>
    <row r="294" spans="1:3" x14ac:dyDescent="0.2">
      <c r="A294" s="1">
        <v>36427</v>
      </c>
      <c r="B294">
        <v>2740.39990234375</v>
      </c>
      <c r="C294">
        <v>11675.900390625</v>
      </c>
    </row>
    <row r="295" spans="1:3" x14ac:dyDescent="0.2">
      <c r="A295" s="1">
        <v>36430</v>
      </c>
      <c r="B295">
        <v>2761.699951171875</v>
      </c>
      <c r="C295">
        <v>11722</v>
      </c>
    </row>
    <row r="296" spans="1:3" x14ac:dyDescent="0.2">
      <c r="A296" s="1">
        <v>36431</v>
      </c>
      <c r="B296">
        <v>2756.199951171875</v>
      </c>
      <c r="C296">
        <v>11697.48046875</v>
      </c>
    </row>
    <row r="297" spans="1:3" x14ac:dyDescent="0.2">
      <c r="A297" s="1">
        <v>36432</v>
      </c>
      <c r="B297">
        <v>2730.199951171875</v>
      </c>
      <c r="C297">
        <v>11607.900390625</v>
      </c>
    </row>
    <row r="298" spans="1:3" x14ac:dyDescent="0.2">
      <c r="A298" s="1">
        <v>36433</v>
      </c>
      <c r="B298">
        <v>2746.10009765625</v>
      </c>
      <c r="C298">
        <v>11713.7998046875</v>
      </c>
    </row>
    <row r="299" spans="1:3" x14ac:dyDescent="0.2">
      <c r="A299" s="1">
        <v>36434</v>
      </c>
      <c r="B299">
        <v>2736.800048828125</v>
      </c>
      <c r="C299">
        <v>11703.2998046875</v>
      </c>
    </row>
    <row r="300" spans="1:3" x14ac:dyDescent="0.2">
      <c r="A300" s="1">
        <v>36437</v>
      </c>
      <c r="B300">
        <v>2795.89990234375</v>
      </c>
      <c r="C300">
        <v>11892.900390625</v>
      </c>
    </row>
    <row r="301" spans="1:3" x14ac:dyDescent="0.2">
      <c r="A301" s="1">
        <v>36438</v>
      </c>
      <c r="B301">
        <v>2799.60009765625</v>
      </c>
      <c r="C301">
        <v>11879.099609375</v>
      </c>
    </row>
    <row r="302" spans="1:3" x14ac:dyDescent="0.2">
      <c r="A302" s="1">
        <v>36439</v>
      </c>
      <c r="B302">
        <v>2857.199951171875</v>
      </c>
      <c r="C302">
        <v>12092.599609375</v>
      </c>
    </row>
    <row r="303" spans="1:3" x14ac:dyDescent="0.2">
      <c r="A303" s="1">
        <v>36440</v>
      </c>
      <c r="B303">
        <v>2860.699951171875</v>
      </c>
      <c r="C303">
        <v>12035.7998046875</v>
      </c>
    </row>
    <row r="304" spans="1:3" x14ac:dyDescent="0.2">
      <c r="A304" s="1">
        <v>36441</v>
      </c>
      <c r="B304">
        <v>2886.5</v>
      </c>
      <c r="C304">
        <v>12170.400390625</v>
      </c>
    </row>
    <row r="305" spans="1:3" x14ac:dyDescent="0.2">
      <c r="A305" s="1">
        <v>36444</v>
      </c>
      <c r="B305">
        <v>2915.89990234375</v>
      </c>
      <c r="C305">
        <v>12197.099609375</v>
      </c>
    </row>
    <row r="306" spans="1:3" x14ac:dyDescent="0.2">
      <c r="A306" s="1">
        <v>36445</v>
      </c>
      <c r="B306">
        <v>2872.39990234375</v>
      </c>
      <c r="C306">
        <v>12017.58984375</v>
      </c>
    </row>
    <row r="307" spans="1:3" x14ac:dyDescent="0.2">
      <c r="A307" s="1">
        <v>36446</v>
      </c>
      <c r="B307">
        <v>2801.199951171875</v>
      </c>
      <c r="C307">
        <v>11754.7001953125</v>
      </c>
    </row>
    <row r="308" spans="1:3" x14ac:dyDescent="0.2">
      <c r="A308" s="1">
        <v>36447</v>
      </c>
      <c r="B308">
        <v>2806.800048828125</v>
      </c>
      <c r="C308">
        <v>11751.2001953125</v>
      </c>
    </row>
    <row r="309" spans="1:3" x14ac:dyDescent="0.2">
      <c r="A309" s="1">
        <v>36448</v>
      </c>
      <c r="B309">
        <v>2731.800048828125</v>
      </c>
      <c r="C309">
        <v>11446.599609375</v>
      </c>
    </row>
    <row r="310" spans="1:3" x14ac:dyDescent="0.2">
      <c r="A310" s="1">
        <v>36451</v>
      </c>
      <c r="B310">
        <v>2689.10009765625</v>
      </c>
      <c r="C310">
        <v>11456</v>
      </c>
    </row>
    <row r="311" spans="1:3" x14ac:dyDescent="0.2">
      <c r="A311" s="1">
        <v>36452</v>
      </c>
      <c r="B311">
        <v>2688.10009765625</v>
      </c>
      <c r="C311">
        <v>11534.400390625</v>
      </c>
    </row>
    <row r="312" spans="1:3" x14ac:dyDescent="0.2">
      <c r="A312" s="1">
        <v>36453</v>
      </c>
      <c r="B312">
        <v>2788.10009765625</v>
      </c>
      <c r="C312">
        <v>11765.7998046875</v>
      </c>
    </row>
    <row r="313" spans="1:3" x14ac:dyDescent="0.2">
      <c r="A313" s="1">
        <v>36454</v>
      </c>
      <c r="B313">
        <v>2801.89990234375</v>
      </c>
      <c r="C313">
        <v>11719.599609375</v>
      </c>
    </row>
    <row r="314" spans="1:3" x14ac:dyDescent="0.2">
      <c r="A314" s="1">
        <v>36455</v>
      </c>
      <c r="B314">
        <v>2816.5</v>
      </c>
      <c r="C314">
        <v>11875.2001953125</v>
      </c>
    </row>
    <row r="315" spans="1:3" x14ac:dyDescent="0.2">
      <c r="A315" s="1">
        <v>36458</v>
      </c>
      <c r="B315">
        <v>2815.89990234375</v>
      </c>
      <c r="C315">
        <v>11825.2001953125</v>
      </c>
    </row>
    <row r="316" spans="1:3" x14ac:dyDescent="0.2">
      <c r="A316" s="1">
        <v>36459</v>
      </c>
      <c r="B316">
        <v>2811.39990234375</v>
      </c>
      <c r="C316">
        <v>11736.7998046875</v>
      </c>
    </row>
    <row r="317" spans="1:3" x14ac:dyDescent="0.2">
      <c r="A317" s="1">
        <v>36460</v>
      </c>
      <c r="B317">
        <v>2802.5</v>
      </c>
      <c r="C317">
        <v>11846.400390625</v>
      </c>
    </row>
    <row r="318" spans="1:3" x14ac:dyDescent="0.2">
      <c r="A318" s="1">
        <v>36461</v>
      </c>
      <c r="B318">
        <v>2875.199951171875</v>
      </c>
      <c r="C318">
        <v>12229.2001953125</v>
      </c>
    </row>
    <row r="319" spans="1:3" x14ac:dyDescent="0.2">
      <c r="A319" s="1">
        <v>36462</v>
      </c>
      <c r="B319">
        <v>2966.39990234375</v>
      </c>
      <c r="C319">
        <v>12449.400390625</v>
      </c>
    </row>
    <row r="320" spans="1:3" x14ac:dyDescent="0.2">
      <c r="A320" s="1">
        <v>36465</v>
      </c>
      <c r="B320">
        <v>2967.60009765625</v>
      </c>
      <c r="C320">
        <v>12403.2001953125</v>
      </c>
    </row>
    <row r="321" spans="1:3" x14ac:dyDescent="0.2">
      <c r="A321" s="1">
        <v>36466</v>
      </c>
      <c r="B321">
        <v>2981.60009765625</v>
      </c>
      <c r="C321">
        <v>12369.400390625</v>
      </c>
    </row>
    <row r="322" spans="1:3" x14ac:dyDescent="0.2">
      <c r="A322" s="1">
        <v>36467</v>
      </c>
      <c r="B322">
        <v>3028.5</v>
      </c>
      <c r="C322">
        <v>12451.7001953125</v>
      </c>
    </row>
    <row r="323" spans="1:3" x14ac:dyDescent="0.2">
      <c r="A323" s="1">
        <v>36468</v>
      </c>
      <c r="B323">
        <v>3055.89990234375</v>
      </c>
      <c r="C323">
        <v>12534.7998046875</v>
      </c>
    </row>
    <row r="324" spans="1:3" x14ac:dyDescent="0.2">
      <c r="A324" s="1">
        <v>36469</v>
      </c>
      <c r="B324">
        <v>3102.199951171875</v>
      </c>
      <c r="C324">
        <v>12619.099609375</v>
      </c>
    </row>
    <row r="325" spans="1:3" x14ac:dyDescent="0.2">
      <c r="A325" s="1">
        <v>36472</v>
      </c>
      <c r="B325">
        <v>3143.89990234375</v>
      </c>
      <c r="C325">
        <v>12688.900390625</v>
      </c>
    </row>
    <row r="326" spans="1:3" x14ac:dyDescent="0.2">
      <c r="A326" s="1">
        <v>36473</v>
      </c>
      <c r="B326">
        <v>3125</v>
      </c>
      <c r="C326">
        <v>12583.7001953125</v>
      </c>
    </row>
    <row r="327" spans="1:3" x14ac:dyDescent="0.2">
      <c r="A327" s="1">
        <v>36474</v>
      </c>
      <c r="B327">
        <v>3155.89990234375</v>
      </c>
      <c r="C327">
        <v>12653.599609375</v>
      </c>
    </row>
    <row r="328" spans="1:3" x14ac:dyDescent="0.2">
      <c r="A328" s="1">
        <v>36475</v>
      </c>
      <c r="B328">
        <v>3197.199951171875</v>
      </c>
      <c r="C328">
        <v>12697.8701171875</v>
      </c>
    </row>
    <row r="329" spans="1:3" x14ac:dyDescent="0.2">
      <c r="A329" s="1">
        <v>36476</v>
      </c>
      <c r="B329">
        <v>3221.10009765625</v>
      </c>
      <c r="C329">
        <v>12842.3896484375</v>
      </c>
    </row>
    <row r="330" spans="1:3" x14ac:dyDescent="0.2">
      <c r="A330" s="1">
        <v>36479</v>
      </c>
      <c r="B330">
        <v>3219.5</v>
      </c>
      <c r="C330">
        <v>12844.5498046875</v>
      </c>
    </row>
    <row r="331" spans="1:3" x14ac:dyDescent="0.2">
      <c r="A331" s="1">
        <v>36480</v>
      </c>
      <c r="B331">
        <v>3295.52001953125</v>
      </c>
      <c r="C331">
        <v>13077.98046875</v>
      </c>
    </row>
    <row r="332" spans="1:3" x14ac:dyDescent="0.2">
      <c r="A332" s="1">
        <v>36481</v>
      </c>
      <c r="B332">
        <v>3269.300048828125</v>
      </c>
      <c r="C332">
        <v>13002.759765625</v>
      </c>
    </row>
    <row r="333" spans="1:3" x14ac:dyDescent="0.2">
      <c r="A333" s="1">
        <v>36482</v>
      </c>
      <c r="B333">
        <v>3347.10009765625</v>
      </c>
      <c r="C333">
        <v>13148.2998046875</v>
      </c>
    </row>
    <row r="334" spans="1:3" x14ac:dyDescent="0.2">
      <c r="A334" s="1">
        <v>36483</v>
      </c>
      <c r="B334">
        <v>3369.199951171875</v>
      </c>
      <c r="C334">
        <v>13126.150390625</v>
      </c>
    </row>
    <row r="335" spans="1:3" x14ac:dyDescent="0.2">
      <c r="A335" s="1">
        <v>36486</v>
      </c>
      <c r="B335">
        <v>3392.5</v>
      </c>
      <c r="C335">
        <v>13127.900390625</v>
      </c>
    </row>
    <row r="336" spans="1:3" x14ac:dyDescent="0.2">
      <c r="A336" s="1">
        <v>36487</v>
      </c>
      <c r="B336">
        <v>3342.800048828125</v>
      </c>
      <c r="C336">
        <v>12961.5498046875</v>
      </c>
    </row>
    <row r="337" spans="1:3" x14ac:dyDescent="0.2">
      <c r="A337" s="1">
        <v>36488</v>
      </c>
      <c r="B337">
        <v>3420.5</v>
      </c>
      <c r="C337">
        <v>13078.830078125</v>
      </c>
    </row>
    <row r="338" spans="1:3" x14ac:dyDescent="0.2">
      <c r="A338" s="1">
        <v>36490</v>
      </c>
      <c r="B338">
        <v>3447.800048828125</v>
      </c>
      <c r="C338">
        <v>13250</v>
      </c>
    </row>
    <row r="339" spans="1:3" x14ac:dyDescent="0.2">
      <c r="A339" s="1">
        <v>36493</v>
      </c>
      <c r="B339">
        <v>3421.300048828125</v>
      </c>
      <c r="C339">
        <v>13018.259765625</v>
      </c>
    </row>
    <row r="340" spans="1:3" x14ac:dyDescent="0.2">
      <c r="A340" s="1">
        <v>36494</v>
      </c>
      <c r="B340">
        <v>3336.10009765625</v>
      </c>
      <c r="C340">
        <v>12851.9296875</v>
      </c>
    </row>
    <row r="341" spans="1:3" x14ac:dyDescent="0.2">
      <c r="A341" s="1">
        <v>36495</v>
      </c>
      <c r="B341">
        <v>3353.699951171875</v>
      </c>
      <c r="C341">
        <v>12923.4501953125</v>
      </c>
    </row>
    <row r="342" spans="1:3" x14ac:dyDescent="0.2">
      <c r="A342" s="1">
        <v>36496</v>
      </c>
      <c r="B342">
        <v>3452.699951171875</v>
      </c>
      <c r="C342">
        <v>13067.2197265625</v>
      </c>
    </row>
    <row r="343" spans="1:3" x14ac:dyDescent="0.2">
      <c r="A343" s="1">
        <v>36497</v>
      </c>
      <c r="B343">
        <v>3520.60009765625</v>
      </c>
      <c r="C343">
        <v>13281.0595703125</v>
      </c>
    </row>
    <row r="344" spans="1:3" x14ac:dyDescent="0.2">
      <c r="A344" s="1">
        <v>36500</v>
      </c>
      <c r="B344">
        <v>3546</v>
      </c>
      <c r="C344">
        <v>13219.8701171875</v>
      </c>
    </row>
    <row r="345" spans="1:3" x14ac:dyDescent="0.2">
      <c r="A345" s="1">
        <v>36501</v>
      </c>
      <c r="B345">
        <v>3586.89990234375</v>
      </c>
      <c r="C345">
        <v>13162.1904296875</v>
      </c>
    </row>
    <row r="346" spans="1:3" x14ac:dyDescent="0.2">
      <c r="A346" s="1">
        <v>36502</v>
      </c>
      <c r="B346">
        <v>3586</v>
      </c>
      <c r="C346">
        <v>13142.8701171875</v>
      </c>
    </row>
    <row r="347" spans="1:3" x14ac:dyDescent="0.2">
      <c r="A347" s="1">
        <v>36503</v>
      </c>
      <c r="B347">
        <v>3594.10009765625</v>
      </c>
      <c r="C347">
        <v>13183.7802734375</v>
      </c>
    </row>
    <row r="348" spans="1:3" x14ac:dyDescent="0.2">
      <c r="A348" s="1">
        <v>36504</v>
      </c>
      <c r="B348">
        <v>3620.199951171875</v>
      </c>
      <c r="C348">
        <v>13254.8896484375</v>
      </c>
    </row>
    <row r="349" spans="1:3" x14ac:dyDescent="0.2">
      <c r="A349" s="1">
        <v>36507</v>
      </c>
      <c r="B349">
        <v>3658.10009765625</v>
      </c>
      <c r="C349">
        <v>13247.08984375</v>
      </c>
    </row>
    <row r="350" spans="1:3" x14ac:dyDescent="0.2">
      <c r="A350" s="1">
        <v>36508</v>
      </c>
      <c r="B350">
        <v>3571.60009765625</v>
      </c>
      <c r="C350">
        <v>13088.7197265625</v>
      </c>
    </row>
    <row r="351" spans="1:3" x14ac:dyDescent="0.2">
      <c r="A351" s="1">
        <v>36509</v>
      </c>
      <c r="B351">
        <v>3621.89990234375</v>
      </c>
      <c r="C351">
        <v>13153.23046875</v>
      </c>
    </row>
    <row r="352" spans="1:3" x14ac:dyDescent="0.2">
      <c r="A352" s="1">
        <v>36510</v>
      </c>
      <c r="B352">
        <v>3715</v>
      </c>
      <c r="C352">
        <v>13224.400390625</v>
      </c>
    </row>
    <row r="353" spans="1:3" x14ac:dyDescent="0.2">
      <c r="A353" s="1">
        <v>36511</v>
      </c>
      <c r="B353">
        <v>3753</v>
      </c>
      <c r="C353">
        <v>13251.0400390625</v>
      </c>
    </row>
    <row r="354" spans="1:3" x14ac:dyDescent="0.2">
      <c r="A354" s="1">
        <v>36514</v>
      </c>
      <c r="B354">
        <v>3783.800048828125</v>
      </c>
      <c r="C354">
        <v>13248.6103515625</v>
      </c>
    </row>
    <row r="355" spans="1:3" x14ac:dyDescent="0.2">
      <c r="A355" s="1">
        <v>36515</v>
      </c>
      <c r="B355">
        <v>3911.10009765625</v>
      </c>
      <c r="C355">
        <v>13431.2001953125</v>
      </c>
    </row>
    <row r="356" spans="1:3" x14ac:dyDescent="0.2">
      <c r="A356" s="1">
        <v>36516</v>
      </c>
      <c r="B356">
        <v>3937.300048828125</v>
      </c>
      <c r="C356">
        <v>13473.330078125</v>
      </c>
    </row>
    <row r="357" spans="1:3" x14ac:dyDescent="0.2">
      <c r="A357" s="1">
        <v>36517</v>
      </c>
      <c r="B357">
        <v>3969.39990234375</v>
      </c>
      <c r="C357">
        <v>13652.83984375</v>
      </c>
    </row>
    <row r="358" spans="1:3" x14ac:dyDescent="0.2">
      <c r="A358" s="1">
        <v>36521</v>
      </c>
      <c r="B358">
        <v>3975.300048828125</v>
      </c>
      <c r="C358">
        <v>13626.580078125</v>
      </c>
    </row>
    <row r="359" spans="1:3" x14ac:dyDescent="0.2">
      <c r="A359" s="1">
        <v>36522</v>
      </c>
      <c r="B359">
        <v>3972.10009765625</v>
      </c>
      <c r="C359">
        <v>13652.169921875</v>
      </c>
    </row>
    <row r="360" spans="1:3" x14ac:dyDescent="0.2">
      <c r="A360" s="1">
        <v>36523</v>
      </c>
      <c r="B360">
        <v>4041.39990234375</v>
      </c>
      <c r="C360">
        <v>13734.150390625</v>
      </c>
    </row>
    <row r="361" spans="1:3" x14ac:dyDescent="0.2">
      <c r="A361" s="1">
        <v>36524</v>
      </c>
      <c r="B361">
        <v>4036.800048828125</v>
      </c>
      <c r="C361">
        <v>13737.66015625</v>
      </c>
    </row>
    <row r="362" spans="1:3" x14ac:dyDescent="0.2">
      <c r="A362" s="1">
        <v>36525</v>
      </c>
      <c r="B362">
        <v>4069.300048828125</v>
      </c>
      <c r="C362">
        <v>13812.669921875</v>
      </c>
    </row>
    <row r="363" spans="1:3" x14ac:dyDescent="0.2">
      <c r="A363" s="1">
        <v>36528</v>
      </c>
      <c r="B363">
        <v>4131.10009765625</v>
      </c>
      <c r="C363">
        <v>13710.4599609375</v>
      </c>
    </row>
    <row r="364" spans="1:3" x14ac:dyDescent="0.2">
      <c r="A364" s="1">
        <v>36529</v>
      </c>
      <c r="B364">
        <v>3901.60009765625</v>
      </c>
      <c r="C364">
        <v>13168.48046875</v>
      </c>
    </row>
    <row r="365" spans="1:3" x14ac:dyDescent="0.2">
      <c r="A365" s="1">
        <v>36530</v>
      </c>
      <c r="B365">
        <v>3877.5</v>
      </c>
      <c r="C365">
        <v>13178.5302734375</v>
      </c>
    </row>
    <row r="366" spans="1:3" x14ac:dyDescent="0.2">
      <c r="A366" s="1">
        <v>36531</v>
      </c>
      <c r="B366">
        <v>3727.10009765625</v>
      </c>
      <c r="C366">
        <v>13134.23046875</v>
      </c>
    </row>
    <row r="367" spans="1:3" x14ac:dyDescent="0.2">
      <c r="A367" s="1">
        <v>36532</v>
      </c>
      <c r="B367">
        <v>3882.60009765625</v>
      </c>
      <c r="C367">
        <v>13497.009765625</v>
      </c>
    </row>
    <row r="368" spans="1:3" x14ac:dyDescent="0.2">
      <c r="A368" s="1">
        <v>36535</v>
      </c>
      <c r="B368">
        <v>4049.60009765625</v>
      </c>
      <c r="C368">
        <v>13722.7001953125</v>
      </c>
    </row>
    <row r="369" spans="1:3" x14ac:dyDescent="0.2">
      <c r="A369" s="1">
        <v>36536</v>
      </c>
      <c r="B369">
        <v>3921.10009765625</v>
      </c>
      <c r="C369">
        <v>13511.9296875</v>
      </c>
    </row>
    <row r="370" spans="1:3" x14ac:dyDescent="0.2">
      <c r="A370" s="1">
        <v>36537</v>
      </c>
      <c r="B370">
        <v>3850</v>
      </c>
      <c r="C370">
        <v>13426.580078125</v>
      </c>
    </row>
    <row r="371" spans="1:3" x14ac:dyDescent="0.2">
      <c r="A371" s="1">
        <v>36538</v>
      </c>
      <c r="B371">
        <v>3957.199951171875</v>
      </c>
      <c r="C371">
        <v>13633.2197265625</v>
      </c>
    </row>
    <row r="372" spans="1:3" x14ac:dyDescent="0.2">
      <c r="A372" s="1">
        <v>36539</v>
      </c>
      <c r="B372">
        <v>4064.199951171875</v>
      </c>
      <c r="C372">
        <v>13795.2998046875</v>
      </c>
    </row>
    <row r="373" spans="1:3" x14ac:dyDescent="0.2">
      <c r="A373" s="1">
        <v>36543</v>
      </c>
      <c r="B373">
        <v>4130.7998046875</v>
      </c>
      <c r="C373">
        <v>13759.3701171875</v>
      </c>
    </row>
    <row r="374" spans="1:3" x14ac:dyDescent="0.2">
      <c r="A374" s="1">
        <v>36544</v>
      </c>
      <c r="B374">
        <v>4151.2001953125</v>
      </c>
      <c r="C374">
        <v>13807.5703125</v>
      </c>
    </row>
    <row r="375" spans="1:3" x14ac:dyDescent="0.2">
      <c r="A375" s="1">
        <v>36545</v>
      </c>
      <c r="B375">
        <v>4189.5</v>
      </c>
      <c r="C375">
        <v>13773.9501953125</v>
      </c>
    </row>
    <row r="376" spans="1:3" x14ac:dyDescent="0.2">
      <c r="A376" s="1">
        <v>36546</v>
      </c>
      <c r="B376">
        <v>4235.39990234375</v>
      </c>
      <c r="C376">
        <v>13793.3896484375</v>
      </c>
    </row>
    <row r="377" spans="1:3" x14ac:dyDescent="0.2">
      <c r="A377" s="1">
        <v>36549</v>
      </c>
      <c r="B377">
        <v>4096</v>
      </c>
      <c r="C377">
        <v>13433.41015625</v>
      </c>
    </row>
    <row r="378" spans="1:3" x14ac:dyDescent="0.2">
      <c r="A378" s="1">
        <v>36550</v>
      </c>
      <c r="B378">
        <v>4167.39990234375</v>
      </c>
      <c r="C378">
        <v>13507.25</v>
      </c>
    </row>
    <row r="379" spans="1:3" x14ac:dyDescent="0.2">
      <c r="A379" s="1">
        <v>36551</v>
      </c>
      <c r="B379">
        <v>4069.89990234375</v>
      </c>
      <c r="C379">
        <v>13451.83984375</v>
      </c>
    </row>
    <row r="380" spans="1:3" x14ac:dyDescent="0.2">
      <c r="A380" s="1">
        <v>36552</v>
      </c>
      <c r="B380">
        <v>4039.5</v>
      </c>
      <c r="C380">
        <v>13395.6904296875</v>
      </c>
    </row>
    <row r="381" spans="1:3" x14ac:dyDescent="0.2">
      <c r="A381" s="1">
        <v>36553</v>
      </c>
      <c r="B381">
        <v>3887</v>
      </c>
      <c r="C381">
        <v>13017.599609375</v>
      </c>
    </row>
    <row r="382" spans="1:3" x14ac:dyDescent="0.2">
      <c r="A382" s="1">
        <v>36556</v>
      </c>
      <c r="B382">
        <v>3940.300048828125</v>
      </c>
      <c r="C382">
        <v>13230.6201171875</v>
      </c>
    </row>
    <row r="383" spans="1:3" x14ac:dyDescent="0.2">
      <c r="A383" s="1">
        <v>36557</v>
      </c>
      <c r="B383">
        <v>4051.89990234375</v>
      </c>
      <c r="C383">
        <v>13392.7802734375</v>
      </c>
    </row>
    <row r="384" spans="1:3" x14ac:dyDescent="0.2">
      <c r="A384" s="1">
        <v>36558</v>
      </c>
      <c r="B384">
        <v>4073.89990234375</v>
      </c>
      <c r="C384">
        <v>13416.3203125</v>
      </c>
    </row>
    <row r="385" spans="1:3" x14ac:dyDescent="0.2">
      <c r="A385" s="1">
        <v>36559</v>
      </c>
      <c r="B385">
        <v>4210.89990234375</v>
      </c>
      <c r="C385">
        <v>13605.990234375</v>
      </c>
    </row>
    <row r="386" spans="1:3" x14ac:dyDescent="0.2">
      <c r="A386" s="1">
        <v>36560</v>
      </c>
      <c r="B386">
        <v>4244.10009765625</v>
      </c>
      <c r="C386">
        <v>13603.83984375</v>
      </c>
    </row>
    <row r="387" spans="1:3" x14ac:dyDescent="0.2">
      <c r="A387" s="1">
        <v>36563</v>
      </c>
      <c r="B387">
        <v>4321.7001953125</v>
      </c>
      <c r="C387">
        <v>13642.9404296875</v>
      </c>
    </row>
    <row r="388" spans="1:3" x14ac:dyDescent="0.2">
      <c r="A388" s="1">
        <v>36564</v>
      </c>
      <c r="B388">
        <v>4427.5</v>
      </c>
      <c r="C388">
        <v>13813.669921875</v>
      </c>
    </row>
    <row r="389" spans="1:3" x14ac:dyDescent="0.2">
      <c r="A389" s="1">
        <v>36565</v>
      </c>
      <c r="B389">
        <v>4363.2001953125</v>
      </c>
      <c r="C389">
        <v>13554.58984375</v>
      </c>
    </row>
    <row r="390" spans="1:3" x14ac:dyDescent="0.2">
      <c r="A390" s="1">
        <v>36566</v>
      </c>
      <c r="B390">
        <v>4485.60009765625</v>
      </c>
      <c r="C390">
        <v>13631.8203125</v>
      </c>
    </row>
    <row r="391" spans="1:3" x14ac:dyDescent="0.2">
      <c r="A391" s="1">
        <v>36567</v>
      </c>
      <c r="B391">
        <v>4395.39990234375</v>
      </c>
      <c r="C391">
        <v>13385.6103515625</v>
      </c>
    </row>
    <row r="392" spans="1:3" x14ac:dyDescent="0.2">
      <c r="A392" s="1">
        <v>36570</v>
      </c>
      <c r="B392">
        <v>4418.5</v>
      </c>
      <c r="C392">
        <v>13418.33984375</v>
      </c>
    </row>
    <row r="393" spans="1:3" x14ac:dyDescent="0.2">
      <c r="A393" s="1">
        <v>36571</v>
      </c>
      <c r="B393">
        <v>4420.7001953125</v>
      </c>
      <c r="C393">
        <v>13502.73046875</v>
      </c>
    </row>
    <row r="394" spans="1:3" x14ac:dyDescent="0.2">
      <c r="A394" s="1">
        <v>36572</v>
      </c>
      <c r="B394">
        <v>4427.60009765625</v>
      </c>
      <c r="C394">
        <v>13422.2001953125</v>
      </c>
    </row>
    <row r="395" spans="1:3" x14ac:dyDescent="0.2">
      <c r="A395" s="1">
        <v>36573</v>
      </c>
      <c r="B395">
        <v>4548.89990234375</v>
      </c>
      <c r="C395">
        <v>13482.7900390625</v>
      </c>
    </row>
    <row r="396" spans="1:3" x14ac:dyDescent="0.2">
      <c r="A396" s="1">
        <v>36574</v>
      </c>
      <c r="B396">
        <v>4411.7001953125</v>
      </c>
      <c r="C396">
        <v>13124.3798828125</v>
      </c>
    </row>
    <row r="397" spans="1:3" x14ac:dyDescent="0.2">
      <c r="A397" s="1">
        <v>36578</v>
      </c>
      <c r="B397">
        <v>4382.10009765625</v>
      </c>
      <c r="C397">
        <v>13150.0302734375</v>
      </c>
    </row>
    <row r="398" spans="1:3" x14ac:dyDescent="0.2">
      <c r="A398" s="1">
        <v>36579</v>
      </c>
      <c r="B398">
        <v>4550.2998046875</v>
      </c>
      <c r="C398">
        <v>13294.5703125</v>
      </c>
    </row>
    <row r="399" spans="1:3" x14ac:dyDescent="0.2">
      <c r="A399" s="1">
        <v>36580</v>
      </c>
      <c r="B399">
        <v>4617.60009765625</v>
      </c>
      <c r="C399">
        <v>13284.9599609375</v>
      </c>
    </row>
    <row r="400" spans="1:3" x14ac:dyDescent="0.2">
      <c r="A400" s="1">
        <v>36581</v>
      </c>
      <c r="B400">
        <v>4590.5</v>
      </c>
      <c r="C400">
        <v>13142.740234375</v>
      </c>
    </row>
    <row r="401" spans="1:3" x14ac:dyDescent="0.2">
      <c r="A401" s="1">
        <v>36584</v>
      </c>
      <c r="B401">
        <v>4577.7998046875</v>
      </c>
      <c r="C401">
        <v>13258.8095703125</v>
      </c>
    </row>
    <row r="402" spans="1:3" x14ac:dyDescent="0.2">
      <c r="A402" s="1">
        <v>36585</v>
      </c>
      <c r="B402">
        <v>4696.60009765625</v>
      </c>
      <c r="C402">
        <v>13511</v>
      </c>
    </row>
    <row r="403" spans="1:3" x14ac:dyDescent="0.2">
      <c r="A403" s="1">
        <v>36586</v>
      </c>
      <c r="B403">
        <v>4784</v>
      </c>
      <c r="C403">
        <v>13693.2998046875</v>
      </c>
    </row>
    <row r="404" spans="1:3" x14ac:dyDescent="0.2">
      <c r="A404" s="1">
        <v>36587</v>
      </c>
      <c r="B404">
        <v>4754.5</v>
      </c>
      <c r="C404">
        <v>13692.240234375</v>
      </c>
    </row>
    <row r="405" spans="1:3" x14ac:dyDescent="0.2">
      <c r="A405" s="1">
        <v>36588</v>
      </c>
      <c r="B405">
        <v>4914.7001953125</v>
      </c>
      <c r="C405">
        <v>13999.5400390625</v>
      </c>
    </row>
    <row r="406" spans="1:3" x14ac:dyDescent="0.2">
      <c r="A406" s="1">
        <v>36591</v>
      </c>
      <c r="B406">
        <v>4904.7998046875</v>
      </c>
      <c r="C406">
        <v>13877.5302734375</v>
      </c>
    </row>
    <row r="407" spans="1:3" x14ac:dyDescent="0.2">
      <c r="A407" s="1">
        <v>36592</v>
      </c>
      <c r="B407">
        <v>4847.7998046875</v>
      </c>
      <c r="C407">
        <v>13583.9404296875</v>
      </c>
    </row>
    <row r="408" spans="1:3" x14ac:dyDescent="0.2">
      <c r="A408" s="1">
        <v>36593</v>
      </c>
      <c r="B408">
        <v>4897.2001953125</v>
      </c>
      <c r="C408">
        <v>13667.919921875</v>
      </c>
    </row>
    <row r="409" spans="1:3" x14ac:dyDescent="0.2">
      <c r="A409" s="1">
        <v>36594</v>
      </c>
      <c r="B409">
        <v>5046.7998046875</v>
      </c>
      <c r="C409">
        <v>14006.3701171875</v>
      </c>
    </row>
    <row r="410" spans="1:3" x14ac:dyDescent="0.2">
      <c r="A410" s="1">
        <v>36595</v>
      </c>
      <c r="B410">
        <v>5048.60009765625</v>
      </c>
      <c r="C410">
        <v>13952.01953125</v>
      </c>
    </row>
    <row r="411" spans="1:3" x14ac:dyDescent="0.2">
      <c r="A411" s="1">
        <v>36598</v>
      </c>
      <c r="B411">
        <v>4907.2001953125</v>
      </c>
      <c r="C411">
        <v>13762.6904296875</v>
      </c>
    </row>
    <row r="412" spans="1:3" x14ac:dyDescent="0.2">
      <c r="A412" s="1">
        <v>36599</v>
      </c>
      <c r="B412">
        <v>4706.60009765625</v>
      </c>
      <c r="C412">
        <v>13460.990234375</v>
      </c>
    </row>
    <row r="413" spans="1:3" x14ac:dyDescent="0.2">
      <c r="A413" s="1">
        <v>36600</v>
      </c>
      <c r="B413">
        <v>4582.60009765625</v>
      </c>
      <c r="C413">
        <v>13608.75</v>
      </c>
    </row>
    <row r="414" spans="1:3" x14ac:dyDescent="0.2">
      <c r="A414" s="1">
        <v>36601</v>
      </c>
      <c r="B414">
        <v>4717.2998046875</v>
      </c>
      <c r="C414">
        <v>14202.0703125</v>
      </c>
    </row>
    <row r="415" spans="1:3" x14ac:dyDescent="0.2">
      <c r="A415" s="1">
        <v>36602</v>
      </c>
      <c r="B415">
        <v>4798.10009765625</v>
      </c>
      <c r="C415">
        <v>14273.5400390625</v>
      </c>
    </row>
    <row r="416" spans="1:3" x14ac:dyDescent="0.2">
      <c r="A416" s="1">
        <v>36605</v>
      </c>
      <c r="B416">
        <v>4610</v>
      </c>
      <c r="C416">
        <v>14053.240234375</v>
      </c>
    </row>
    <row r="417" spans="1:3" x14ac:dyDescent="0.2">
      <c r="A417" s="1">
        <v>36606</v>
      </c>
      <c r="B417">
        <v>4711.60009765625</v>
      </c>
      <c r="C417">
        <v>14346.2197265625</v>
      </c>
    </row>
    <row r="418" spans="1:3" x14ac:dyDescent="0.2">
      <c r="A418" s="1">
        <v>36607</v>
      </c>
      <c r="B418">
        <v>4864.7001953125</v>
      </c>
      <c r="C418">
        <v>14521.2099609375</v>
      </c>
    </row>
    <row r="419" spans="1:3" x14ac:dyDescent="0.2">
      <c r="A419" s="1">
        <v>36608</v>
      </c>
      <c r="B419">
        <v>4940.60009765625</v>
      </c>
      <c r="C419">
        <v>14734.25</v>
      </c>
    </row>
    <row r="420" spans="1:3" x14ac:dyDescent="0.2">
      <c r="A420" s="1">
        <v>36609</v>
      </c>
      <c r="B420">
        <v>4963</v>
      </c>
      <c r="C420">
        <v>14751.6396484375</v>
      </c>
    </row>
    <row r="421" spans="1:3" x14ac:dyDescent="0.2">
      <c r="A421" s="1">
        <v>36612</v>
      </c>
      <c r="B421">
        <v>4958.5</v>
      </c>
      <c r="C421">
        <v>14703.8896484375</v>
      </c>
    </row>
    <row r="422" spans="1:3" x14ac:dyDescent="0.2">
      <c r="A422" s="1">
        <v>36613</v>
      </c>
      <c r="B422">
        <v>4833.7998046875</v>
      </c>
      <c r="C422">
        <v>14508.51953125</v>
      </c>
    </row>
    <row r="423" spans="1:3" x14ac:dyDescent="0.2">
      <c r="A423" s="1">
        <v>36614</v>
      </c>
      <c r="B423">
        <v>4644.60009765625</v>
      </c>
      <c r="C423">
        <v>14384.650390625</v>
      </c>
    </row>
    <row r="424" spans="1:3" x14ac:dyDescent="0.2">
      <c r="A424" s="1">
        <v>36615</v>
      </c>
      <c r="B424">
        <v>4457.7998046875</v>
      </c>
      <c r="C424">
        <v>14133.9296875</v>
      </c>
    </row>
    <row r="425" spans="1:3" x14ac:dyDescent="0.2">
      <c r="A425" s="1">
        <v>36616</v>
      </c>
      <c r="B425">
        <v>4572.7998046875</v>
      </c>
      <c r="C425">
        <v>14296.1796875</v>
      </c>
    </row>
    <row r="426" spans="1:3" x14ac:dyDescent="0.2">
      <c r="A426" s="1">
        <v>36619</v>
      </c>
      <c r="B426">
        <v>4223.60009765625</v>
      </c>
      <c r="C426">
        <v>14121.6396484375</v>
      </c>
    </row>
    <row r="427" spans="1:3" x14ac:dyDescent="0.2">
      <c r="A427" s="1">
        <v>36620</v>
      </c>
      <c r="B427">
        <v>4148.7998046875</v>
      </c>
      <c r="C427">
        <v>13955.76953125</v>
      </c>
    </row>
    <row r="428" spans="1:3" x14ac:dyDescent="0.2">
      <c r="A428" s="1">
        <v>36621</v>
      </c>
      <c r="B428">
        <v>4169.2001953125</v>
      </c>
      <c r="C428">
        <v>13948.5400390625</v>
      </c>
    </row>
    <row r="429" spans="1:3" x14ac:dyDescent="0.2">
      <c r="A429" s="1">
        <v>36622</v>
      </c>
      <c r="B429">
        <v>4267.5</v>
      </c>
      <c r="C429">
        <v>14146.66015625</v>
      </c>
    </row>
    <row r="430" spans="1:3" x14ac:dyDescent="0.2">
      <c r="A430" s="1">
        <v>36623</v>
      </c>
      <c r="B430">
        <v>4446.39990234375</v>
      </c>
      <c r="C430">
        <v>14341.1201171875</v>
      </c>
    </row>
    <row r="431" spans="1:3" x14ac:dyDescent="0.2">
      <c r="A431" s="1">
        <v>36626</v>
      </c>
      <c r="B431">
        <v>4188.2001953125</v>
      </c>
      <c r="C431">
        <v>14083.1396484375</v>
      </c>
    </row>
    <row r="432" spans="1:3" x14ac:dyDescent="0.2">
      <c r="A432" s="1">
        <v>36627</v>
      </c>
      <c r="B432">
        <v>4055.89990234375</v>
      </c>
      <c r="C432">
        <v>13972.6103515625</v>
      </c>
    </row>
    <row r="433" spans="1:3" x14ac:dyDescent="0.2">
      <c r="A433" s="1">
        <v>36628</v>
      </c>
      <c r="B433">
        <v>3769.60009765625</v>
      </c>
      <c r="C433">
        <v>13586.2900390625</v>
      </c>
    </row>
    <row r="434" spans="1:3" x14ac:dyDescent="0.2">
      <c r="A434" s="1">
        <v>36629</v>
      </c>
      <c r="B434">
        <v>3676.699951171875</v>
      </c>
      <c r="C434">
        <v>13335.4404296875</v>
      </c>
    </row>
    <row r="435" spans="1:3" x14ac:dyDescent="0.2">
      <c r="A435" s="1">
        <v>36630</v>
      </c>
      <c r="B435">
        <v>3321.199951171875</v>
      </c>
      <c r="C435">
        <v>12474.650390625</v>
      </c>
    </row>
    <row r="436" spans="1:3" x14ac:dyDescent="0.2">
      <c r="A436" s="1">
        <v>36633</v>
      </c>
      <c r="B436">
        <v>3539.10009765625</v>
      </c>
      <c r="C436">
        <v>12849.4599609375</v>
      </c>
    </row>
    <row r="437" spans="1:3" x14ac:dyDescent="0.2">
      <c r="A437" s="1">
        <v>36634</v>
      </c>
      <c r="B437">
        <v>3793.5</v>
      </c>
      <c r="C437">
        <v>13328.9599609375</v>
      </c>
    </row>
    <row r="438" spans="1:3" x14ac:dyDescent="0.2">
      <c r="A438" s="1">
        <v>36635</v>
      </c>
      <c r="B438">
        <v>3706.39990234375</v>
      </c>
      <c r="C438">
        <v>13221.419921875</v>
      </c>
    </row>
    <row r="439" spans="1:3" x14ac:dyDescent="0.2">
      <c r="A439" s="1">
        <v>36636</v>
      </c>
      <c r="B439">
        <v>3643.800048828125</v>
      </c>
      <c r="C439">
        <v>13249.4404296875</v>
      </c>
    </row>
    <row r="440" spans="1:3" x14ac:dyDescent="0.2">
      <c r="A440" s="1">
        <v>36640</v>
      </c>
      <c r="B440">
        <v>3482.39990234375</v>
      </c>
      <c r="C440">
        <v>13126.5400390625</v>
      </c>
    </row>
    <row r="441" spans="1:3" x14ac:dyDescent="0.2">
      <c r="A441" s="1">
        <v>36641</v>
      </c>
      <c r="B441">
        <v>3711.199951171875</v>
      </c>
      <c r="C441">
        <v>13608.0302734375</v>
      </c>
    </row>
    <row r="442" spans="1:3" x14ac:dyDescent="0.2">
      <c r="A442" s="1">
        <v>36642</v>
      </c>
      <c r="B442">
        <v>3630</v>
      </c>
      <c r="C442">
        <v>13449.26953125</v>
      </c>
    </row>
    <row r="443" spans="1:3" x14ac:dyDescent="0.2">
      <c r="A443" s="1">
        <v>36643</v>
      </c>
      <c r="B443">
        <v>3774</v>
      </c>
      <c r="C443">
        <v>13545.330078125</v>
      </c>
    </row>
    <row r="444" spans="1:3" x14ac:dyDescent="0.2">
      <c r="A444" s="1">
        <v>36644</v>
      </c>
      <c r="B444">
        <v>3860.60009765625</v>
      </c>
      <c r="C444">
        <v>13541.7001953125</v>
      </c>
    </row>
    <row r="445" spans="1:3" x14ac:dyDescent="0.2">
      <c r="A445" s="1">
        <v>36647</v>
      </c>
      <c r="B445">
        <v>3958</v>
      </c>
      <c r="C445">
        <v>13726.8203125</v>
      </c>
    </row>
    <row r="446" spans="1:3" x14ac:dyDescent="0.2">
      <c r="A446" s="1">
        <v>36648</v>
      </c>
      <c r="B446">
        <v>3785.39990234375</v>
      </c>
      <c r="C446">
        <v>13457.900390625</v>
      </c>
    </row>
    <row r="447" spans="1:3" x14ac:dyDescent="0.2">
      <c r="A447" s="1">
        <v>36649</v>
      </c>
      <c r="B447">
        <v>3707.300048828125</v>
      </c>
      <c r="C447">
        <v>13179.240234375</v>
      </c>
    </row>
    <row r="448" spans="1:3" x14ac:dyDescent="0.2">
      <c r="A448" s="1">
        <v>36650</v>
      </c>
      <c r="B448">
        <v>3720.199951171875</v>
      </c>
      <c r="C448">
        <v>13181.759765625</v>
      </c>
    </row>
    <row r="449" spans="1:3" x14ac:dyDescent="0.2">
      <c r="A449" s="1">
        <v>36651</v>
      </c>
      <c r="B449">
        <v>3816.800048828125</v>
      </c>
      <c r="C449">
        <v>13385.830078125</v>
      </c>
    </row>
    <row r="450" spans="1:3" x14ac:dyDescent="0.2">
      <c r="A450" s="1">
        <v>36654</v>
      </c>
      <c r="B450">
        <v>3669.300048828125</v>
      </c>
      <c r="C450">
        <v>13264.23046875</v>
      </c>
    </row>
    <row r="451" spans="1:3" x14ac:dyDescent="0.2">
      <c r="A451" s="1">
        <v>36655</v>
      </c>
      <c r="B451">
        <v>3585</v>
      </c>
      <c r="C451">
        <v>13119.2802734375</v>
      </c>
    </row>
    <row r="452" spans="1:3" x14ac:dyDescent="0.2">
      <c r="A452" s="1">
        <v>36656</v>
      </c>
      <c r="B452">
        <v>3384.699951171875</v>
      </c>
      <c r="C452">
        <v>12789</v>
      </c>
    </row>
    <row r="453" spans="1:3" x14ac:dyDescent="0.2">
      <c r="A453" s="1">
        <v>36657</v>
      </c>
      <c r="B453">
        <v>3499.5</v>
      </c>
      <c r="C453">
        <v>13041.3896484375</v>
      </c>
    </row>
    <row r="454" spans="1:3" x14ac:dyDescent="0.2">
      <c r="A454" s="1">
        <v>36658</v>
      </c>
      <c r="B454">
        <v>3529</v>
      </c>
      <c r="C454">
        <v>13151.1201171875</v>
      </c>
    </row>
    <row r="455" spans="1:3" x14ac:dyDescent="0.2">
      <c r="A455" s="1">
        <v>36661</v>
      </c>
      <c r="B455">
        <v>3607.60009765625</v>
      </c>
      <c r="C455">
        <v>13437.650390625</v>
      </c>
    </row>
    <row r="456" spans="1:3" x14ac:dyDescent="0.2">
      <c r="A456" s="1">
        <v>36662</v>
      </c>
      <c r="B456">
        <v>3717.5</v>
      </c>
      <c r="C456">
        <v>13601.3798828125</v>
      </c>
    </row>
    <row r="457" spans="1:3" x14ac:dyDescent="0.2">
      <c r="A457" s="1">
        <v>36663</v>
      </c>
      <c r="B457">
        <v>3644.89990234375</v>
      </c>
      <c r="C457">
        <v>13417.6103515625</v>
      </c>
    </row>
    <row r="458" spans="1:3" x14ac:dyDescent="0.2">
      <c r="A458" s="1">
        <v>36664</v>
      </c>
      <c r="B458">
        <v>3538.699951171875</v>
      </c>
      <c r="C458">
        <v>13280.599609375</v>
      </c>
    </row>
    <row r="459" spans="1:3" x14ac:dyDescent="0.2">
      <c r="A459" s="1">
        <v>36665</v>
      </c>
      <c r="B459">
        <v>3390.39990234375</v>
      </c>
      <c r="C459">
        <v>12980.740234375</v>
      </c>
    </row>
    <row r="460" spans="1:3" x14ac:dyDescent="0.2">
      <c r="A460" s="1">
        <v>36668</v>
      </c>
      <c r="B460">
        <v>3364.199951171875</v>
      </c>
      <c r="C460">
        <v>12893.33984375</v>
      </c>
    </row>
    <row r="461" spans="1:3" x14ac:dyDescent="0.2">
      <c r="A461" s="1">
        <v>36669</v>
      </c>
      <c r="B461">
        <v>3164.5</v>
      </c>
      <c r="C461">
        <v>12610.6796875</v>
      </c>
    </row>
    <row r="462" spans="1:3" x14ac:dyDescent="0.2">
      <c r="A462" s="1">
        <v>36670</v>
      </c>
      <c r="B462">
        <v>3270.60009765625</v>
      </c>
      <c r="C462">
        <v>12804.240234375</v>
      </c>
    </row>
    <row r="463" spans="1:3" x14ac:dyDescent="0.2">
      <c r="A463" s="1">
        <v>36671</v>
      </c>
      <c r="B463">
        <v>3205.300048828125</v>
      </c>
      <c r="C463">
        <v>12646.6396484375</v>
      </c>
    </row>
    <row r="464" spans="1:3" x14ac:dyDescent="0.2">
      <c r="A464" s="1">
        <v>36672</v>
      </c>
      <c r="B464">
        <v>3205.10009765625</v>
      </c>
      <c r="C464">
        <v>12617.0400390625</v>
      </c>
    </row>
    <row r="465" spans="1:3" x14ac:dyDescent="0.2">
      <c r="A465" s="1">
        <v>36676</v>
      </c>
      <c r="B465">
        <v>3459.39990234375</v>
      </c>
      <c r="C465">
        <v>13080.6201171875</v>
      </c>
    </row>
    <row r="466" spans="1:3" x14ac:dyDescent="0.2">
      <c r="A466" s="1">
        <v>36677</v>
      </c>
      <c r="B466">
        <v>3400.89990234375</v>
      </c>
      <c r="C466">
        <v>13052.9599609375</v>
      </c>
    </row>
    <row r="467" spans="1:3" x14ac:dyDescent="0.2">
      <c r="A467" s="1">
        <v>36678</v>
      </c>
      <c r="B467">
        <v>3582.5</v>
      </c>
      <c r="C467">
        <v>13368.1103515625</v>
      </c>
    </row>
    <row r="468" spans="1:3" x14ac:dyDescent="0.2">
      <c r="A468" s="1">
        <v>36679</v>
      </c>
      <c r="B468">
        <v>3813.300048828125</v>
      </c>
      <c r="C468">
        <v>13734.3701171875</v>
      </c>
    </row>
    <row r="469" spans="1:3" x14ac:dyDescent="0.2">
      <c r="A469" s="1">
        <v>36682</v>
      </c>
      <c r="B469">
        <v>3821.699951171875</v>
      </c>
      <c r="C469">
        <v>13676.7998046875</v>
      </c>
    </row>
    <row r="470" spans="1:3" x14ac:dyDescent="0.2">
      <c r="A470" s="1">
        <v>36683</v>
      </c>
      <c r="B470">
        <v>3756.300048828125</v>
      </c>
      <c r="C470">
        <v>13573.990234375</v>
      </c>
    </row>
    <row r="471" spans="1:3" x14ac:dyDescent="0.2">
      <c r="A471" s="1">
        <v>36684</v>
      </c>
      <c r="B471">
        <v>3839.199951171875</v>
      </c>
      <c r="C471">
        <v>13725.33984375</v>
      </c>
    </row>
    <row r="472" spans="1:3" x14ac:dyDescent="0.2">
      <c r="A472" s="1">
        <v>36685</v>
      </c>
      <c r="B472">
        <v>3825.5</v>
      </c>
      <c r="C472">
        <v>13645</v>
      </c>
    </row>
    <row r="473" spans="1:3" x14ac:dyDescent="0.2">
      <c r="A473" s="1">
        <v>36686</v>
      </c>
      <c r="B473">
        <v>3874.800048828125</v>
      </c>
      <c r="C473">
        <v>13644.900390625</v>
      </c>
    </row>
    <row r="474" spans="1:3" x14ac:dyDescent="0.2">
      <c r="A474" s="1">
        <v>36689</v>
      </c>
      <c r="B474">
        <v>3767.89990234375</v>
      </c>
      <c r="C474">
        <v>13491.25</v>
      </c>
    </row>
    <row r="475" spans="1:3" x14ac:dyDescent="0.2">
      <c r="A475" s="1">
        <v>36690</v>
      </c>
      <c r="B475">
        <v>3851</v>
      </c>
      <c r="C475">
        <v>13687.849609375</v>
      </c>
    </row>
    <row r="476" spans="1:3" x14ac:dyDescent="0.2">
      <c r="A476" s="1">
        <v>36691</v>
      </c>
      <c r="B476">
        <v>3797.39990234375</v>
      </c>
      <c r="C476">
        <v>13670.2197265625</v>
      </c>
    </row>
    <row r="477" spans="1:3" x14ac:dyDescent="0.2">
      <c r="A477" s="1">
        <v>36692</v>
      </c>
      <c r="B477">
        <v>3845.699951171875</v>
      </c>
      <c r="C477">
        <v>13737.48046875</v>
      </c>
    </row>
    <row r="478" spans="1:3" x14ac:dyDescent="0.2">
      <c r="A478" s="1">
        <v>36693</v>
      </c>
      <c r="B478">
        <v>3860.5</v>
      </c>
      <c r="C478">
        <v>13634.580078125</v>
      </c>
    </row>
    <row r="479" spans="1:3" x14ac:dyDescent="0.2">
      <c r="A479" s="1">
        <v>36696</v>
      </c>
      <c r="B479">
        <v>3989.800048828125</v>
      </c>
      <c r="C479">
        <v>13856.7900390625</v>
      </c>
    </row>
    <row r="480" spans="1:3" x14ac:dyDescent="0.2">
      <c r="A480" s="1">
        <v>36697</v>
      </c>
      <c r="B480">
        <v>4013.300048828125</v>
      </c>
      <c r="C480">
        <v>13818.1103515625</v>
      </c>
    </row>
    <row r="481" spans="1:3" x14ac:dyDescent="0.2">
      <c r="A481" s="1">
        <v>36698</v>
      </c>
      <c r="B481">
        <v>4064</v>
      </c>
      <c r="C481">
        <v>13862.2099609375</v>
      </c>
    </row>
    <row r="482" spans="1:3" x14ac:dyDescent="0.2">
      <c r="A482" s="1">
        <v>36699</v>
      </c>
      <c r="B482">
        <v>3936.800048828125</v>
      </c>
      <c r="C482">
        <v>13605.0498046875</v>
      </c>
    </row>
    <row r="483" spans="1:3" x14ac:dyDescent="0.2">
      <c r="A483" s="1">
        <v>36700</v>
      </c>
      <c r="B483">
        <v>3845.300048828125</v>
      </c>
      <c r="C483">
        <v>13477.6904296875</v>
      </c>
    </row>
    <row r="484" spans="1:3" x14ac:dyDescent="0.2">
      <c r="A484" s="1">
        <v>36703</v>
      </c>
      <c r="B484">
        <v>3912.10009765625</v>
      </c>
      <c r="C484">
        <v>13603.16015625</v>
      </c>
    </row>
    <row r="485" spans="1:3" x14ac:dyDescent="0.2">
      <c r="A485" s="1">
        <v>36704</v>
      </c>
      <c r="B485">
        <v>3858.89990234375</v>
      </c>
      <c r="C485">
        <v>13536.7998046875</v>
      </c>
    </row>
    <row r="486" spans="1:3" x14ac:dyDescent="0.2">
      <c r="A486" s="1">
        <v>36705</v>
      </c>
      <c r="B486">
        <v>3940.300048828125</v>
      </c>
      <c r="C486">
        <v>13629.8603515625</v>
      </c>
    </row>
    <row r="487" spans="1:3" x14ac:dyDescent="0.2">
      <c r="A487" s="1">
        <v>36706</v>
      </c>
      <c r="B487">
        <v>3877.199951171875</v>
      </c>
      <c r="C487">
        <v>13535.4501953125</v>
      </c>
    </row>
    <row r="488" spans="1:3" x14ac:dyDescent="0.2">
      <c r="A488" s="1">
        <v>36707</v>
      </c>
      <c r="B488">
        <v>3966.10009765625</v>
      </c>
      <c r="C488">
        <v>13618.5</v>
      </c>
    </row>
    <row r="489" spans="1:3" x14ac:dyDescent="0.2">
      <c r="A489" s="1">
        <v>36710</v>
      </c>
      <c r="B489">
        <v>3991.89990234375</v>
      </c>
      <c r="C489">
        <v>13750.2900390625</v>
      </c>
    </row>
    <row r="490" spans="1:3" x14ac:dyDescent="0.2">
      <c r="A490" s="1">
        <v>36712</v>
      </c>
      <c r="B490">
        <v>3863.10009765625</v>
      </c>
      <c r="C490">
        <v>13530.23046875</v>
      </c>
    </row>
    <row r="491" spans="1:3" x14ac:dyDescent="0.2">
      <c r="A491" s="1">
        <v>36713</v>
      </c>
      <c r="B491">
        <v>3960.5</v>
      </c>
      <c r="C491">
        <v>13647.2197265625</v>
      </c>
    </row>
    <row r="492" spans="1:3" x14ac:dyDescent="0.2">
      <c r="A492" s="1">
        <v>36714</v>
      </c>
      <c r="B492">
        <v>4023.199951171875</v>
      </c>
      <c r="C492">
        <v>13849.1796875</v>
      </c>
    </row>
    <row r="493" spans="1:3" x14ac:dyDescent="0.2">
      <c r="A493" s="1">
        <v>36717</v>
      </c>
      <c r="B493">
        <v>3980.199951171875</v>
      </c>
      <c r="C493">
        <v>13826.3896484375</v>
      </c>
    </row>
    <row r="494" spans="1:3" x14ac:dyDescent="0.2">
      <c r="A494" s="1">
        <v>36718</v>
      </c>
      <c r="B494">
        <v>3956.39990234375</v>
      </c>
      <c r="C494">
        <v>13850.099609375</v>
      </c>
    </row>
    <row r="495" spans="1:3" x14ac:dyDescent="0.2">
      <c r="A495" s="1">
        <v>36719</v>
      </c>
      <c r="B495">
        <v>4099.5</v>
      </c>
      <c r="C495">
        <v>14018.5703125</v>
      </c>
    </row>
    <row r="496" spans="1:3" x14ac:dyDescent="0.2">
      <c r="A496" s="1">
        <v>36720</v>
      </c>
      <c r="B496">
        <v>4174.7998046875</v>
      </c>
      <c r="C496">
        <v>14085.83984375</v>
      </c>
    </row>
    <row r="497" spans="1:3" x14ac:dyDescent="0.2">
      <c r="A497" s="1">
        <v>36721</v>
      </c>
      <c r="B497">
        <v>4246.10009765625</v>
      </c>
      <c r="C497">
        <v>14218.4501953125</v>
      </c>
    </row>
    <row r="498" spans="1:3" x14ac:dyDescent="0.2">
      <c r="A498" s="1">
        <v>36724</v>
      </c>
      <c r="B498">
        <v>4274.60009765625</v>
      </c>
      <c r="C498">
        <v>14236.669921875</v>
      </c>
    </row>
    <row r="499" spans="1:3" x14ac:dyDescent="0.2">
      <c r="A499" s="1">
        <v>36725</v>
      </c>
      <c r="B499">
        <v>4177.10009765625</v>
      </c>
      <c r="C499">
        <v>14049.25</v>
      </c>
    </row>
    <row r="500" spans="1:3" x14ac:dyDescent="0.2">
      <c r="A500" s="1">
        <v>36726</v>
      </c>
      <c r="B500">
        <v>4055.60009765625</v>
      </c>
      <c r="C500">
        <v>13895.7099609375</v>
      </c>
    </row>
    <row r="501" spans="1:3" x14ac:dyDescent="0.2">
      <c r="A501" s="1">
        <v>36727</v>
      </c>
      <c r="B501">
        <v>4184.5</v>
      </c>
      <c r="C501">
        <v>14076.4501953125</v>
      </c>
    </row>
    <row r="502" spans="1:3" x14ac:dyDescent="0.2">
      <c r="A502" s="1">
        <v>36728</v>
      </c>
      <c r="B502">
        <v>4094.39990234375</v>
      </c>
      <c r="C502">
        <v>13892.6103515625</v>
      </c>
    </row>
    <row r="503" spans="1:3" x14ac:dyDescent="0.2">
      <c r="A503" s="1">
        <v>36731</v>
      </c>
      <c r="B503">
        <v>3981.5</v>
      </c>
      <c r="C503">
        <v>13701.48046875</v>
      </c>
    </row>
    <row r="504" spans="1:3" x14ac:dyDescent="0.2">
      <c r="A504" s="1">
        <v>36732</v>
      </c>
      <c r="B504">
        <v>4029.5</v>
      </c>
      <c r="C504">
        <v>13774.2099609375</v>
      </c>
    </row>
    <row r="505" spans="1:3" x14ac:dyDescent="0.2">
      <c r="A505" s="1">
        <v>36733</v>
      </c>
      <c r="B505">
        <v>3987.699951171875</v>
      </c>
      <c r="C505">
        <v>13600.8203125</v>
      </c>
    </row>
    <row r="506" spans="1:3" x14ac:dyDescent="0.2">
      <c r="A506" s="1">
        <v>36734</v>
      </c>
      <c r="B506">
        <v>3842.199951171875</v>
      </c>
      <c r="C506">
        <v>13495.349609375</v>
      </c>
    </row>
    <row r="507" spans="1:3" x14ac:dyDescent="0.2">
      <c r="A507" s="1">
        <v>36735</v>
      </c>
      <c r="B507">
        <v>3663</v>
      </c>
      <c r="C507">
        <v>13196.5703125</v>
      </c>
    </row>
    <row r="508" spans="1:3" x14ac:dyDescent="0.2">
      <c r="A508" s="1">
        <v>36738</v>
      </c>
      <c r="B508">
        <v>3766.89990234375</v>
      </c>
      <c r="C508">
        <v>13330.3095703125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w5000</vt:lpstr>
      <vt:lpstr>nasdaq</vt:lpstr>
      <vt:lpstr>sp500</vt:lpstr>
      <vt:lpstr>Sheet2</vt:lpstr>
      <vt:lpstr>Sheet3</vt:lpstr>
      <vt:lpstr>Chart1</vt:lpstr>
      <vt:lpstr>Chart2</vt:lpstr>
      <vt:lpstr>Sheet2!Print_Area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cvernon</dc:creator>
  <cp:lastModifiedBy>Jan Havlíček</cp:lastModifiedBy>
  <cp:lastPrinted>2000-08-17T16:04:48Z</cp:lastPrinted>
  <dcterms:created xsi:type="dcterms:W3CDTF">2000-08-10T16:20:54Z</dcterms:created>
  <dcterms:modified xsi:type="dcterms:W3CDTF">2023-09-13T13:58:28Z</dcterms:modified>
</cp:coreProperties>
</file>