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F160E-CFCF-495E-8311-3AF4C1B9AEB6}" xr6:coauthVersionLast="47" xr6:coauthVersionMax="47" xr10:uidLastSave="{00000000-0000-0000-0000-000000000000}"/>
  <bookViews>
    <workbookView xWindow="-120" yWindow="-120" windowWidth="23280" windowHeight="1248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<sst xmlns="http://schemas.openxmlformats.org/spreadsheetml/2006/main" count="418" uniqueCount="231">
  <si>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</si>
  <si>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</si>
  <si>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</si>
  <si>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</si>
  <si>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</si>
  <si>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</si>
  <si>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</si>
  <si>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</si>
  <si>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</si>
  <si>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</si>
  <si>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</si>
  <si>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</si>
  <si>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</si>
  <si>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</si>
  <si>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</si>
  <si>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</si>
  <si>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</si>
  <si>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</si>
  <si>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</si>
  <si>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</si>
  <si>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</si>
  <si>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</si>
  <si>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</si>
  <si>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</si>
  <si>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</si>
  <si>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</si>
  <si>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</si>
  <si>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</si>
  <si>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</si>
  <si>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</si>
  <si>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</si>
  <si>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</si>
  <si>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</si>
  <si>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</si>
  <si>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</si>
  <si>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</si>
  <si>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</si>
  <si>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</si>
  <si>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</si>
  <si>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</si>
  <si>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</si>
  <si>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</si>
  <si>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</si>
  <si>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</si>
  <si>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</si>
  <si>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</si>
  <si>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</si>
  <si>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</si>
  <si>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</si>
  <si>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</si>
  <si>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</si>
  <si>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</si>
  <si>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</si>
  <si>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</si>
  <si>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</si>
  <si>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</si>
  <si>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</si>
  <si>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</si>
  <si>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</si>
  <si>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</si>
  <si>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</si>
  <si>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</si>
  <si>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</si>
  <si>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</si>
  <si>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</si>
  <si>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</si>
  <si>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</si>
  <si>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</si>
  <si>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</si>
  <si>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</si>
  <si>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</si>
  <si>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</si>
  <si>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</si>
  <si>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</si>
  <si>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</si>
  <si>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</si>
  <si>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</si>
  <si>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</si>
  <si>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</si>
  <si>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</si>
  <si>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</si>
  <si>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</si>
  <si>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</si>
  <si>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</si>
  <si>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</si>
  <si>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</si>
  <si>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</si>
  <si>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</si>
  <si>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</si>
  <si>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</si>
  <si>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</si>
  <si>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</si>
  <si>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</si>
  <si>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</si>
  <si>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</si>
  <si>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</si>
  <si>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</si>
  <si>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</si>
  <si>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</si>
  <si>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</si>
  <si>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</si>
  <si>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</si>
  <si>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</si>
  <si>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</si>
  <si>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</si>
  <si>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</si>
  <si>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</si>
  <si>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</si>
  <si>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</si>
  <si>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</si>
  <si>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</si>
  <si>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</si>
  <si>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XXXX</t>
  </si>
  <si>
    <t>XXXXXX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</si>
  <si>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</si>
  <si>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</si>
  <si>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</si>
  <si>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</si>
  <si>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</si>
  <si>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</si>
  <si>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</si>
  <si>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</si>
  <si>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</si>
  <si>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</si>
  <si>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</si>
  <si>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</si>
  <si>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</si>
  <si>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</si>
  <si>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</si>
  <si>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</si>
  <si>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</si>
  <si>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</si>
  <si>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</si>
  <si>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</si>
  <si>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</si>
  <si>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</si>
  <si>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</si>
  <si>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</si>
  <si>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</si>
  <si>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</si>
  <si>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</si>
  <si>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</si>
  <si>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</si>
  <si>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</si>
  <si>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</si>
  <si>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</si>
  <si>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</si>
  <si>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</si>
  <si>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</si>
  <si>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</si>
  <si>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</si>
  <si>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</si>
  <si>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</si>
  <si>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</si>
  <si>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</si>
  <si>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</si>
  <si>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</si>
  <si>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</si>
  <si>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</si>
  <si>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</si>
  <si>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</si>
  <si>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</si>
  <si>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</si>
  <si>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</si>
  <si>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</si>
  <si>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</si>
  <si>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</si>
  <si>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</si>
  <si>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</si>
  <si>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</si>
  <si>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</si>
  <si>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</si>
  <si>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</si>
  <si>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</si>
  <si>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</si>
  <si>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</si>
  <si>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</si>
  <si>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</si>
  <si>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</si>
  <si>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</si>
  <si>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</si>
  <si>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</si>
  <si>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</si>
  <si>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</si>
  <si>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</si>
  <si>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</si>
  <si>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</si>
  <si>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XXXXXXX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</si>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</sst>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6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155</v>
      </c>
    </row>
    <row r="3" spans="1:10" ht="15.75" x14ac:dyDescent="0.25">
      <c r="A3" t="s">
        <v>156</v>
      </c>
      <c r="D3" t="s">
        <v>162</v>
      </c>
      <c r="F3" s="99" t="s">
        <v>112</v>
      </c>
    </row>
    <row r="4" spans="1:10" ht="15.75" x14ac:dyDescent="0.25">
      <c r="D4" t="s">
        <v>157</v>
      </c>
      <c r="F4" s="99" t="s">
        <v>113</v>
      </c>
    </row>
    <row r="5" spans="1:10" ht="15.75" x14ac:dyDescent="0.25">
      <c r="D5" t="s">
        <v>161</v>
      </c>
      <c r="F5" s="99" t="s">
        <v>161</v>
      </c>
    </row>
    <row r="7" spans="1:10" x14ac:dyDescent="0.2">
      <c r="A7" t="s">
        <v>158</v>
      </c>
    </row>
    <row r="9" spans="1:10" x14ac:dyDescent="0.2">
      <c r="A9" t="s">
        <v>159</v>
      </c>
    </row>
    <row r="10" spans="1:10" x14ac:dyDescent="0.2">
      <c r="B10" t="s">
        <v>214</v>
      </c>
    </row>
    <row r="11" spans="1:10" ht="15.75" x14ac:dyDescent="0.25">
      <c r="B11" t="s">
        <v>188</v>
      </c>
      <c r="J11" s="99" t="s">
        <v>187</v>
      </c>
    </row>
    <row r="12" spans="1:10" x14ac:dyDescent="0.2">
      <c r="B12" t="s">
        <v>171</v>
      </c>
    </row>
    <row r="13" spans="1:10" x14ac:dyDescent="0.2">
      <c r="B13" t="s">
        <v>229</v>
      </c>
    </row>
    <row r="14" spans="1:10" x14ac:dyDescent="0.2">
      <c r="B14" t="s">
        <v>230</v>
      </c>
    </row>
    <row r="16" spans="1:10" x14ac:dyDescent="0.2">
      <c r="A16" t="s">
        <v>190</v>
      </c>
    </row>
    <row r="17" spans="1:2" x14ac:dyDescent="0.2">
      <c r="B17" t="s">
        <v>160</v>
      </c>
    </row>
    <row r="19" spans="1:2" x14ac:dyDescent="0.2">
      <c r="A19" t="s">
        <v>163</v>
      </c>
    </row>
    <row r="21" spans="1:2" ht="15.75" x14ac:dyDescent="0.25">
      <c r="A21" t="s">
        <v>191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65" activePane="bottomRight" state="frozen"/>
      <selection pane="topRight"/>
      <selection pane="bottomLeft"/>
      <selection pane="bottomRight" activeCell="G166" sqref="G166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169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115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143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XXXX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 t="str">
        <f>Instructions!F4</f>
        <v>XXXXXX</v>
      </c>
      <c r="B7" s="197" t="str">
        <f>Instructions!F5</f>
        <v>Cost Center Name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228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140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 t="e">
        <f t="shared" ref="E28:S28" si="4">+E266</f>
        <v>#VALUE!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 t="e">
        <f t="shared" si="4"/>
        <v>#VALUE!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142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141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117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118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119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120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205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170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123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116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124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125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126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127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121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122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128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129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130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132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131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206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207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208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209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210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211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212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213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134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135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136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137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138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139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133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144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 t="e">
        <f t="shared" si="41"/>
        <v>#VALUE!</v>
      </c>
      <c r="F177" s="6">
        <f t="shared" si="41"/>
        <v>0</v>
      </c>
      <c r="G177" s="6">
        <f t="shared" si="41"/>
        <v>0</v>
      </c>
      <c r="H177" s="6">
        <f t="shared" si="41"/>
        <v>0</v>
      </c>
      <c r="I177" s="6">
        <f t="shared" si="41"/>
        <v>0</v>
      </c>
      <c r="J177" s="6">
        <f t="shared" si="41"/>
        <v>0</v>
      </c>
      <c r="K177" s="6">
        <f t="shared" si="41"/>
        <v>0</v>
      </c>
      <c r="L177" s="6">
        <f t="shared" si="41"/>
        <v>0</v>
      </c>
      <c r="M177" s="6">
        <f t="shared" si="41"/>
        <v>0</v>
      </c>
      <c r="N177" s="6">
        <f t="shared" si="41"/>
        <v>0</v>
      </c>
      <c r="O177" s="6">
        <f t="shared" si="41"/>
        <v>0</v>
      </c>
      <c r="P177" s="6">
        <f t="shared" si="41"/>
        <v>0</v>
      </c>
      <c r="Q177" s="72" t="e">
        <f t="shared" si="41"/>
        <v>#VALUE!</v>
      </c>
      <c r="R177" s="72">
        <f t="shared" si="41"/>
        <v>0</v>
      </c>
      <c r="S177" s="72">
        <f t="shared" si="41"/>
        <v>0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">
      <c r="A194" s="176"/>
      <c r="B194" s="144" t="s">
        <v>172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">
      <c r="A195" s="176"/>
      <c r="B195" s="144" t="s">
        <v>173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">
      <c r="A196" s="176"/>
      <c r="B196" s="144" t="s">
        <v>174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">
      <c r="A197" s="176"/>
      <c r="B197" s="144" t="s">
        <v>175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">
      <c r="A198" s="176"/>
      <c r="B198" s="144" t="s">
        <v>176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">
      <c r="A199" s="176"/>
      <c r="B199" s="144" t="s">
        <v>177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">
      <c r="A200" s="176"/>
      <c r="B200" s="144" t="s">
        <v>178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">
      <c r="A201" s="176"/>
      <c r="B201" s="144" t="s">
        <v>179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">
      <c r="A202" s="176"/>
      <c r="B202" s="144" t="s">
        <v>180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">
      <c r="A203" s="176"/>
      <c r="B203" s="144" t="s">
        <v>181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">
      <c r="A204" s="176"/>
      <c r="B204" s="144" t="s">
        <v>182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">
      <c r="A205" s="176"/>
      <c r="B205" s="144" t="s">
        <v>183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">
      <c r="A206" s="176"/>
      <c r="B206" s="144" t="s">
        <v>184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">
      <c r="A207" s="176"/>
      <c r="B207" s="144" t="s">
        <v>185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">
      <c r="A208" s="176"/>
      <c r="B208" s="144" t="s">
        <v>186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172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173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174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175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176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177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178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179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180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181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182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183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184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185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186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">
      <c r="A249" s="115"/>
      <c r="B249" s="151" t="s">
        <v>172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">
      <c r="A250" s="115"/>
      <c r="B250" s="151" t="s">
        <v>173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">
      <c r="A251" s="115"/>
      <c r="B251" s="151" t="s">
        <v>174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">
      <c r="A252" s="115"/>
      <c r="B252" s="151" t="s">
        <v>175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">
      <c r="A253" s="115"/>
      <c r="B253" s="151" t="s">
        <v>176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">
      <c r="A254" s="115"/>
      <c r="B254" s="151" t="s">
        <v>177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">
      <c r="A255" s="115"/>
      <c r="B255" s="151" t="s">
        <v>178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">
      <c r="A256" s="115"/>
      <c r="B256" s="151" t="s">
        <v>179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">
      <c r="A257" s="115"/>
      <c r="B257" s="151" t="s">
        <v>180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">
      <c r="A258" s="115"/>
      <c r="B258" s="151" t="s">
        <v>181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">
      <c r="A259" s="115"/>
      <c r="B259" s="151" t="s">
        <v>182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">
      <c r="A260" s="115"/>
      <c r="B260" s="151" t="s">
        <v>183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">
      <c r="A261" s="115"/>
      <c r="B261" s="151" t="s">
        <v>184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">
      <c r="A262" s="115"/>
      <c r="B262" s="151" t="s">
        <v>185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">
      <c r="A263" s="115"/>
      <c r="B263" s="151" t="s">
        <v>186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">
      <c r="A265" s="150"/>
      <c r="B265" s="151" t="s">
        <v>189</v>
      </c>
      <c r="C265" s="173">
        <v>0</v>
      </c>
      <c r="D265" s="173">
        <v>0</v>
      </c>
      <c r="E265" s="183" t="e">
        <f>ROUND(IF(Instructions!J11&gt;(78000*(+E11+E12)),(+(71000*(+E11+E12))*0.09)+((Instructions!J11-(71000*(+E11+E12)))*0.02),+Instructions!J11*0.09),0)</f>
        <v>#VALUE!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 t="e">
        <f t="shared" si="102"/>
        <v>#VALUE!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 t="e">
        <f t="shared" si="105"/>
        <v>#VALUE!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 t="e">
        <f t="shared" si="102"/>
        <v>#VALUE!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XXXX</v>
      </c>
    </row>
    <row r="5" spans="1:13" ht="18" customHeight="1" x14ac:dyDescent="0.25">
      <c r="B5" s="30"/>
      <c r="C5" s="29" t="s">
        <v>164</v>
      </c>
      <c r="D5" s="102" t="str">
        <f>Instructions!F4</f>
        <v>XXXXXX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166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/>
      <c r="H8" s="10"/>
      <c r="I8" s="10"/>
      <c r="J8" s="10"/>
      <c r="K8" s="10"/>
      <c r="L8" s="10"/>
      <c r="M8" s="10"/>
    </row>
    <row r="9" spans="1:13" ht="15.95" customHeight="1" x14ac:dyDescent="0.2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5" customHeight="1" x14ac:dyDescent="0.2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167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168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7" t="s">
        <v>95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XXXX</v>
      </c>
      <c r="B2" s="9"/>
    </row>
    <row r="3" spans="1:22" ht="15.75" x14ac:dyDescent="0.25">
      <c r="A3" s="199" t="str">
        <f>Instructions!F4</f>
        <v>XXXXXX</v>
      </c>
      <c r="B3" s="200" t="str">
        <f>Instructions!F5</f>
        <v>Cost Center Name</v>
      </c>
    </row>
    <row r="4" spans="1:22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0</v>
      </c>
      <c r="D7" s="38">
        <f>+Detail!D177</f>
        <v>0</v>
      </c>
      <c r="E7" s="1" t="e">
        <f>+Detail!E177</f>
        <v>#VALUE!</v>
      </c>
      <c r="F7" s="1">
        <f>+Detail!F177</f>
        <v>0</v>
      </c>
      <c r="G7" s="1">
        <f>+Detail!G177</f>
        <v>0</v>
      </c>
      <c r="H7" s="1">
        <f>+Detail!H177</f>
        <v>0</v>
      </c>
      <c r="I7" s="1">
        <f>+Detail!I177</f>
        <v>0</v>
      </c>
      <c r="J7" s="1">
        <f>+Detail!J177</f>
        <v>0</v>
      </c>
      <c r="K7" s="1">
        <f>+Detail!K177</f>
        <v>0</v>
      </c>
      <c r="L7" s="1">
        <f>+Detail!L177</f>
        <v>0</v>
      </c>
      <c r="M7" s="1">
        <f>+Detail!M177</f>
        <v>0</v>
      </c>
      <c r="N7" s="1">
        <f>+Detail!N177</f>
        <v>0</v>
      </c>
      <c r="O7" s="1">
        <f>+Detail!O177</f>
        <v>0</v>
      </c>
      <c r="P7" s="1">
        <f>+Detail!P177</f>
        <v>0</v>
      </c>
      <c r="Q7" s="80" t="e">
        <f>+Detail!Q177</f>
        <v>#VALUE!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202</v>
      </c>
    </row>
    <row r="9" spans="1:22" s="1" customFormat="1" ht="15.75" x14ac:dyDescent="0.25">
      <c r="A9" s="1" t="s">
        <v>56</v>
      </c>
      <c r="C9" s="85" t="s">
        <v>192</v>
      </c>
      <c r="D9" s="85"/>
      <c r="E9" s="18"/>
      <c r="Q9" s="80"/>
      <c r="R9" s="80"/>
      <c r="S9" s="38"/>
      <c r="U9" s="37" t="s">
        <v>110</v>
      </c>
      <c r="V9" s="202" t="s">
        <v>203</v>
      </c>
    </row>
    <row r="10" spans="1:22" x14ac:dyDescent="0.2">
      <c r="B10" t="s">
        <v>66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193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216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194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199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200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215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5" t="s">
        <v>217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218</v>
      </c>
      <c r="V26" s="127">
        <v>107575</v>
      </c>
    </row>
    <row r="27" spans="2:22" x14ac:dyDescent="0.2">
      <c r="B27" t="s">
        <v>152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219</v>
      </c>
      <c r="V27" s="127">
        <v>100290</v>
      </c>
    </row>
    <row r="28" spans="2:22" x14ac:dyDescent="0.2">
      <c r="B28" t="s">
        <v>195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220</v>
      </c>
      <c r="V28" s="127">
        <v>102055</v>
      </c>
    </row>
    <row r="29" spans="2:22" x14ac:dyDescent="0.2">
      <c r="B29" t="s">
        <v>198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221</v>
      </c>
      <c r="V29" s="127">
        <v>102564</v>
      </c>
    </row>
    <row r="30" spans="2:22" x14ac:dyDescent="0.2">
      <c r="B30" t="s">
        <v>197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222</v>
      </c>
      <c r="V30" s="127">
        <v>102247</v>
      </c>
    </row>
    <row r="31" spans="2:22" x14ac:dyDescent="0.2">
      <c r="B31" t="s">
        <v>154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223</v>
      </c>
      <c r="V31" s="127">
        <v>102352</v>
      </c>
    </row>
    <row r="32" spans="2:22" x14ac:dyDescent="0.2">
      <c r="B32" t="s">
        <v>196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224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201</v>
      </c>
      <c r="C36" s="87">
        <f t="shared" ref="C36:S36" si="4">ROUND(+C7+C34,0)</f>
        <v>0</v>
      </c>
      <c r="D36" s="87">
        <f t="shared" si="4"/>
        <v>0</v>
      </c>
      <c r="E36" s="19" t="e">
        <f t="shared" si="4"/>
        <v>#VALUE!</v>
      </c>
      <c r="F36" s="19">
        <f t="shared" si="4"/>
        <v>0</v>
      </c>
      <c r="G36" s="19">
        <f t="shared" si="4"/>
        <v>0</v>
      </c>
      <c r="H36" s="19">
        <f t="shared" si="4"/>
        <v>0</v>
      </c>
      <c r="I36" s="19">
        <f t="shared" si="4"/>
        <v>0</v>
      </c>
      <c r="J36" s="19">
        <f t="shared" si="4"/>
        <v>0</v>
      </c>
      <c r="K36" s="19">
        <f t="shared" si="4"/>
        <v>0</v>
      </c>
      <c r="L36" s="19">
        <f t="shared" si="4"/>
        <v>0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Q36" s="83" t="e">
        <f t="shared" si="4"/>
        <v>#VALUE!</v>
      </c>
      <c r="R36" s="83">
        <f t="shared" si="4"/>
        <v>0</v>
      </c>
      <c r="S36" s="87">
        <f t="shared" si="4"/>
        <v>0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153</v>
      </c>
    </row>
    <row r="45" spans="1:22" s="8" customFormat="1" ht="15.75" x14ac:dyDescent="0.25">
      <c r="A45" s="9"/>
      <c r="U45" s="37"/>
      <c r="V45" s="203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>
      <selection activeCell="H17" sqref="H17"/>
    </sheetView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XXXX</v>
      </c>
      <c r="B1" s="63" t="str">
        <f>Instructions!F4</f>
        <v>XXXXXX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204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225</v>
      </c>
    </row>
    <row r="8" spans="1:12" x14ac:dyDescent="0.2">
      <c r="D8" s="8" t="s">
        <v>69</v>
      </c>
      <c r="H8" s="37" t="s">
        <v>226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227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150</v>
      </c>
    </row>
    <row r="15" spans="1:12" x14ac:dyDescent="0.2">
      <c r="A15" s="8" t="s">
        <v>145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146</v>
      </c>
      <c r="D16" s="55">
        <f>ROUND((+Detail!C115+Detail!C119+Detail!C131+Detail!C143+Detail!C123+Detail!C127+Detail!C135+Detail!C139)/1000,0)</f>
        <v>0</v>
      </c>
      <c r="E16" s="55"/>
      <c r="F16" s="55">
        <f>ROUND((+Detail!D115+Detail!D119+Detail!D131+Detail!D143+Detail!D123+Detail!D127+Detail!D135+Detail!D139)/1000,0)</f>
        <v>0</v>
      </c>
      <c r="G16" s="88"/>
      <c r="H16" s="55">
        <f>ROUND((+Detail!Q115+Detail!Q119+Detail!Q131+Detail!Q143+Detail!Q123+Detail!Q127+Detail!Q135+Detail!Q139)/1000,0)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147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148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149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151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0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 t="e">
        <f>ROUND(+Detail!Q28/1000,0)</f>
        <v>#VALUE!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 t="e">
        <f>SUM(H22:H27)</f>
        <v>#VALUE!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 t="e">
        <f>ROUND(H29+H31,1)</f>
        <v>#VALUE!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114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O:\Corporate\GPGFin\Cfp\0103Plan\Corp\Guidelines\[CC_BUDGET_FORMAT.xls]Exec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 t="str">
        <f>Instructions!F4</f>
        <v>XXXXXX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">
      <c r="A2" s="31" t="str">
        <f>A1</f>
        <v>XXXXXX</v>
      </c>
      <c r="B2" s="132">
        <f>+Detail!A28</f>
        <v>59003000</v>
      </c>
      <c r="C2" s="132" t="e">
        <f>+Detail!E28</f>
        <v>#VALUE!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 t="str">
        <f>A2</f>
        <v>XXXXXX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">
      <c r="A4" s="31" t="str">
        <f t="shared" ref="A4:A37" si="0">A3</f>
        <v>XXXXXX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 t="str">
        <f t="shared" si="0"/>
        <v>XXXXXX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 t="str">
        <f t="shared" si="0"/>
        <v>XXXXXX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 t="str">
        <f t="shared" si="0"/>
        <v>XXXXXX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 t="str">
        <f t="shared" si="0"/>
        <v>XXXXXX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 t="str">
        <f t="shared" si="0"/>
        <v>XXXXXX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 t="str">
        <f t="shared" si="0"/>
        <v>XXXXXX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 t="str">
        <f t="shared" si="0"/>
        <v>XXXXXX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 t="str">
        <f>A11</f>
        <v>XXXXXX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 t="str">
        <f>A11</f>
        <v>XXXXXX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 t="str">
        <f t="shared" si="0"/>
        <v>XXXXXX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 t="str">
        <f t="shared" si="0"/>
        <v>XXXXXX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 t="str">
        <f t="shared" si="0"/>
        <v>XXXXXX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 t="str">
        <f t="shared" si="0"/>
        <v>XXXXXX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 t="str">
        <f t="shared" si="0"/>
        <v>XXXXXX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 t="str">
        <f t="shared" si="0"/>
        <v>XXXXXX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 t="str">
        <f t="shared" si="0"/>
        <v>XXXXXX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 t="str">
        <f t="shared" si="0"/>
        <v>XXXXXX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 t="str">
        <f t="shared" si="0"/>
        <v>XXXXXX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 t="str">
        <f t="shared" si="0"/>
        <v>XXXXXX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 t="str">
        <f>A23</f>
        <v>XXXXXX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 t="str">
        <f>A24</f>
        <v>XXXXXX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 t="str">
        <f>A23</f>
        <v>XXXXXX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 t="str">
        <f>A24</f>
        <v>XXXXXX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 t="str">
        <f>A25</f>
        <v>XXXXXX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 t="str">
        <f>A26</f>
        <v>XXXXXX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 t="str">
        <f t="shared" si="0"/>
        <v>XXXXXX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 t="str">
        <f t="shared" si="0"/>
        <v>XXXXXX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 t="str">
        <f t="shared" si="0"/>
        <v>XXXXXX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 t="str">
        <f t="shared" si="0"/>
        <v>XXXXXX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 t="str">
        <f t="shared" si="0"/>
        <v>XXXXXX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 t="str">
        <f t="shared" si="0"/>
        <v>XXXXXX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 t="str">
        <f t="shared" si="0"/>
        <v>XXXXXX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 t="str">
        <f t="shared" si="0"/>
        <v>XXXXXX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 t="e">
        <f>SUM(C1:C38)</f>
        <v>#VALUE!</v>
      </c>
      <c r="D39" s="128">
        <f t="shared" ref="D39:N39" si="1">SUM(D1:D38)</f>
        <v>0</v>
      </c>
      <c r="E39" s="128">
        <f t="shared" si="1"/>
        <v>0</v>
      </c>
      <c r="F39" s="128">
        <f t="shared" si="1"/>
        <v>0</v>
      </c>
      <c r="G39" s="128">
        <f t="shared" si="1"/>
        <v>0</v>
      </c>
      <c r="H39" s="128">
        <f t="shared" si="1"/>
        <v>0</v>
      </c>
      <c r="I39" s="128">
        <f t="shared" si="1"/>
        <v>0</v>
      </c>
      <c r="J39" s="128">
        <f t="shared" si="1"/>
        <v>0</v>
      </c>
      <c r="K39" s="128">
        <f t="shared" si="1"/>
        <v>0</v>
      </c>
      <c r="L39" s="128">
        <f t="shared" si="1"/>
        <v>0</v>
      </c>
      <c r="M39" s="128">
        <f t="shared" si="1"/>
        <v>0</v>
      </c>
      <c r="N39" s="128">
        <f t="shared" si="1"/>
        <v>0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2000-07-14T20:48:20Z</cp:lastPrinted>
  <dcterms:created xsi:type="dcterms:W3CDTF">1997-06-03T16:34:52Z</dcterms:created>
  <dcterms:modified xsi:type="dcterms:W3CDTF">2023-09-13T13:58:48Z</dcterms:modified>
</cp:coreProperties>
</file>