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46CEA42C-B2A1-4F3C-8895-2F8EA4A1679E}" xr6:coauthVersionLast="47" xr6:coauthVersionMax="47" xr10:uidLastSave="{00000000-0000-0000-0000-000000000000}"/>
  <bookViews>
    <workbookView xWindow="-120" yWindow="-120" windowWidth="23280" windowHeight="12480" tabRatio="739"/>
  </bookViews>
  <sheets>
    <sheet name="Instructions" sheetId="20" r:id="rId1"/>
    <sheet name="Detail" sheetId="3" r:id="rId2"/>
    <sheet name="Headcount" sheetId="7" r:id="rId3"/>
    <sheet name="Allocations" sheetId="4" r:id="rId4"/>
    <sheet name="Exec Summ" sheetId="8" r:id="rId5"/>
    <sheet name="SAP Interface" sheetId="19" state="hidden" r:id="rId6"/>
  </sheets>
  <definedNames>
    <definedName name="alloc">Allocations!$A$1:$S$40</definedName>
    <definedName name="charts">#REF!</definedName>
    <definedName name="detail">Detail!$A$6:$S$268</definedName>
    <definedName name="exec_summ">'Exec Summ'!$A$1:$L$39</definedName>
    <definedName name="headcount">Headcount!$A$1:$O$59</definedName>
    <definedName name="_xlnm.Print_Area" localSheetId="3">Allocations!$A$1:$V$36</definedName>
    <definedName name="_xlnm.Print_Area" localSheetId="1">Detail!$A$10:$S$268</definedName>
    <definedName name="_xlnm.Print_Area" localSheetId="4">'Exec Summ'!$A$1:$L$39</definedName>
    <definedName name="_xlnm.Print_Area" localSheetId="2">Headcount!$A$1:$O$59</definedName>
    <definedName name="_xlnm.Print_Titles" localSheetId="1">Detail!$6:$9</definedName>
    <definedName name="upload">#REF!</definedName>
  </definedNames>
  <calcPr calcId="0" fullCalcOnLoad="1"/>
</workbook>
</file>

<file path=xl/calcChain.xml><?xml version="1.0" encoding="utf-8"?>
<calcChain xmlns="http://schemas.openxmlformats.org/spreadsheetml/2006/main">
  <c r="A2" i="4" l="1"/>
  <c r="A3" i="4"/>
  <c r="B3" i="4"/>
  <c r="C7" i="4"/>
  <c r="D7" i="4"/>
  <c r="E7" i="4"/>
  <c r="F7" i="4"/>
  <c r="G7" i="4"/>
  <c r="H7" i="4"/>
  <c r="I7" i="4"/>
  <c r="J7" i="4"/>
  <c r="K7" i="4"/>
  <c r="L7" i="4"/>
  <c r="M7" i="4"/>
  <c r="N7" i="4"/>
  <c r="O7" i="4"/>
  <c r="P7" i="4"/>
  <c r="Q7" i="4"/>
  <c r="R7" i="4"/>
  <c r="S7" i="4"/>
  <c r="E10" i="4"/>
  <c r="F10" i="4"/>
  <c r="G10" i="4"/>
  <c r="H10" i="4"/>
  <c r="I10" i="4"/>
  <c r="J10" i="4"/>
  <c r="K10" i="4"/>
  <c r="L10" i="4"/>
  <c r="M10" i="4"/>
  <c r="N10" i="4"/>
  <c r="O10" i="4"/>
  <c r="P10" i="4"/>
  <c r="E11" i="4"/>
  <c r="F11" i="4"/>
  <c r="G11" i="4"/>
  <c r="H11" i="4"/>
  <c r="I11" i="4"/>
  <c r="J11" i="4"/>
  <c r="K11" i="4"/>
  <c r="L11" i="4"/>
  <c r="M11" i="4"/>
  <c r="N11" i="4"/>
  <c r="O11" i="4"/>
  <c r="P11" i="4"/>
  <c r="E12" i="4"/>
  <c r="F12" i="4"/>
  <c r="G12" i="4"/>
  <c r="H12" i="4"/>
  <c r="I12" i="4"/>
  <c r="J12" i="4"/>
  <c r="K12" i="4"/>
  <c r="L12" i="4"/>
  <c r="M12" i="4"/>
  <c r="N12" i="4"/>
  <c r="O12" i="4"/>
  <c r="P12" i="4"/>
  <c r="E13" i="4"/>
  <c r="F13" i="4"/>
  <c r="G13" i="4"/>
  <c r="H13" i="4"/>
  <c r="I13" i="4"/>
  <c r="J13" i="4"/>
  <c r="K13" i="4"/>
  <c r="L13" i="4"/>
  <c r="M13" i="4"/>
  <c r="N13" i="4"/>
  <c r="O13" i="4"/>
  <c r="P13" i="4"/>
  <c r="E14" i="4"/>
  <c r="F14" i="4"/>
  <c r="G14" i="4"/>
  <c r="H14" i="4"/>
  <c r="I14" i="4"/>
  <c r="J14" i="4"/>
  <c r="K14" i="4"/>
  <c r="L14" i="4"/>
  <c r="M14" i="4"/>
  <c r="N14" i="4"/>
  <c r="O14" i="4"/>
  <c r="P14" i="4"/>
  <c r="E15" i="4"/>
  <c r="F15" i="4"/>
  <c r="G15" i="4"/>
  <c r="H15" i="4"/>
  <c r="I15" i="4"/>
  <c r="J15" i="4"/>
  <c r="K15" i="4"/>
  <c r="L15" i="4"/>
  <c r="M15" i="4"/>
  <c r="N15" i="4"/>
  <c r="O15" i="4"/>
  <c r="P15" i="4"/>
  <c r="E16" i="4"/>
  <c r="F16" i="4"/>
  <c r="G16" i="4"/>
  <c r="H16" i="4"/>
  <c r="I16" i="4"/>
  <c r="J16" i="4"/>
  <c r="K16" i="4"/>
  <c r="L16" i="4"/>
  <c r="M16" i="4"/>
  <c r="N16" i="4"/>
  <c r="O16" i="4"/>
  <c r="P16" i="4"/>
  <c r="E17" i="4"/>
  <c r="F17" i="4"/>
  <c r="G17" i="4"/>
  <c r="H17" i="4"/>
  <c r="I17" i="4"/>
  <c r="J17" i="4"/>
  <c r="K17" i="4"/>
  <c r="L17" i="4"/>
  <c r="M17" i="4"/>
  <c r="N17" i="4"/>
  <c r="O17" i="4"/>
  <c r="P17" i="4"/>
  <c r="E18" i="4"/>
  <c r="F18" i="4"/>
  <c r="G18" i="4"/>
  <c r="H18" i="4"/>
  <c r="I18" i="4"/>
  <c r="J18" i="4"/>
  <c r="K18" i="4"/>
  <c r="L18" i="4"/>
  <c r="M18" i="4"/>
  <c r="N18" i="4"/>
  <c r="O18" i="4"/>
  <c r="P18" i="4"/>
  <c r="E19" i="4"/>
  <c r="F19" i="4"/>
  <c r="G19" i="4"/>
  <c r="H19" i="4"/>
  <c r="I19" i="4"/>
  <c r="J19" i="4"/>
  <c r="K19" i="4"/>
  <c r="L19" i="4"/>
  <c r="M19" i="4"/>
  <c r="N19" i="4"/>
  <c r="O19" i="4"/>
  <c r="P19" i="4"/>
  <c r="E20" i="4"/>
  <c r="F20" i="4"/>
  <c r="G20" i="4"/>
  <c r="H20" i="4"/>
  <c r="I20" i="4"/>
  <c r="J20" i="4"/>
  <c r="K20" i="4"/>
  <c r="L20" i="4"/>
  <c r="M20" i="4"/>
  <c r="N20" i="4"/>
  <c r="O20" i="4"/>
  <c r="P20" i="4"/>
  <c r="E21" i="4"/>
  <c r="F21" i="4"/>
  <c r="G21" i="4"/>
  <c r="H21" i="4"/>
  <c r="I21" i="4"/>
  <c r="J21" i="4"/>
  <c r="K21" i="4"/>
  <c r="L21" i="4"/>
  <c r="M21" i="4"/>
  <c r="N21" i="4"/>
  <c r="O21" i="4"/>
  <c r="P21" i="4"/>
  <c r="E22" i="4"/>
  <c r="F22" i="4"/>
  <c r="G22" i="4"/>
  <c r="H22" i="4"/>
  <c r="I22" i="4"/>
  <c r="J22" i="4"/>
  <c r="K22" i="4"/>
  <c r="L22" i="4"/>
  <c r="M22" i="4"/>
  <c r="N22" i="4"/>
  <c r="O22" i="4"/>
  <c r="P22" i="4"/>
  <c r="E23" i="4"/>
  <c r="F23" i="4"/>
  <c r="G23" i="4"/>
  <c r="H23" i="4"/>
  <c r="I23" i="4"/>
  <c r="J23" i="4"/>
  <c r="K23" i="4"/>
  <c r="L23" i="4"/>
  <c r="M23" i="4"/>
  <c r="N23" i="4"/>
  <c r="O23" i="4"/>
  <c r="P23" i="4"/>
  <c r="E24" i="4"/>
  <c r="F24" i="4"/>
  <c r="G24" i="4"/>
  <c r="H24" i="4"/>
  <c r="I24" i="4"/>
  <c r="J24" i="4"/>
  <c r="K24" i="4"/>
  <c r="L24" i="4"/>
  <c r="M24" i="4"/>
  <c r="N24" i="4"/>
  <c r="O24" i="4"/>
  <c r="P24" i="4"/>
  <c r="E25" i="4"/>
  <c r="F25" i="4"/>
  <c r="G25" i="4"/>
  <c r="H25" i="4"/>
  <c r="I25" i="4"/>
  <c r="J25" i="4"/>
  <c r="K25" i="4"/>
  <c r="L25" i="4"/>
  <c r="M25" i="4"/>
  <c r="N25" i="4"/>
  <c r="O25" i="4"/>
  <c r="P25" i="4"/>
  <c r="E26" i="4"/>
  <c r="F26" i="4"/>
  <c r="G26" i="4"/>
  <c r="H26" i="4"/>
  <c r="I26" i="4"/>
  <c r="J26" i="4"/>
  <c r="K26" i="4"/>
  <c r="L26" i="4"/>
  <c r="M26" i="4"/>
  <c r="N26" i="4"/>
  <c r="O26" i="4"/>
  <c r="P26" i="4"/>
  <c r="E27" i="4"/>
  <c r="F27" i="4"/>
  <c r="G27" i="4"/>
  <c r="H27" i="4"/>
  <c r="I27" i="4"/>
  <c r="J27" i="4"/>
  <c r="K27" i="4"/>
  <c r="L27" i="4"/>
  <c r="M27" i="4"/>
  <c r="N27" i="4"/>
  <c r="O27" i="4"/>
  <c r="P27" i="4"/>
  <c r="E28" i="4"/>
  <c r="F28" i="4"/>
  <c r="G28" i="4"/>
  <c r="H28" i="4"/>
  <c r="I28" i="4"/>
  <c r="J28" i="4"/>
  <c r="K28" i="4"/>
  <c r="L28" i="4"/>
  <c r="M28" i="4"/>
  <c r="N28" i="4"/>
  <c r="O28" i="4"/>
  <c r="P28" i="4"/>
  <c r="E29" i="4"/>
  <c r="F29" i="4"/>
  <c r="G29" i="4"/>
  <c r="H29" i="4"/>
  <c r="I29" i="4"/>
  <c r="J29" i="4"/>
  <c r="K29" i="4"/>
  <c r="L29" i="4"/>
  <c r="M29" i="4"/>
  <c r="N29" i="4"/>
  <c r="O29" i="4"/>
  <c r="P29" i="4"/>
  <c r="E30" i="4"/>
  <c r="F30" i="4"/>
  <c r="G30" i="4"/>
  <c r="H30" i="4"/>
  <c r="I30" i="4"/>
  <c r="J30" i="4"/>
  <c r="K30" i="4"/>
  <c r="L30" i="4"/>
  <c r="M30" i="4"/>
  <c r="N30" i="4"/>
  <c r="O30" i="4"/>
  <c r="P30" i="4"/>
  <c r="E31" i="4"/>
  <c r="F31" i="4"/>
  <c r="G31" i="4"/>
  <c r="H31" i="4"/>
  <c r="I31" i="4"/>
  <c r="J31" i="4"/>
  <c r="K31" i="4"/>
  <c r="L31" i="4"/>
  <c r="M31" i="4"/>
  <c r="N31" i="4"/>
  <c r="O31" i="4"/>
  <c r="P31" i="4"/>
  <c r="E32" i="4"/>
  <c r="F32" i="4"/>
  <c r="G32" i="4"/>
  <c r="H32" i="4"/>
  <c r="I32" i="4"/>
  <c r="J32" i="4"/>
  <c r="K32" i="4"/>
  <c r="L32" i="4"/>
  <c r="M32" i="4"/>
  <c r="N32" i="4"/>
  <c r="O32" i="4"/>
  <c r="P32" i="4"/>
  <c r="C34" i="4"/>
  <c r="D34" i="4"/>
  <c r="E34" i="4"/>
  <c r="F34" i="4"/>
  <c r="G34" i="4"/>
  <c r="H34" i="4"/>
  <c r="I34" i="4"/>
  <c r="J34" i="4"/>
  <c r="K34" i="4"/>
  <c r="L34" i="4"/>
  <c r="M34" i="4"/>
  <c r="N34" i="4"/>
  <c r="O34" i="4"/>
  <c r="P34" i="4"/>
  <c r="Q34" i="4"/>
  <c r="R34" i="4"/>
  <c r="S34" i="4"/>
  <c r="C36" i="4"/>
  <c r="D36" i="4"/>
  <c r="E36" i="4"/>
  <c r="F36" i="4"/>
  <c r="G36" i="4"/>
  <c r="H36" i="4"/>
  <c r="I36" i="4"/>
  <c r="J36" i="4"/>
  <c r="K36" i="4"/>
  <c r="L36" i="4"/>
  <c r="M36" i="4"/>
  <c r="N36" i="4"/>
  <c r="O36" i="4"/>
  <c r="P36" i="4"/>
  <c r="Q36" i="4"/>
  <c r="R36" i="4"/>
  <c r="S36" i="4"/>
  <c r="A6" i="3"/>
  <c r="A7" i="3"/>
  <c r="B7" i="3"/>
  <c r="Q11" i="3"/>
  <c r="Q12" i="3"/>
  <c r="Q13" i="3"/>
  <c r="Q14" i="3"/>
  <c r="Q15" i="3"/>
  <c r="Q16" i="3"/>
  <c r="C17" i="3"/>
  <c r="D17" i="3"/>
  <c r="E17" i="3"/>
  <c r="F17" i="3"/>
  <c r="G17" i="3"/>
  <c r="H17" i="3"/>
  <c r="I17" i="3"/>
  <c r="J17" i="3"/>
  <c r="K17" i="3"/>
  <c r="L17" i="3"/>
  <c r="M17" i="3"/>
  <c r="N17" i="3"/>
  <c r="O17" i="3"/>
  <c r="P17" i="3"/>
  <c r="Q17" i="3"/>
  <c r="R17" i="3"/>
  <c r="S17" i="3"/>
  <c r="C21" i="3"/>
  <c r="D21" i="3"/>
  <c r="E21" i="3"/>
  <c r="F21" i="3"/>
  <c r="G21" i="3"/>
  <c r="H21" i="3"/>
  <c r="I21" i="3"/>
  <c r="J21" i="3"/>
  <c r="K21" i="3"/>
  <c r="L21" i="3"/>
  <c r="M21" i="3"/>
  <c r="N21" i="3"/>
  <c r="O21" i="3"/>
  <c r="P21" i="3"/>
  <c r="Q21" i="3"/>
  <c r="R21" i="3"/>
  <c r="S21" i="3"/>
  <c r="Q22" i="3"/>
  <c r="Q23" i="3"/>
  <c r="C24" i="3"/>
  <c r="D24" i="3"/>
  <c r="E24" i="3"/>
  <c r="F24" i="3"/>
  <c r="G24" i="3"/>
  <c r="H24" i="3"/>
  <c r="I24" i="3"/>
  <c r="J24" i="3"/>
  <c r="K24" i="3"/>
  <c r="L24" i="3"/>
  <c r="M24" i="3"/>
  <c r="N24" i="3"/>
  <c r="O24" i="3"/>
  <c r="P24" i="3"/>
  <c r="Q24" i="3"/>
  <c r="R24" i="3"/>
  <c r="S24" i="3"/>
  <c r="E28" i="3"/>
  <c r="F28" i="3"/>
  <c r="G28" i="3"/>
  <c r="H28" i="3"/>
  <c r="I28" i="3"/>
  <c r="J28" i="3"/>
  <c r="K28" i="3"/>
  <c r="L28" i="3"/>
  <c r="M28" i="3"/>
  <c r="N28" i="3"/>
  <c r="O28" i="3"/>
  <c r="P28" i="3"/>
  <c r="Q28" i="3"/>
  <c r="R28" i="3"/>
  <c r="S28" i="3"/>
  <c r="E32" i="3"/>
  <c r="F32" i="3"/>
  <c r="G32" i="3"/>
  <c r="H32" i="3"/>
  <c r="I32" i="3"/>
  <c r="J32" i="3"/>
  <c r="K32" i="3"/>
  <c r="L32" i="3"/>
  <c r="M32" i="3"/>
  <c r="N32" i="3"/>
  <c r="O32" i="3"/>
  <c r="P32" i="3"/>
  <c r="Q32" i="3"/>
  <c r="R32" i="3"/>
  <c r="S32" i="3"/>
  <c r="Q37" i="3"/>
  <c r="R37" i="3"/>
  <c r="S37" i="3"/>
  <c r="Q38" i="3"/>
  <c r="R38" i="3"/>
  <c r="S38" i="3"/>
  <c r="C39" i="3"/>
  <c r="D39" i="3"/>
  <c r="E39" i="3"/>
  <c r="F39" i="3"/>
  <c r="G39" i="3"/>
  <c r="H39" i="3"/>
  <c r="I39" i="3"/>
  <c r="J39" i="3"/>
  <c r="K39" i="3"/>
  <c r="L39" i="3"/>
  <c r="M39" i="3"/>
  <c r="N39" i="3"/>
  <c r="O39" i="3"/>
  <c r="P39" i="3"/>
  <c r="Q39" i="3"/>
  <c r="R39" i="3"/>
  <c r="S39" i="3"/>
  <c r="Q41" i="3"/>
  <c r="R41" i="3"/>
  <c r="S41" i="3"/>
  <c r="Q42" i="3"/>
  <c r="R42" i="3"/>
  <c r="S42" i="3"/>
  <c r="C43" i="3"/>
  <c r="D43" i="3"/>
  <c r="E43" i="3"/>
  <c r="F43" i="3"/>
  <c r="G43" i="3"/>
  <c r="H43" i="3"/>
  <c r="I43" i="3"/>
  <c r="J43" i="3"/>
  <c r="K43" i="3"/>
  <c r="L43" i="3"/>
  <c r="M43" i="3"/>
  <c r="N43" i="3"/>
  <c r="O43" i="3"/>
  <c r="P43" i="3"/>
  <c r="Q43" i="3"/>
  <c r="R43" i="3"/>
  <c r="S43" i="3"/>
  <c r="Q45" i="3"/>
  <c r="R45" i="3"/>
  <c r="S45" i="3"/>
  <c r="Q46" i="3"/>
  <c r="R46" i="3"/>
  <c r="S46" i="3"/>
  <c r="C47" i="3"/>
  <c r="D47" i="3"/>
  <c r="E47" i="3"/>
  <c r="F47" i="3"/>
  <c r="G47" i="3"/>
  <c r="H47" i="3"/>
  <c r="I47" i="3"/>
  <c r="J47" i="3"/>
  <c r="K47" i="3"/>
  <c r="L47" i="3"/>
  <c r="M47" i="3"/>
  <c r="N47" i="3"/>
  <c r="O47" i="3"/>
  <c r="P47" i="3"/>
  <c r="Q47" i="3"/>
  <c r="R47" i="3"/>
  <c r="S47" i="3"/>
  <c r="Q49" i="3"/>
  <c r="R49" i="3"/>
  <c r="S49" i="3"/>
  <c r="Q50" i="3"/>
  <c r="R50" i="3"/>
  <c r="S50" i="3"/>
  <c r="C51" i="3"/>
  <c r="D51" i="3"/>
  <c r="E51" i="3"/>
  <c r="F51" i="3"/>
  <c r="G51" i="3"/>
  <c r="H51" i="3"/>
  <c r="I51" i="3"/>
  <c r="J51" i="3"/>
  <c r="K51" i="3"/>
  <c r="L51" i="3"/>
  <c r="M51" i="3"/>
  <c r="N51" i="3"/>
  <c r="O51" i="3"/>
  <c r="P51" i="3"/>
  <c r="Q51" i="3"/>
  <c r="R51" i="3"/>
  <c r="S51" i="3"/>
  <c r="Q53" i="3"/>
  <c r="R53" i="3"/>
  <c r="S53" i="3"/>
  <c r="Q54" i="3"/>
  <c r="R54" i="3"/>
  <c r="S54" i="3"/>
  <c r="C55" i="3"/>
  <c r="D55" i="3"/>
  <c r="E55" i="3"/>
  <c r="F55" i="3"/>
  <c r="G55" i="3"/>
  <c r="H55" i="3"/>
  <c r="I55" i="3"/>
  <c r="J55" i="3"/>
  <c r="K55" i="3"/>
  <c r="L55" i="3"/>
  <c r="M55" i="3"/>
  <c r="N55" i="3"/>
  <c r="O55" i="3"/>
  <c r="P55" i="3"/>
  <c r="Q55" i="3"/>
  <c r="R55" i="3"/>
  <c r="S55" i="3"/>
  <c r="Q57" i="3"/>
  <c r="R57" i="3"/>
  <c r="S57" i="3"/>
  <c r="Q58" i="3"/>
  <c r="R58" i="3"/>
  <c r="S58" i="3"/>
  <c r="C59" i="3"/>
  <c r="D59" i="3"/>
  <c r="E59" i="3"/>
  <c r="F59" i="3"/>
  <c r="G59" i="3"/>
  <c r="H59" i="3"/>
  <c r="I59" i="3"/>
  <c r="J59" i="3"/>
  <c r="K59" i="3"/>
  <c r="L59" i="3"/>
  <c r="M59" i="3"/>
  <c r="N59" i="3"/>
  <c r="O59" i="3"/>
  <c r="P59" i="3"/>
  <c r="Q59" i="3"/>
  <c r="R59" i="3"/>
  <c r="S59" i="3"/>
  <c r="Q61" i="3"/>
  <c r="R61" i="3"/>
  <c r="S61" i="3"/>
  <c r="Q62" i="3"/>
  <c r="R62" i="3"/>
  <c r="S62" i="3"/>
  <c r="C63" i="3"/>
  <c r="D63" i="3"/>
  <c r="E63" i="3"/>
  <c r="F63" i="3"/>
  <c r="G63" i="3"/>
  <c r="H63" i="3"/>
  <c r="I63" i="3"/>
  <c r="J63" i="3"/>
  <c r="K63" i="3"/>
  <c r="L63" i="3"/>
  <c r="M63" i="3"/>
  <c r="N63" i="3"/>
  <c r="O63" i="3"/>
  <c r="P63" i="3"/>
  <c r="Q63" i="3"/>
  <c r="R63" i="3"/>
  <c r="S63" i="3"/>
  <c r="C65" i="3"/>
  <c r="D65" i="3"/>
  <c r="E65" i="3"/>
  <c r="F65" i="3"/>
  <c r="G65" i="3"/>
  <c r="H65" i="3"/>
  <c r="I65" i="3"/>
  <c r="J65" i="3"/>
  <c r="K65" i="3"/>
  <c r="L65" i="3"/>
  <c r="M65" i="3"/>
  <c r="N65" i="3"/>
  <c r="O65" i="3"/>
  <c r="P65" i="3"/>
  <c r="Q65" i="3"/>
  <c r="R65" i="3"/>
  <c r="S65" i="3"/>
  <c r="Q69" i="3"/>
  <c r="R69" i="3"/>
  <c r="S69" i="3"/>
  <c r="Q70" i="3"/>
  <c r="R70" i="3"/>
  <c r="S70" i="3"/>
  <c r="C71" i="3"/>
  <c r="D71" i="3"/>
  <c r="E71" i="3"/>
  <c r="F71" i="3"/>
  <c r="G71" i="3"/>
  <c r="H71" i="3"/>
  <c r="I71" i="3"/>
  <c r="J71" i="3"/>
  <c r="K71" i="3"/>
  <c r="L71" i="3"/>
  <c r="M71" i="3"/>
  <c r="N71" i="3"/>
  <c r="O71" i="3"/>
  <c r="P71" i="3"/>
  <c r="Q71" i="3"/>
  <c r="R71" i="3"/>
  <c r="S71" i="3"/>
  <c r="Q73" i="3"/>
  <c r="R73" i="3"/>
  <c r="S73" i="3"/>
  <c r="Q74" i="3"/>
  <c r="R74" i="3"/>
  <c r="S74" i="3"/>
  <c r="C75" i="3"/>
  <c r="D75" i="3"/>
  <c r="E75" i="3"/>
  <c r="F75" i="3"/>
  <c r="G75" i="3"/>
  <c r="H75" i="3"/>
  <c r="I75" i="3"/>
  <c r="J75" i="3"/>
  <c r="K75" i="3"/>
  <c r="L75" i="3"/>
  <c r="M75" i="3"/>
  <c r="N75" i="3"/>
  <c r="O75" i="3"/>
  <c r="P75" i="3"/>
  <c r="Q75" i="3"/>
  <c r="R75" i="3"/>
  <c r="S75" i="3"/>
  <c r="Q77" i="3"/>
  <c r="R77" i="3"/>
  <c r="S77" i="3"/>
  <c r="Q78" i="3"/>
  <c r="R78" i="3"/>
  <c r="S78" i="3"/>
  <c r="C79" i="3"/>
  <c r="D79" i="3"/>
  <c r="E79" i="3"/>
  <c r="F79" i="3"/>
  <c r="G79" i="3"/>
  <c r="H79" i="3"/>
  <c r="I79" i="3"/>
  <c r="J79" i="3"/>
  <c r="K79" i="3"/>
  <c r="L79" i="3"/>
  <c r="M79" i="3"/>
  <c r="N79" i="3"/>
  <c r="O79" i="3"/>
  <c r="P79" i="3"/>
  <c r="Q79" i="3"/>
  <c r="R79" i="3"/>
  <c r="S79" i="3"/>
  <c r="Q81" i="3"/>
  <c r="R81" i="3"/>
  <c r="S81" i="3"/>
  <c r="Q82" i="3"/>
  <c r="R82" i="3"/>
  <c r="S82" i="3"/>
  <c r="C83" i="3"/>
  <c r="D83" i="3"/>
  <c r="E83" i="3"/>
  <c r="F83" i="3"/>
  <c r="G83" i="3"/>
  <c r="H83" i="3"/>
  <c r="I83" i="3"/>
  <c r="J83" i="3"/>
  <c r="K83" i="3"/>
  <c r="L83" i="3"/>
  <c r="M83" i="3"/>
  <c r="N83" i="3"/>
  <c r="O83" i="3"/>
  <c r="P83" i="3"/>
  <c r="Q83" i="3"/>
  <c r="R83" i="3"/>
  <c r="S83" i="3"/>
  <c r="Q85" i="3"/>
  <c r="R85" i="3"/>
  <c r="S85" i="3"/>
  <c r="Q86" i="3"/>
  <c r="R86" i="3"/>
  <c r="S86" i="3"/>
  <c r="C87" i="3"/>
  <c r="D87" i="3"/>
  <c r="E87" i="3"/>
  <c r="F87" i="3"/>
  <c r="G87" i="3"/>
  <c r="H87" i="3"/>
  <c r="I87" i="3"/>
  <c r="J87" i="3"/>
  <c r="K87" i="3"/>
  <c r="L87" i="3"/>
  <c r="M87" i="3"/>
  <c r="N87" i="3"/>
  <c r="O87" i="3"/>
  <c r="P87" i="3"/>
  <c r="Q87" i="3"/>
  <c r="R87" i="3"/>
  <c r="S87" i="3"/>
  <c r="Q89" i="3"/>
  <c r="R89" i="3"/>
  <c r="S89" i="3"/>
  <c r="Q90" i="3"/>
  <c r="R90" i="3"/>
  <c r="S90" i="3"/>
  <c r="C91" i="3"/>
  <c r="D91" i="3"/>
  <c r="E91" i="3"/>
  <c r="F91" i="3"/>
  <c r="G91" i="3"/>
  <c r="H91" i="3"/>
  <c r="I91" i="3"/>
  <c r="J91" i="3"/>
  <c r="K91" i="3"/>
  <c r="L91" i="3"/>
  <c r="M91" i="3"/>
  <c r="N91" i="3"/>
  <c r="O91" i="3"/>
  <c r="P91" i="3"/>
  <c r="Q91" i="3"/>
  <c r="R91" i="3"/>
  <c r="S91" i="3"/>
  <c r="Q93" i="3"/>
  <c r="R93" i="3"/>
  <c r="S93" i="3"/>
  <c r="Q94" i="3"/>
  <c r="R94" i="3"/>
  <c r="S94" i="3"/>
  <c r="C95" i="3"/>
  <c r="D95" i="3"/>
  <c r="E95" i="3"/>
  <c r="F95" i="3"/>
  <c r="G95" i="3"/>
  <c r="H95" i="3"/>
  <c r="I95" i="3"/>
  <c r="J95" i="3"/>
  <c r="K95" i="3"/>
  <c r="L95" i="3"/>
  <c r="M95" i="3"/>
  <c r="N95" i="3"/>
  <c r="O95" i="3"/>
  <c r="P95" i="3"/>
  <c r="Q95" i="3"/>
  <c r="R95" i="3"/>
  <c r="S95" i="3"/>
  <c r="Q97" i="3"/>
  <c r="R97" i="3"/>
  <c r="S97" i="3"/>
  <c r="Q98" i="3"/>
  <c r="R98" i="3"/>
  <c r="S98" i="3"/>
  <c r="C99" i="3"/>
  <c r="D99" i="3"/>
  <c r="E99" i="3"/>
  <c r="F99" i="3"/>
  <c r="G99" i="3"/>
  <c r="H99" i="3"/>
  <c r="I99" i="3"/>
  <c r="J99" i="3"/>
  <c r="K99" i="3"/>
  <c r="L99" i="3"/>
  <c r="M99" i="3"/>
  <c r="N99" i="3"/>
  <c r="O99" i="3"/>
  <c r="P99" i="3"/>
  <c r="Q99" i="3"/>
  <c r="R99" i="3"/>
  <c r="S99" i="3"/>
  <c r="Q101" i="3"/>
  <c r="R101" i="3"/>
  <c r="S101" i="3"/>
  <c r="Q102" i="3"/>
  <c r="R102" i="3"/>
  <c r="S102" i="3"/>
  <c r="C103" i="3"/>
  <c r="D103" i="3"/>
  <c r="E103" i="3"/>
  <c r="F103" i="3"/>
  <c r="G103" i="3"/>
  <c r="H103" i="3"/>
  <c r="I103" i="3"/>
  <c r="J103" i="3"/>
  <c r="K103" i="3"/>
  <c r="L103" i="3"/>
  <c r="M103" i="3"/>
  <c r="N103" i="3"/>
  <c r="O103" i="3"/>
  <c r="P103" i="3"/>
  <c r="Q103" i="3"/>
  <c r="R103" i="3"/>
  <c r="S103" i="3"/>
  <c r="Q105" i="3"/>
  <c r="R105" i="3"/>
  <c r="S105" i="3"/>
  <c r="Q106" i="3"/>
  <c r="R106" i="3"/>
  <c r="S106" i="3"/>
  <c r="C107" i="3"/>
  <c r="D107" i="3"/>
  <c r="E107" i="3"/>
  <c r="F107" i="3"/>
  <c r="G107" i="3"/>
  <c r="H107" i="3"/>
  <c r="I107" i="3"/>
  <c r="J107" i="3"/>
  <c r="K107" i="3"/>
  <c r="L107" i="3"/>
  <c r="M107" i="3"/>
  <c r="N107" i="3"/>
  <c r="O107" i="3"/>
  <c r="P107" i="3"/>
  <c r="Q107" i="3"/>
  <c r="R107" i="3"/>
  <c r="S107" i="3"/>
  <c r="Q109" i="3"/>
  <c r="R109" i="3"/>
  <c r="S109" i="3"/>
  <c r="Q110" i="3"/>
  <c r="R110" i="3"/>
  <c r="S110" i="3"/>
  <c r="C111" i="3"/>
  <c r="D111" i="3"/>
  <c r="E111" i="3"/>
  <c r="F111" i="3"/>
  <c r="G111" i="3"/>
  <c r="H111" i="3"/>
  <c r="I111" i="3"/>
  <c r="J111" i="3"/>
  <c r="K111" i="3"/>
  <c r="L111" i="3"/>
  <c r="M111" i="3"/>
  <c r="N111" i="3"/>
  <c r="O111" i="3"/>
  <c r="P111" i="3"/>
  <c r="Q111" i="3"/>
  <c r="R111" i="3"/>
  <c r="S111" i="3"/>
  <c r="Q113" i="3"/>
  <c r="R113" i="3"/>
  <c r="S113" i="3"/>
  <c r="Q114" i="3"/>
  <c r="R114" i="3"/>
  <c r="S114" i="3"/>
  <c r="C115" i="3"/>
  <c r="D115" i="3"/>
  <c r="E115" i="3"/>
  <c r="F115" i="3"/>
  <c r="G115" i="3"/>
  <c r="H115" i="3"/>
  <c r="I115" i="3"/>
  <c r="J115" i="3"/>
  <c r="K115" i="3"/>
  <c r="L115" i="3"/>
  <c r="M115" i="3"/>
  <c r="N115" i="3"/>
  <c r="O115" i="3"/>
  <c r="P115" i="3"/>
  <c r="Q115" i="3"/>
  <c r="R115" i="3"/>
  <c r="S115" i="3"/>
  <c r="Q117" i="3"/>
  <c r="R117" i="3"/>
  <c r="S117" i="3"/>
  <c r="Q118" i="3"/>
  <c r="R118" i="3"/>
  <c r="S118" i="3"/>
  <c r="C119" i="3"/>
  <c r="D119" i="3"/>
  <c r="E119" i="3"/>
  <c r="F119" i="3"/>
  <c r="G119" i="3"/>
  <c r="H119" i="3"/>
  <c r="I119" i="3"/>
  <c r="J119" i="3"/>
  <c r="K119" i="3"/>
  <c r="L119" i="3"/>
  <c r="M119" i="3"/>
  <c r="N119" i="3"/>
  <c r="O119" i="3"/>
  <c r="P119" i="3"/>
  <c r="Q119" i="3"/>
  <c r="R119" i="3"/>
  <c r="S119" i="3"/>
  <c r="Q121" i="3"/>
  <c r="R121" i="3"/>
  <c r="S121" i="3"/>
  <c r="Q122" i="3"/>
  <c r="R122" i="3"/>
  <c r="S122" i="3"/>
  <c r="C123" i="3"/>
  <c r="D123" i="3"/>
  <c r="E123" i="3"/>
  <c r="F123" i="3"/>
  <c r="G123" i="3"/>
  <c r="H123" i="3"/>
  <c r="I123" i="3"/>
  <c r="J123" i="3"/>
  <c r="K123" i="3"/>
  <c r="L123" i="3"/>
  <c r="M123" i="3"/>
  <c r="N123" i="3"/>
  <c r="O123" i="3"/>
  <c r="P123" i="3"/>
  <c r="Q123" i="3"/>
  <c r="R123" i="3"/>
  <c r="S123" i="3"/>
  <c r="Q125" i="3"/>
  <c r="R125" i="3"/>
  <c r="S125" i="3"/>
  <c r="Q126" i="3"/>
  <c r="R126" i="3"/>
  <c r="S126" i="3"/>
  <c r="C127" i="3"/>
  <c r="D127" i="3"/>
  <c r="E127" i="3"/>
  <c r="F127" i="3"/>
  <c r="G127" i="3"/>
  <c r="H127" i="3"/>
  <c r="I127" i="3"/>
  <c r="J127" i="3"/>
  <c r="K127" i="3"/>
  <c r="L127" i="3"/>
  <c r="M127" i="3"/>
  <c r="N127" i="3"/>
  <c r="O127" i="3"/>
  <c r="P127" i="3"/>
  <c r="Q127" i="3"/>
  <c r="R127" i="3"/>
  <c r="S127" i="3"/>
  <c r="Q129" i="3"/>
  <c r="R129" i="3"/>
  <c r="S129" i="3"/>
  <c r="Q130" i="3"/>
  <c r="R130" i="3"/>
  <c r="S130" i="3"/>
  <c r="C131" i="3"/>
  <c r="D131" i="3"/>
  <c r="E131" i="3"/>
  <c r="F131" i="3"/>
  <c r="G131" i="3"/>
  <c r="H131" i="3"/>
  <c r="I131" i="3"/>
  <c r="J131" i="3"/>
  <c r="K131" i="3"/>
  <c r="L131" i="3"/>
  <c r="M131" i="3"/>
  <c r="N131" i="3"/>
  <c r="O131" i="3"/>
  <c r="P131" i="3"/>
  <c r="Q131" i="3"/>
  <c r="R131" i="3"/>
  <c r="S131" i="3"/>
  <c r="Q133" i="3"/>
  <c r="R133" i="3"/>
  <c r="S133" i="3"/>
  <c r="Q134" i="3"/>
  <c r="R134" i="3"/>
  <c r="S134" i="3"/>
  <c r="C135" i="3"/>
  <c r="D135" i="3"/>
  <c r="E135" i="3"/>
  <c r="F135" i="3"/>
  <c r="G135" i="3"/>
  <c r="H135" i="3"/>
  <c r="I135" i="3"/>
  <c r="J135" i="3"/>
  <c r="K135" i="3"/>
  <c r="L135" i="3"/>
  <c r="M135" i="3"/>
  <c r="N135" i="3"/>
  <c r="O135" i="3"/>
  <c r="P135" i="3"/>
  <c r="Q135" i="3"/>
  <c r="R135" i="3"/>
  <c r="S135" i="3"/>
  <c r="Q137" i="3"/>
  <c r="R137" i="3"/>
  <c r="S137" i="3"/>
  <c r="Q138" i="3"/>
  <c r="R138" i="3"/>
  <c r="S138" i="3"/>
  <c r="C139" i="3"/>
  <c r="D139" i="3"/>
  <c r="E139" i="3"/>
  <c r="F139" i="3"/>
  <c r="G139" i="3"/>
  <c r="H139" i="3"/>
  <c r="I139" i="3"/>
  <c r="J139" i="3"/>
  <c r="K139" i="3"/>
  <c r="L139" i="3"/>
  <c r="M139" i="3"/>
  <c r="N139" i="3"/>
  <c r="O139" i="3"/>
  <c r="P139" i="3"/>
  <c r="Q139" i="3"/>
  <c r="R139" i="3"/>
  <c r="S139" i="3"/>
  <c r="Q141" i="3"/>
  <c r="R141" i="3"/>
  <c r="S141" i="3"/>
  <c r="Q142" i="3"/>
  <c r="R142" i="3"/>
  <c r="S142" i="3"/>
  <c r="C143" i="3"/>
  <c r="D143" i="3"/>
  <c r="E143" i="3"/>
  <c r="F143" i="3"/>
  <c r="G143" i="3"/>
  <c r="H143" i="3"/>
  <c r="I143" i="3"/>
  <c r="J143" i="3"/>
  <c r="K143" i="3"/>
  <c r="L143" i="3"/>
  <c r="M143" i="3"/>
  <c r="N143" i="3"/>
  <c r="O143" i="3"/>
  <c r="P143" i="3"/>
  <c r="Q143" i="3"/>
  <c r="R143" i="3"/>
  <c r="S143" i="3"/>
  <c r="Q145" i="3"/>
  <c r="R145" i="3"/>
  <c r="S145" i="3"/>
  <c r="Q146" i="3"/>
  <c r="R146" i="3"/>
  <c r="S146" i="3"/>
  <c r="C147" i="3"/>
  <c r="D147" i="3"/>
  <c r="E147" i="3"/>
  <c r="F147" i="3"/>
  <c r="G147" i="3"/>
  <c r="H147" i="3"/>
  <c r="I147" i="3"/>
  <c r="J147" i="3"/>
  <c r="K147" i="3"/>
  <c r="L147" i="3"/>
  <c r="M147" i="3"/>
  <c r="N147" i="3"/>
  <c r="O147" i="3"/>
  <c r="P147" i="3"/>
  <c r="Q147" i="3"/>
  <c r="R147" i="3"/>
  <c r="S147" i="3"/>
  <c r="Q149" i="3"/>
  <c r="R149" i="3"/>
  <c r="S149" i="3"/>
  <c r="Q150" i="3"/>
  <c r="R150" i="3"/>
  <c r="S150" i="3"/>
  <c r="C151" i="3"/>
  <c r="D151" i="3"/>
  <c r="E151" i="3"/>
  <c r="F151" i="3"/>
  <c r="G151" i="3"/>
  <c r="H151" i="3"/>
  <c r="I151" i="3"/>
  <c r="J151" i="3"/>
  <c r="K151" i="3"/>
  <c r="L151" i="3"/>
  <c r="M151" i="3"/>
  <c r="N151" i="3"/>
  <c r="O151" i="3"/>
  <c r="P151" i="3"/>
  <c r="Q151" i="3"/>
  <c r="R151" i="3"/>
  <c r="S151" i="3"/>
  <c r="Q153" i="3"/>
  <c r="R153" i="3"/>
  <c r="S153" i="3"/>
  <c r="Q154" i="3"/>
  <c r="R154" i="3"/>
  <c r="S154" i="3"/>
  <c r="C155" i="3"/>
  <c r="D155" i="3"/>
  <c r="E155" i="3"/>
  <c r="F155" i="3"/>
  <c r="G155" i="3"/>
  <c r="H155" i="3"/>
  <c r="I155" i="3"/>
  <c r="J155" i="3"/>
  <c r="K155" i="3"/>
  <c r="L155" i="3"/>
  <c r="M155" i="3"/>
  <c r="N155" i="3"/>
  <c r="O155" i="3"/>
  <c r="P155" i="3"/>
  <c r="Q155" i="3"/>
  <c r="R155" i="3"/>
  <c r="S155" i="3"/>
  <c r="Q157" i="3"/>
  <c r="R157" i="3"/>
  <c r="S157" i="3"/>
  <c r="Q158" i="3"/>
  <c r="R158" i="3"/>
  <c r="S158" i="3"/>
  <c r="C159" i="3"/>
  <c r="D159" i="3"/>
  <c r="E159" i="3"/>
  <c r="F159" i="3"/>
  <c r="G159" i="3"/>
  <c r="H159" i="3"/>
  <c r="I159" i="3"/>
  <c r="J159" i="3"/>
  <c r="K159" i="3"/>
  <c r="L159" i="3"/>
  <c r="M159" i="3"/>
  <c r="N159" i="3"/>
  <c r="O159" i="3"/>
  <c r="P159" i="3"/>
  <c r="Q159" i="3"/>
  <c r="R159" i="3"/>
  <c r="S159" i="3"/>
  <c r="Q161" i="3"/>
  <c r="R161" i="3"/>
  <c r="S161" i="3"/>
  <c r="Q162" i="3"/>
  <c r="R162" i="3"/>
  <c r="S162" i="3"/>
  <c r="C163" i="3"/>
  <c r="D163" i="3"/>
  <c r="E163" i="3"/>
  <c r="F163" i="3"/>
  <c r="G163" i="3"/>
  <c r="H163" i="3"/>
  <c r="I163" i="3"/>
  <c r="J163" i="3"/>
  <c r="K163" i="3"/>
  <c r="L163" i="3"/>
  <c r="M163" i="3"/>
  <c r="N163" i="3"/>
  <c r="O163" i="3"/>
  <c r="P163" i="3"/>
  <c r="Q163" i="3"/>
  <c r="R163" i="3"/>
  <c r="S163" i="3"/>
  <c r="Q165" i="3"/>
  <c r="R165" i="3"/>
  <c r="S165" i="3"/>
  <c r="Q166" i="3"/>
  <c r="R166" i="3"/>
  <c r="S166" i="3"/>
  <c r="C167" i="3"/>
  <c r="D167" i="3"/>
  <c r="E167" i="3"/>
  <c r="F167" i="3"/>
  <c r="G167" i="3"/>
  <c r="H167" i="3"/>
  <c r="I167" i="3"/>
  <c r="J167" i="3"/>
  <c r="K167" i="3"/>
  <c r="L167" i="3"/>
  <c r="M167" i="3"/>
  <c r="N167" i="3"/>
  <c r="O167" i="3"/>
  <c r="P167" i="3"/>
  <c r="Q167" i="3"/>
  <c r="R167" i="3"/>
  <c r="S167" i="3"/>
  <c r="C169" i="3"/>
  <c r="D169" i="3"/>
  <c r="E169" i="3"/>
  <c r="F169" i="3"/>
  <c r="G169" i="3"/>
  <c r="H169" i="3"/>
  <c r="I169" i="3"/>
  <c r="J169" i="3"/>
  <c r="K169" i="3"/>
  <c r="L169" i="3"/>
  <c r="M169" i="3"/>
  <c r="N169" i="3"/>
  <c r="O169" i="3"/>
  <c r="P169" i="3"/>
  <c r="Q169" i="3"/>
  <c r="R169" i="3"/>
  <c r="S169" i="3"/>
  <c r="Q173" i="3"/>
  <c r="R173" i="3"/>
  <c r="S173" i="3"/>
  <c r="Q174" i="3"/>
  <c r="R174" i="3"/>
  <c r="S174" i="3"/>
  <c r="C175" i="3"/>
  <c r="D175" i="3"/>
  <c r="E175" i="3"/>
  <c r="F175" i="3"/>
  <c r="G175" i="3"/>
  <c r="H175" i="3"/>
  <c r="I175" i="3"/>
  <c r="J175" i="3"/>
  <c r="K175" i="3"/>
  <c r="L175" i="3"/>
  <c r="M175" i="3"/>
  <c r="N175" i="3"/>
  <c r="O175" i="3"/>
  <c r="P175" i="3"/>
  <c r="Q175" i="3"/>
  <c r="R175" i="3"/>
  <c r="S175" i="3"/>
  <c r="C177" i="3"/>
  <c r="D177" i="3"/>
  <c r="E177" i="3"/>
  <c r="F177" i="3"/>
  <c r="G177" i="3"/>
  <c r="H177" i="3"/>
  <c r="I177" i="3"/>
  <c r="J177" i="3"/>
  <c r="K177" i="3"/>
  <c r="L177" i="3"/>
  <c r="M177" i="3"/>
  <c r="N177" i="3"/>
  <c r="O177" i="3"/>
  <c r="P177" i="3"/>
  <c r="Q177" i="3"/>
  <c r="R177" i="3"/>
  <c r="S177" i="3"/>
  <c r="F184" i="3"/>
  <c r="G184" i="3"/>
  <c r="H184" i="3"/>
  <c r="I184" i="3"/>
  <c r="J184" i="3"/>
  <c r="K184" i="3"/>
  <c r="L184" i="3"/>
  <c r="M184" i="3"/>
  <c r="N184" i="3"/>
  <c r="O184" i="3"/>
  <c r="P184" i="3"/>
  <c r="Q184" i="3"/>
  <c r="R184" i="3"/>
  <c r="S184" i="3"/>
  <c r="F185" i="3"/>
  <c r="G185" i="3"/>
  <c r="H185" i="3"/>
  <c r="I185" i="3"/>
  <c r="J185" i="3"/>
  <c r="K185" i="3"/>
  <c r="L185" i="3"/>
  <c r="M185" i="3"/>
  <c r="N185" i="3"/>
  <c r="O185" i="3"/>
  <c r="P185" i="3"/>
  <c r="Q185" i="3"/>
  <c r="R185" i="3"/>
  <c r="S185" i="3"/>
  <c r="F186" i="3"/>
  <c r="G186" i="3"/>
  <c r="H186" i="3"/>
  <c r="I186" i="3"/>
  <c r="J186" i="3"/>
  <c r="K186" i="3"/>
  <c r="L186" i="3"/>
  <c r="M186" i="3"/>
  <c r="N186" i="3"/>
  <c r="O186" i="3"/>
  <c r="P186" i="3"/>
  <c r="Q186" i="3"/>
  <c r="R186" i="3"/>
  <c r="S186" i="3"/>
  <c r="F187" i="3"/>
  <c r="G187" i="3"/>
  <c r="H187" i="3"/>
  <c r="I187" i="3"/>
  <c r="J187" i="3"/>
  <c r="K187" i="3"/>
  <c r="L187" i="3"/>
  <c r="M187" i="3"/>
  <c r="N187" i="3"/>
  <c r="O187" i="3"/>
  <c r="P187" i="3"/>
  <c r="Q187" i="3"/>
  <c r="R187" i="3"/>
  <c r="S187" i="3"/>
  <c r="F188" i="3"/>
  <c r="G188" i="3"/>
  <c r="H188" i="3"/>
  <c r="I188" i="3"/>
  <c r="J188" i="3"/>
  <c r="K188" i="3"/>
  <c r="L188" i="3"/>
  <c r="M188" i="3"/>
  <c r="N188" i="3"/>
  <c r="O188" i="3"/>
  <c r="P188" i="3"/>
  <c r="Q188" i="3"/>
  <c r="R188" i="3"/>
  <c r="S188" i="3"/>
  <c r="F189" i="3"/>
  <c r="G189" i="3"/>
  <c r="H189" i="3"/>
  <c r="I189" i="3"/>
  <c r="J189" i="3"/>
  <c r="K189" i="3"/>
  <c r="L189" i="3"/>
  <c r="M189" i="3"/>
  <c r="N189" i="3"/>
  <c r="O189" i="3"/>
  <c r="P189" i="3"/>
  <c r="Q189" i="3"/>
  <c r="R189" i="3"/>
  <c r="S189" i="3"/>
  <c r="F190" i="3"/>
  <c r="G190" i="3"/>
  <c r="H190" i="3"/>
  <c r="I190" i="3"/>
  <c r="J190" i="3"/>
  <c r="K190" i="3"/>
  <c r="L190" i="3"/>
  <c r="M190" i="3"/>
  <c r="N190" i="3"/>
  <c r="O190" i="3"/>
  <c r="P190" i="3"/>
  <c r="Q190" i="3"/>
  <c r="R190" i="3"/>
  <c r="S190" i="3"/>
  <c r="F191" i="3"/>
  <c r="G191" i="3"/>
  <c r="H191" i="3"/>
  <c r="I191" i="3"/>
  <c r="J191" i="3"/>
  <c r="K191" i="3"/>
  <c r="L191" i="3"/>
  <c r="M191" i="3"/>
  <c r="N191" i="3"/>
  <c r="O191" i="3"/>
  <c r="P191" i="3"/>
  <c r="Q191" i="3"/>
  <c r="R191" i="3"/>
  <c r="S191" i="3"/>
  <c r="F192" i="3"/>
  <c r="G192" i="3"/>
  <c r="H192" i="3"/>
  <c r="I192" i="3"/>
  <c r="J192" i="3"/>
  <c r="K192" i="3"/>
  <c r="L192" i="3"/>
  <c r="M192" i="3"/>
  <c r="N192" i="3"/>
  <c r="O192" i="3"/>
  <c r="P192" i="3"/>
  <c r="Q192" i="3"/>
  <c r="R192" i="3"/>
  <c r="S192" i="3"/>
  <c r="F193" i="3"/>
  <c r="G193" i="3"/>
  <c r="H193" i="3"/>
  <c r="I193" i="3"/>
  <c r="J193" i="3"/>
  <c r="K193" i="3"/>
  <c r="L193" i="3"/>
  <c r="M193" i="3"/>
  <c r="N193" i="3"/>
  <c r="O193" i="3"/>
  <c r="P193" i="3"/>
  <c r="Q193" i="3"/>
  <c r="R193" i="3"/>
  <c r="S193" i="3"/>
  <c r="F194" i="3"/>
  <c r="G194" i="3"/>
  <c r="H194" i="3"/>
  <c r="I194" i="3"/>
  <c r="J194" i="3"/>
  <c r="K194" i="3"/>
  <c r="L194" i="3"/>
  <c r="M194" i="3"/>
  <c r="N194" i="3"/>
  <c r="O194" i="3"/>
  <c r="P194" i="3"/>
  <c r="Q194" i="3"/>
  <c r="R194" i="3"/>
  <c r="S194" i="3"/>
  <c r="F195" i="3"/>
  <c r="G195" i="3"/>
  <c r="H195" i="3"/>
  <c r="I195" i="3"/>
  <c r="J195" i="3"/>
  <c r="K195" i="3"/>
  <c r="L195" i="3"/>
  <c r="M195" i="3"/>
  <c r="N195" i="3"/>
  <c r="O195" i="3"/>
  <c r="P195" i="3"/>
  <c r="Q195" i="3"/>
  <c r="R195" i="3"/>
  <c r="S195" i="3"/>
  <c r="F196" i="3"/>
  <c r="G196" i="3"/>
  <c r="H196" i="3"/>
  <c r="I196" i="3"/>
  <c r="J196" i="3"/>
  <c r="K196" i="3"/>
  <c r="L196" i="3"/>
  <c r="M196" i="3"/>
  <c r="N196" i="3"/>
  <c r="O196" i="3"/>
  <c r="P196" i="3"/>
  <c r="Q196" i="3"/>
  <c r="R196" i="3"/>
  <c r="S196" i="3"/>
  <c r="F197" i="3"/>
  <c r="G197" i="3"/>
  <c r="H197" i="3"/>
  <c r="I197" i="3"/>
  <c r="J197" i="3"/>
  <c r="K197" i="3"/>
  <c r="L197" i="3"/>
  <c r="M197" i="3"/>
  <c r="N197" i="3"/>
  <c r="O197" i="3"/>
  <c r="P197" i="3"/>
  <c r="Q197" i="3"/>
  <c r="R197" i="3"/>
  <c r="S197" i="3"/>
  <c r="F198" i="3"/>
  <c r="G198" i="3"/>
  <c r="H198" i="3"/>
  <c r="I198" i="3"/>
  <c r="J198" i="3"/>
  <c r="K198" i="3"/>
  <c r="L198" i="3"/>
  <c r="M198" i="3"/>
  <c r="N198" i="3"/>
  <c r="O198" i="3"/>
  <c r="P198" i="3"/>
  <c r="Q198" i="3"/>
  <c r="R198" i="3"/>
  <c r="S198" i="3"/>
  <c r="F199" i="3"/>
  <c r="G199" i="3"/>
  <c r="H199" i="3"/>
  <c r="I199" i="3"/>
  <c r="J199" i="3"/>
  <c r="K199" i="3"/>
  <c r="L199" i="3"/>
  <c r="M199" i="3"/>
  <c r="N199" i="3"/>
  <c r="O199" i="3"/>
  <c r="P199" i="3"/>
  <c r="Q199" i="3"/>
  <c r="R199" i="3"/>
  <c r="S199" i="3"/>
  <c r="F200" i="3"/>
  <c r="G200" i="3"/>
  <c r="H200" i="3"/>
  <c r="I200" i="3"/>
  <c r="J200" i="3"/>
  <c r="K200" i="3"/>
  <c r="L200" i="3"/>
  <c r="M200" i="3"/>
  <c r="N200" i="3"/>
  <c r="O200" i="3"/>
  <c r="P200" i="3"/>
  <c r="Q200" i="3"/>
  <c r="R200" i="3"/>
  <c r="S200" i="3"/>
  <c r="F201" i="3"/>
  <c r="G201" i="3"/>
  <c r="H201" i="3"/>
  <c r="I201" i="3"/>
  <c r="J201" i="3"/>
  <c r="K201" i="3"/>
  <c r="L201" i="3"/>
  <c r="M201" i="3"/>
  <c r="N201" i="3"/>
  <c r="O201" i="3"/>
  <c r="P201" i="3"/>
  <c r="Q201" i="3"/>
  <c r="R201" i="3"/>
  <c r="S201" i="3"/>
  <c r="F202" i="3"/>
  <c r="G202" i="3"/>
  <c r="H202" i="3"/>
  <c r="I202" i="3"/>
  <c r="J202" i="3"/>
  <c r="K202" i="3"/>
  <c r="L202" i="3"/>
  <c r="M202" i="3"/>
  <c r="N202" i="3"/>
  <c r="O202" i="3"/>
  <c r="P202" i="3"/>
  <c r="Q202" i="3"/>
  <c r="R202" i="3"/>
  <c r="S202" i="3"/>
  <c r="F203" i="3"/>
  <c r="G203" i="3"/>
  <c r="H203" i="3"/>
  <c r="I203" i="3"/>
  <c r="J203" i="3"/>
  <c r="K203" i="3"/>
  <c r="L203" i="3"/>
  <c r="M203" i="3"/>
  <c r="N203" i="3"/>
  <c r="O203" i="3"/>
  <c r="P203" i="3"/>
  <c r="Q203" i="3"/>
  <c r="R203" i="3"/>
  <c r="S203" i="3"/>
  <c r="F204" i="3"/>
  <c r="G204" i="3"/>
  <c r="H204" i="3"/>
  <c r="I204" i="3"/>
  <c r="J204" i="3"/>
  <c r="K204" i="3"/>
  <c r="L204" i="3"/>
  <c r="M204" i="3"/>
  <c r="N204" i="3"/>
  <c r="O204" i="3"/>
  <c r="P204" i="3"/>
  <c r="Q204" i="3"/>
  <c r="R204" i="3"/>
  <c r="S204" i="3"/>
  <c r="F205" i="3"/>
  <c r="G205" i="3"/>
  <c r="H205" i="3"/>
  <c r="I205" i="3"/>
  <c r="J205" i="3"/>
  <c r="K205" i="3"/>
  <c r="L205" i="3"/>
  <c r="M205" i="3"/>
  <c r="N205" i="3"/>
  <c r="O205" i="3"/>
  <c r="P205" i="3"/>
  <c r="Q205" i="3"/>
  <c r="R205" i="3"/>
  <c r="S205" i="3"/>
  <c r="F206" i="3"/>
  <c r="G206" i="3"/>
  <c r="H206" i="3"/>
  <c r="I206" i="3"/>
  <c r="J206" i="3"/>
  <c r="K206" i="3"/>
  <c r="L206" i="3"/>
  <c r="M206" i="3"/>
  <c r="N206" i="3"/>
  <c r="O206" i="3"/>
  <c r="P206" i="3"/>
  <c r="Q206" i="3"/>
  <c r="R206" i="3"/>
  <c r="S206" i="3"/>
  <c r="F207" i="3"/>
  <c r="G207" i="3"/>
  <c r="H207" i="3"/>
  <c r="I207" i="3"/>
  <c r="J207" i="3"/>
  <c r="K207" i="3"/>
  <c r="L207" i="3"/>
  <c r="M207" i="3"/>
  <c r="N207" i="3"/>
  <c r="O207" i="3"/>
  <c r="P207" i="3"/>
  <c r="Q207" i="3"/>
  <c r="R207" i="3"/>
  <c r="S207" i="3"/>
  <c r="F208" i="3"/>
  <c r="G208" i="3"/>
  <c r="H208" i="3"/>
  <c r="I208" i="3"/>
  <c r="J208" i="3"/>
  <c r="K208" i="3"/>
  <c r="L208" i="3"/>
  <c r="M208" i="3"/>
  <c r="N208" i="3"/>
  <c r="O208" i="3"/>
  <c r="P208" i="3"/>
  <c r="Q208" i="3"/>
  <c r="R208" i="3"/>
  <c r="S208" i="3"/>
  <c r="C209" i="3"/>
  <c r="D209" i="3"/>
  <c r="E209" i="3"/>
  <c r="F209" i="3"/>
  <c r="G209" i="3"/>
  <c r="H209" i="3"/>
  <c r="I209" i="3"/>
  <c r="J209" i="3"/>
  <c r="K209" i="3"/>
  <c r="L209" i="3"/>
  <c r="M209" i="3"/>
  <c r="N209" i="3"/>
  <c r="O209" i="3"/>
  <c r="P209" i="3"/>
  <c r="Q209" i="3"/>
  <c r="R209" i="3"/>
  <c r="S209" i="3"/>
  <c r="B212" i="3"/>
  <c r="E212" i="3"/>
  <c r="F212" i="3"/>
  <c r="G212" i="3"/>
  <c r="H212" i="3"/>
  <c r="I212" i="3"/>
  <c r="J212" i="3"/>
  <c r="K212" i="3"/>
  <c r="L212" i="3"/>
  <c r="M212" i="3"/>
  <c r="N212" i="3"/>
  <c r="O212" i="3"/>
  <c r="P212" i="3"/>
  <c r="B213" i="3"/>
  <c r="E213" i="3"/>
  <c r="F213" i="3"/>
  <c r="G213" i="3"/>
  <c r="H213" i="3"/>
  <c r="I213" i="3"/>
  <c r="J213" i="3"/>
  <c r="K213" i="3"/>
  <c r="L213" i="3"/>
  <c r="M213" i="3"/>
  <c r="N213" i="3"/>
  <c r="O213" i="3"/>
  <c r="P213" i="3"/>
  <c r="B214" i="3"/>
  <c r="E214" i="3"/>
  <c r="F214" i="3"/>
  <c r="G214" i="3"/>
  <c r="H214" i="3"/>
  <c r="I214" i="3"/>
  <c r="J214" i="3"/>
  <c r="K214" i="3"/>
  <c r="L214" i="3"/>
  <c r="M214" i="3"/>
  <c r="N214" i="3"/>
  <c r="O214" i="3"/>
  <c r="P214" i="3"/>
  <c r="E215" i="3"/>
  <c r="F215" i="3"/>
  <c r="G215" i="3"/>
  <c r="H215" i="3"/>
  <c r="I215" i="3"/>
  <c r="J215" i="3"/>
  <c r="K215" i="3"/>
  <c r="L215" i="3"/>
  <c r="M215" i="3"/>
  <c r="N215" i="3"/>
  <c r="O215" i="3"/>
  <c r="P215" i="3"/>
  <c r="E216" i="3"/>
  <c r="F216" i="3"/>
  <c r="G216" i="3"/>
  <c r="H216" i="3"/>
  <c r="I216" i="3"/>
  <c r="J216" i="3"/>
  <c r="K216" i="3"/>
  <c r="L216" i="3"/>
  <c r="M216" i="3"/>
  <c r="N216" i="3"/>
  <c r="O216" i="3"/>
  <c r="P216" i="3"/>
  <c r="E217" i="3"/>
  <c r="F217" i="3"/>
  <c r="G217" i="3"/>
  <c r="H217" i="3"/>
  <c r="I217" i="3"/>
  <c r="J217" i="3"/>
  <c r="K217" i="3"/>
  <c r="L217" i="3"/>
  <c r="M217" i="3"/>
  <c r="N217" i="3"/>
  <c r="O217" i="3"/>
  <c r="P217" i="3"/>
  <c r="E218" i="3"/>
  <c r="F218" i="3"/>
  <c r="G218" i="3"/>
  <c r="H218" i="3"/>
  <c r="I218" i="3"/>
  <c r="J218" i="3"/>
  <c r="K218" i="3"/>
  <c r="L218" i="3"/>
  <c r="M218" i="3"/>
  <c r="N218" i="3"/>
  <c r="O218" i="3"/>
  <c r="P218" i="3"/>
  <c r="E219" i="3"/>
  <c r="F219" i="3"/>
  <c r="G219" i="3"/>
  <c r="H219" i="3"/>
  <c r="I219" i="3"/>
  <c r="J219" i="3"/>
  <c r="K219" i="3"/>
  <c r="L219" i="3"/>
  <c r="M219" i="3"/>
  <c r="N219" i="3"/>
  <c r="O219" i="3"/>
  <c r="P219" i="3"/>
  <c r="E220" i="3"/>
  <c r="F220" i="3"/>
  <c r="G220" i="3"/>
  <c r="H220" i="3"/>
  <c r="I220" i="3"/>
  <c r="J220" i="3"/>
  <c r="K220" i="3"/>
  <c r="L220" i="3"/>
  <c r="M220" i="3"/>
  <c r="N220" i="3"/>
  <c r="O220" i="3"/>
  <c r="P220" i="3"/>
  <c r="E221" i="3"/>
  <c r="F221" i="3"/>
  <c r="G221" i="3"/>
  <c r="H221" i="3"/>
  <c r="I221" i="3"/>
  <c r="J221" i="3"/>
  <c r="K221" i="3"/>
  <c r="L221" i="3"/>
  <c r="M221" i="3"/>
  <c r="N221" i="3"/>
  <c r="O221" i="3"/>
  <c r="P221" i="3"/>
  <c r="E222" i="3"/>
  <c r="F222" i="3"/>
  <c r="G222" i="3"/>
  <c r="H222" i="3"/>
  <c r="I222" i="3"/>
  <c r="J222" i="3"/>
  <c r="K222" i="3"/>
  <c r="L222" i="3"/>
  <c r="M222" i="3"/>
  <c r="N222" i="3"/>
  <c r="O222" i="3"/>
  <c r="P222" i="3"/>
  <c r="E223" i="3"/>
  <c r="F223" i="3"/>
  <c r="G223" i="3"/>
  <c r="H223" i="3"/>
  <c r="I223" i="3"/>
  <c r="J223" i="3"/>
  <c r="K223" i="3"/>
  <c r="L223" i="3"/>
  <c r="M223" i="3"/>
  <c r="N223" i="3"/>
  <c r="O223" i="3"/>
  <c r="P223" i="3"/>
  <c r="E224" i="3"/>
  <c r="F224" i="3"/>
  <c r="G224" i="3"/>
  <c r="H224" i="3"/>
  <c r="I224" i="3"/>
  <c r="J224" i="3"/>
  <c r="K224" i="3"/>
  <c r="L224" i="3"/>
  <c r="M224" i="3"/>
  <c r="N224" i="3"/>
  <c r="O224" i="3"/>
  <c r="P224" i="3"/>
  <c r="E225" i="3"/>
  <c r="F225" i="3"/>
  <c r="G225" i="3"/>
  <c r="H225" i="3"/>
  <c r="I225" i="3"/>
  <c r="J225" i="3"/>
  <c r="K225" i="3"/>
  <c r="L225" i="3"/>
  <c r="M225" i="3"/>
  <c r="N225" i="3"/>
  <c r="O225" i="3"/>
  <c r="P225" i="3"/>
  <c r="E226" i="3"/>
  <c r="F226" i="3"/>
  <c r="G226" i="3"/>
  <c r="H226" i="3"/>
  <c r="I226" i="3"/>
  <c r="J226" i="3"/>
  <c r="K226" i="3"/>
  <c r="L226" i="3"/>
  <c r="M226" i="3"/>
  <c r="N226" i="3"/>
  <c r="O226" i="3"/>
  <c r="P226" i="3"/>
  <c r="E227" i="3"/>
  <c r="F227" i="3"/>
  <c r="G227" i="3"/>
  <c r="H227" i="3"/>
  <c r="I227" i="3"/>
  <c r="J227" i="3"/>
  <c r="K227" i="3"/>
  <c r="L227" i="3"/>
  <c r="M227" i="3"/>
  <c r="N227" i="3"/>
  <c r="O227" i="3"/>
  <c r="P227" i="3"/>
  <c r="E228" i="3"/>
  <c r="F228" i="3"/>
  <c r="G228" i="3"/>
  <c r="H228" i="3"/>
  <c r="I228" i="3"/>
  <c r="J228" i="3"/>
  <c r="K228" i="3"/>
  <c r="L228" i="3"/>
  <c r="M228" i="3"/>
  <c r="N228" i="3"/>
  <c r="O228" i="3"/>
  <c r="P228" i="3"/>
  <c r="E229" i="3"/>
  <c r="F229" i="3"/>
  <c r="G229" i="3"/>
  <c r="H229" i="3"/>
  <c r="I229" i="3"/>
  <c r="J229" i="3"/>
  <c r="K229" i="3"/>
  <c r="L229" i="3"/>
  <c r="M229" i="3"/>
  <c r="N229" i="3"/>
  <c r="O229" i="3"/>
  <c r="P229" i="3"/>
  <c r="E230" i="3"/>
  <c r="F230" i="3"/>
  <c r="G230" i="3"/>
  <c r="H230" i="3"/>
  <c r="I230" i="3"/>
  <c r="J230" i="3"/>
  <c r="K230" i="3"/>
  <c r="L230" i="3"/>
  <c r="M230" i="3"/>
  <c r="N230" i="3"/>
  <c r="O230" i="3"/>
  <c r="P230" i="3"/>
  <c r="E231" i="3"/>
  <c r="F231" i="3"/>
  <c r="G231" i="3"/>
  <c r="H231" i="3"/>
  <c r="I231" i="3"/>
  <c r="J231" i="3"/>
  <c r="K231" i="3"/>
  <c r="L231" i="3"/>
  <c r="M231" i="3"/>
  <c r="N231" i="3"/>
  <c r="O231" i="3"/>
  <c r="P231" i="3"/>
  <c r="E232" i="3"/>
  <c r="F232" i="3"/>
  <c r="G232" i="3"/>
  <c r="H232" i="3"/>
  <c r="I232" i="3"/>
  <c r="J232" i="3"/>
  <c r="K232" i="3"/>
  <c r="L232" i="3"/>
  <c r="M232" i="3"/>
  <c r="N232" i="3"/>
  <c r="O232" i="3"/>
  <c r="P232" i="3"/>
  <c r="E233" i="3"/>
  <c r="F233" i="3"/>
  <c r="G233" i="3"/>
  <c r="H233" i="3"/>
  <c r="I233" i="3"/>
  <c r="J233" i="3"/>
  <c r="K233" i="3"/>
  <c r="L233" i="3"/>
  <c r="M233" i="3"/>
  <c r="N233" i="3"/>
  <c r="O233" i="3"/>
  <c r="P233" i="3"/>
  <c r="E234" i="3"/>
  <c r="F234" i="3"/>
  <c r="G234" i="3"/>
  <c r="H234" i="3"/>
  <c r="I234" i="3"/>
  <c r="J234" i="3"/>
  <c r="K234" i="3"/>
  <c r="L234" i="3"/>
  <c r="M234" i="3"/>
  <c r="N234" i="3"/>
  <c r="O234" i="3"/>
  <c r="P234" i="3"/>
  <c r="E235" i="3"/>
  <c r="F235" i="3"/>
  <c r="G235" i="3"/>
  <c r="H235" i="3"/>
  <c r="I235" i="3"/>
  <c r="J235" i="3"/>
  <c r="K235" i="3"/>
  <c r="L235" i="3"/>
  <c r="M235" i="3"/>
  <c r="N235" i="3"/>
  <c r="O235" i="3"/>
  <c r="P235" i="3"/>
  <c r="E236" i="3"/>
  <c r="F236" i="3"/>
  <c r="G236" i="3"/>
  <c r="H236" i="3"/>
  <c r="I236" i="3"/>
  <c r="J236" i="3"/>
  <c r="K236" i="3"/>
  <c r="L236" i="3"/>
  <c r="M236" i="3"/>
  <c r="N236" i="3"/>
  <c r="O236" i="3"/>
  <c r="P236" i="3"/>
  <c r="B239" i="3"/>
  <c r="C239" i="3"/>
  <c r="D239" i="3"/>
  <c r="E239" i="3"/>
  <c r="F239" i="3"/>
  <c r="G239" i="3"/>
  <c r="H239" i="3"/>
  <c r="I239" i="3"/>
  <c r="J239" i="3"/>
  <c r="K239" i="3"/>
  <c r="L239" i="3"/>
  <c r="M239" i="3"/>
  <c r="N239" i="3"/>
  <c r="O239" i="3"/>
  <c r="P239" i="3"/>
  <c r="Q239" i="3"/>
  <c r="R239" i="3"/>
  <c r="S239" i="3"/>
  <c r="B240" i="3"/>
  <c r="C240" i="3"/>
  <c r="D240" i="3"/>
  <c r="E240" i="3"/>
  <c r="F240" i="3"/>
  <c r="G240" i="3"/>
  <c r="H240" i="3"/>
  <c r="I240" i="3"/>
  <c r="J240" i="3"/>
  <c r="K240" i="3"/>
  <c r="L240" i="3"/>
  <c r="M240" i="3"/>
  <c r="N240" i="3"/>
  <c r="O240" i="3"/>
  <c r="P240" i="3"/>
  <c r="Q240" i="3"/>
  <c r="R240" i="3"/>
  <c r="S240" i="3"/>
  <c r="B241" i="3"/>
  <c r="C241" i="3"/>
  <c r="D241" i="3"/>
  <c r="E241" i="3"/>
  <c r="F241" i="3"/>
  <c r="G241" i="3"/>
  <c r="H241" i="3"/>
  <c r="I241" i="3"/>
  <c r="J241" i="3"/>
  <c r="K241" i="3"/>
  <c r="L241" i="3"/>
  <c r="M241" i="3"/>
  <c r="N241" i="3"/>
  <c r="O241" i="3"/>
  <c r="P241" i="3"/>
  <c r="Q241" i="3"/>
  <c r="R241" i="3"/>
  <c r="S241" i="3"/>
  <c r="B242" i="3"/>
  <c r="C242" i="3"/>
  <c r="D242" i="3"/>
  <c r="E242" i="3"/>
  <c r="F242" i="3"/>
  <c r="G242" i="3"/>
  <c r="H242" i="3"/>
  <c r="I242" i="3"/>
  <c r="J242" i="3"/>
  <c r="K242" i="3"/>
  <c r="L242" i="3"/>
  <c r="M242" i="3"/>
  <c r="N242" i="3"/>
  <c r="O242" i="3"/>
  <c r="P242" i="3"/>
  <c r="Q242" i="3"/>
  <c r="R242" i="3"/>
  <c r="S242" i="3"/>
  <c r="B243" i="3"/>
  <c r="C243" i="3"/>
  <c r="D243" i="3"/>
  <c r="E243" i="3"/>
  <c r="F243" i="3"/>
  <c r="G243" i="3"/>
  <c r="H243" i="3"/>
  <c r="I243" i="3"/>
  <c r="J243" i="3"/>
  <c r="K243" i="3"/>
  <c r="L243" i="3"/>
  <c r="M243" i="3"/>
  <c r="N243" i="3"/>
  <c r="O243" i="3"/>
  <c r="P243" i="3"/>
  <c r="Q243" i="3"/>
  <c r="R243" i="3"/>
  <c r="S243" i="3"/>
  <c r="B244" i="3"/>
  <c r="C244" i="3"/>
  <c r="D244" i="3"/>
  <c r="E244" i="3"/>
  <c r="F244" i="3"/>
  <c r="G244" i="3"/>
  <c r="H244" i="3"/>
  <c r="I244" i="3"/>
  <c r="J244" i="3"/>
  <c r="K244" i="3"/>
  <c r="L244" i="3"/>
  <c r="M244" i="3"/>
  <c r="N244" i="3"/>
  <c r="O244" i="3"/>
  <c r="P244" i="3"/>
  <c r="Q244" i="3"/>
  <c r="R244" i="3"/>
  <c r="S244" i="3"/>
  <c r="B245" i="3"/>
  <c r="C245" i="3"/>
  <c r="D245" i="3"/>
  <c r="E245" i="3"/>
  <c r="F245" i="3"/>
  <c r="G245" i="3"/>
  <c r="H245" i="3"/>
  <c r="I245" i="3"/>
  <c r="J245" i="3"/>
  <c r="K245" i="3"/>
  <c r="L245" i="3"/>
  <c r="M245" i="3"/>
  <c r="N245" i="3"/>
  <c r="O245" i="3"/>
  <c r="P245" i="3"/>
  <c r="Q245" i="3"/>
  <c r="R245" i="3"/>
  <c r="S245" i="3"/>
  <c r="B246" i="3"/>
  <c r="C246" i="3"/>
  <c r="D246" i="3"/>
  <c r="E246" i="3"/>
  <c r="F246" i="3"/>
  <c r="G246" i="3"/>
  <c r="H246" i="3"/>
  <c r="I246" i="3"/>
  <c r="J246" i="3"/>
  <c r="K246" i="3"/>
  <c r="L246" i="3"/>
  <c r="M246" i="3"/>
  <c r="N246" i="3"/>
  <c r="O246" i="3"/>
  <c r="P246" i="3"/>
  <c r="Q246" i="3"/>
  <c r="R246" i="3"/>
  <c r="S246" i="3"/>
  <c r="B247" i="3"/>
  <c r="C247" i="3"/>
  <c r="D247" i="3"/>
  <c r="E247" i="3"/>
  <c r="F247" i="3"/>
  <c r="G247" i="3"/>
  <c r="H247" i="3"/>
  <c r="I247" i="3"/>
  <c r="J247" i="3"/>
  <c r="K247" i="3"/>
  <c r="L247" i="3"/>
  <c r="M247" i="3"/>
  <c r="N247" i="3"/>
  <c r="O247" i="3"/>
  <c r="P247" i="3"/>
  <c r="Q247" i="3"/>
  <c r="R247" i="3"/>
  <c r="S247" i="3"/>
  <c r="B248" i="3"/>
  <c r="C248" i="3"/>
  <c r="D248" i="3"/>
  <c r="E248" i="3"/>
  <c r="F248" i="3"/>
  <c r="G248" i="3"/>
  <c r="H248" i="3"/>
  <c r="I248" i="3"/>
  <c r="J248" i="3"/>
  <c r="K248" i="3"/>
  <c r="L248" i="3"/>
  <c r="M248" i="3"/>
  <c r="N248" i="3"/>
  <c r="O248" i="3"/>
  <c r="P248" i="3"/>
  <c r="Q248" i="3"/>
  <c r="R248" i="3"/>
  <c r="S248" i="3"/>
  <c r="C249" i="3"/>
  <c r="D249" i="3"/>
  <c r="E249" i="3"/>
  <c r="F249" i="3"/>
  <c r="G249" i="3"/>
  <c r="H249" i="3"/>
  <c r="I249" i="3"/>
  <c r="J249" i="3"/>
  <c r="K249" i="3"/>
  <c r="L249" i="3"/>
  <c r="M249" i="3"/>
  <c r="N249" i="3"/>
  <c r="O249" i="3"/>
  <c r="P249" i="3"/>
  <c r="Q249" i="3"/>
  <c r="R249" i="3"/>
  <c r="S249" i="3"/>
  <c r="C250" i="3"/>
  <c r="D250" i="3"/>
  <c r="E250" i="3"/>
  <c r="F250" i="3"/>
  <c r="G250" i="3"/>
  <c r="H250" i="3"/>
  <c r="I250" i="3"/>
  <c r="J250" i="3"/>
  <c r="K250" i="3"/>
  <c r="L250" i="3"/>
  <c r="M250" i="3"/>
  <c r="N250" i="3"/>
  <c r="O250" i="3"/>
  <c r="P250" i="3"/>
  <c r="Q250" i="3"/>
  <c r="R250" i="3"/>
  <c r="S250" i="3"/>
  <c r="C251" i="3"/>
  <c r="D251" i="3"/>
  <c r="E251" i="3"/>
  <c r="F251" i="3"/>
  <c r="G251" i="3"/>
  <c r="H251" i="3"/>
  <c r="I251" i="3"/>
  <c r="J251" i="3"/>
  <c r="K251" i="3"/>
  <c r="L251" i="3"/>
  <c r="M251" i="3"/>
  <c r="N251" i="3"/>
  <c r="O251" i="3"/>
  <c r="P251" i="3"/>
  <c r="Q251" i="3"/>
  <c r="R251" i="3"/>
  <c r="S251" i="3"/>
  <c r="C252" i="3"/>
  <c r="D252" i="3"/>
  <c r="E252" i="3"/>
  <c r="F252" i="3"/>
  <c r="G252" i="3"/>
  <c r="H252" i="3"/>
  <c r="I252" i="3"/>
  <c r="J252" i="3"/>
  <c r="K252" i="3"/>
  <c r="L252" i="3"/>
  <c r="M252" i="3"/>
  <c r="N252" i="3"/>
  <c r="O252" i="3"/>
  <c r="P252" i="3"/>
  <c r="Q252" i="3"/>
  <c r="R252" i="3"/>
  <c r="S252" i="3"/>
  <c r="C253" i="3"/>
  <c r="D253" i="3"/>
  <c r="E253" i="3"/>
  <c r="F253" i="3"/>
  <c r="G253" i="3"/>
  <c r="H253" i="3"/>
  <c r="I253" i="3"/>
  <c r="J253" i="3"/>
  <c r="K253" i="3"/>
  <c r="L253" i="3"/>
  <c r="M253" i="3"/>
  <c r="N253" i="3"/>
  <c r="O253" i="3"/>
  <c r="P253" i="3"/>
  <c r="Q253" i="3"/>
  <c r="R253" i="3"/>
  <c r="S253" i="3"/>
  <c r="C254" i="3"/>
  <c r="D254" i="3"/>
  <c r="E254" i="3"/>
  <c r="F254" i="3"/>
  <c r="G254" i="3"/>
  <c r="H254" i="3"/>
  <c r="I254" i="3"/>
  <c r="J254" i="3"/>
  <c r="K254" i="3"/>
  <c r="L254" i="3"/>
  <c r="M254" i="3"/>
  <c r="N254" i="3"/>
  <c r="O254" i="3"/>
  <c r="P254" i="3"/>
  <c r="Q254" i="3"/>
  <c r="R254" i="3"/>
  <c r="S254" i="3"/>
  <c r="C255" i="3"/>
  <c r="D255" i="3"/>
  <c r="E255" i="3"/>
  <c r="F255" i="3"/>
  <c r="G255" i="3"/>
  <c r="H255" i="3"/>
  <c r="I255" i="3"/>
  <c r="J255" i="3"/>
  <c r="K255" i="3"/>
  <c r="L255" i="3"/>
  <c r="M255" i="3"/>
  <c r="N255" i="3"/>
  <c r="O255" i="3"/>
  <c r="P255" i="3"/>
  <c r="Q255" i="3"/>
  <c r="R255" i="3"/>
  <c r="S255" i="3"/>
  <c r="C256" i="3"/>
  <c r="D256" i="3"/>
  <c r="E256" i="3"/>
  <c r="F256" i="3"/>
  <c r="G256" i="3"/>
  <c r="H256" i="3"/>
  <c r="I256" i="3"/>
  <c r="J256" i="3"/>
  <c r="K256" i="3"/>
  <c r="L256" i="3"/>
  <c r="M256" i="3"/>
  <c r="N256" i="3"/>
  <c r="O256" i="3"/>
  <c r="P256" i="3"/>
  <c r="Q256" i="3"/>
  <c r="R256" i="3"/>
  <c r="S256" i="3"/>
  <c r="C257" i="3"/>
  <c r="D257" i="3"/>
  <c r="E257" i="3"/>
  <c r="F257" i="3"/>
  <c r="G257" i="3"/>
  <c r="H257" i="3"/>
  <c r="I257" i="3"/>
  <c r="J257" i="3"/>
  <c r="K257" i="3"/>
  <c r="L257" i="3"/>
  <c r="M257" i="3"/>
  <c r="N257" i="3"/>
  <c r="O257" i="3"/>
  <c r="P257" i="3"/>
  <c r="Q257" i="3"/>
  <c r="R257" i="3"/>
  <c r="S257" i="3"/>
  <c r="C258" i="3"/>
  <c r="D258" i="3"/>
  <c r="E258" i="3"/>
  <c r="F258" i="3"/>
  <c r="G258" i="3"/>
  <c r="H258" i="3"/>
  <c r="I258" i="3"/>
  <c r="J258" i="3"/>
  <c r="K258" i="3"/>
  <c r="L258" i="3"/>
  <c r="M258" i="3"/>
  <c r="N258" i="3"/>
  <c r="O258" i="3"/>
  <c r="P258" i="3"/>
  <c r="Q258" i="3"/>
  <c r="R258" i="3"/>
  <c r="S258" i="3"/>
  <c r="C259" i="3"/>
  <c r="D259" i="3"/>
  <c r="E259" i="3"/>
  <c r="F259" i="3"/>
  <c r="G259" i="3"/>
  <c r="H259" i="3"/>
  <c r="I259" i="3"/>
  <c r="J259" i="3"/>
  <c r="K259" i="3"/>
  <c r="L259" i="3"/>
  <c r="M259" i="3"/>
  <c r="N259" i="3"/>
  <c r="O259" i="3"/>
  <c r="P259" i="3"/>
  <c r="Q259" i="3"/>
  <c r="R259" i="3"/>
  <c r="S259" i="3"/>
  <c r="C260" i="3"/>
  <c r="D260" i="3"/>
  <c r="E260" i="3"/>
  <c r="F260" i="3"/>
  <c r="G260" i="3"/>
  <c r="H260" i="3"/>
  <c r="I260" i="3"/>
  <c r="J260" i="3"/>
  <c r="K260" i="3"/>
  <c r="L260" i="3"/>
  <c r="M260" i="3"/>
  <c r="N260" i="3"/>
  <c r="O260" i="3"/>
  <c r="P260" i="3"/>
  <c r="Q260" i="3"/>
  <c r="R260" i="3"/>
  <c r="S260" i="3"/>
  <c r="C261" i="3"/>
  <c r="D261" i="3"/>
  <c r="E261" i="3"/>
  <c r="F261" i="3"/>
  <c r="G261" i="3"/>
  <c r="H261" i="3"/>
  <c r="I261" i="3"/>
  <c r="J261" i="3"/>
  <c r="K261" i="3"/>
  <c r="L261" i="3"/>
  <c r="M261" i="3"/>
  <c r="N261" i="3"/>
  <c r="O261" i="3"/>
  <c r="P261" i="3"/>
  <c r="Q261" i="3"/>
  <c r="R261" i="3"/>
  <c r="S261" i="3"/>
  <c r="C262" i="3"/>
  <c r="D262" i="3"/>
  <c r="E262" i="3"/>
  <c r="F262" i="3"/>
  <c r="G262" i="3"/>
  <c r="H262" i="3"/>
  <c r="I262" i="3"/>
  <c r="J262" i="3"/>
  <c r="K262" i="3"/>
  <c r="L262" i="3"/>
  <c r="M262" i="3"/>
  <c r="N262" i="3"/>
  <c r="O262" i="3"/>
  <c r="P262" i="3"/>
  <c r="Q262" i="3"/>
  <c r="R262" i="3"/>
  <c r="S262" i="3"/>
  <c r="C263" i="3"/>
  <c r="D263" i="3"/>
  <c r="E263" i="3"/>
  <c r="F263" i="3"/>
  <c r="G263" i="3"/>
  <c r="H263" i="3"/>
  <c r="I263" i="3"/>
  <c r="J263" i="3"/>
  <c r="K263" i="3"/>
  <c r="L263" i="3"/>
  <c r="M263" i="3"/>
  <c r="N263" i="3"/>
  <c r="O263" i="3"/>
  <c r="P263" i="3"/>
  <c r="Q263" i="3"/>
  <c r="R263" i="3"/>
  <c r="S263" i="3"/>
  <c r="C264" i="3"/>
  <c r="D264" i="3"/>
  <c r="E264" i="3"/>
  <c r="F264" i="3"/>
  <c r="G264" i="3"/>
  <c r="H264" i="3"/>
  <c r="I264" i="3"/>
  <c r="J264" i="3"/>
  <c r="K264" i="3"/>
  <c r="L264" i="3"/>
  <c r="M264" i="3"/>
  <c r="N264" i="3"/>
  <c r="O264" i="3"/>
  <c r="P264" i="3"/>
  <c r="Q264" i="3"/>
  <c r="R264" i="3"/>
  <c r="S264" i="3"/>
  <c r="E265" i="3"/>
  <c r="Q265" i="3"/>
  <c r="C266" i="3"/>
  <c r="D266" i="3"/>
  <c r="E266" i="3"/>
  <c r="F266" i="3"/>
  <c r="G266" i="3"/>
  <c r="H266" i="3"/>
  <c r="I266" i="3"/>
  <c r="J266" i="3"/>
  <c r="K266" i="3"/>
  <c r="L266" i="3"/>
  <c r="M266" i="3"/>
  <c r="N266" i="3"/>
  <c r="O266" i="3"/>
  <c r="P266" i="3"/>
  <c r="Q266" i="3"/>
  <c r="R266" i="3"/>
  <c r="S266" i="3"/>
  <c r="A1" i="8"/>
  <c r="B1" i="8"/>
  <c r="A3" i="8"/>
  <c r="D12" i="8"/>
  <c r="F12" i="8"/>
  <c r="H12" i="8"/>
  <c r="J12" i="8"/>
  <c r="L12" i="8"/>
  <c r="D13" i="8"/>
  <c r="F13" i="8"/>
  <c r="H13" i="8"/>
  <c r="J13" i="8"/>
  <c r="L13" i="8"/>
  <c r="D15" i="8"/>
  <c r="F15" i="8"/>
  <c r="H15" i="8"/>
  <c r="J15" i="8"/>
  <c r="L15" i="8"/>
  <c r="D16" i="8"/>
  <c r="F16" i="8"/>
  <c r="H16" i="8"/>
  <c r="J16" i="8"/>
  <c r="L16" i="8"/>
  <c r="D17" i="8"/>
  <c r="F17" i="8"/>
  <c r="H17" i="8"/>
  <c r="J17" i="8"/>
  <c r="L17" i="8"/>
  <c r="D18" i="8"/>
  <c r="F18" i="8"/>
  <c r="H18" i="8"/>
  <c r="J18" i="8"/>
  <c r="L18" i="8"/>
  <c r="D19" i="8"/>
  <c r="F19" i="8"/>
  <c r="H19" i="8"/>
  <c r="J19" i="8"/>
  <c r="L19" i="8"/>
  <c r="D20" i="8"/>
  <c r="F20" i="8"/>
  <c r="H20" i="8"/>
  <c r="J20" i="8"/>
  <c r="L20" i="8"/>
  <c r="D22" i="8"/>
  <c r="F22" i="8"/>
  <c r="H22" i="8"/>
  <c r="J22" i="8"/>
  <c r="L22" i="8"/>
  <c r="D24" i="8"/>
  <c r="F24" i="8"/>
  <c r="H24" i="8"/>
  <c r="J24" i="8"/>
  <c r="L24" i="8"/>
  <c r="D25" i="8"/>
  <c r="F25" i="8"/>
  <c r="H25" i="8"/>
  <c r="J25" i="8"/>
  <c r="L25" i="8"/>
  <c r="D26" i="8"/>
  <c r="F26" i="8"/>
  <c r="H26" i="8"/>
  <c r="J26" i="8"/>
  <c r="L26" i="8"/>
  <c r="D27" i="8"/>
  <c r="F27" i="8"/>
  <c r="H27" i="8"/>
  <c r="J27" i="8"/>
  <c r="L27" i="8"/>
  <c r="D29" i="8"/>
  <c r="F29" i="8"/>
  <c r="H29" i="8"/>
  <c r="J29" i="8"/>
  <c r="L29" i="8"/>
  <c r="D31" i="8"/>
  <c r="F31" i="8"/>
  <c r="H31" i="8"/>
  <c r="J31" i="8"/>
  <c r="L31" i="8"/>
  <c r="D33" i="8"/>
  <c r="F33" i="8"/>
  <c r="H33" i="8"/>
  <c r="J33" i="8"/>
  <c r="L33" i="8"/>
  <c r="D35" i="8"/>
  <c r="F35" i="8"/>
  <c r="H35" i="8"/>
  <c r="J35" i="8"/>
  <c r="L35" i="8"/>
  <c r="A40" i="8"/>
  <c r="A1" i="7"/>
  <c r="D4" i="7"/>
  <c r="D5" i="7"/>
  <c r="G13" i="7"/>
  <c r="I13" i="7"/>
  <c r="K13" i="7"/>
  <c r="M13" i="7"/>
  <c r="G15" i="7"/>
  <c r="I15" i="7"/>
  <c r="K15" i="7"/>
  <c r="M15" i="7"/>
  <c r="G23" i="7"/>
  <c r="I23" i="7"/>
  <c r="K23" i="7"/>
  <c r="M23" i="7"/>
  <c r="G25" i="7"/>
  <c r="I25" i="7"/>
  <c r="K25" i="7"/>
  <c r="M25" i="7"/>
  <c r="G28" i="7"/>
  <c r="I28" i="7"/>
  <c r="K28" i="7"/>
  <c r="M28" i="7"/>
  <c r="G29" i="7"/>
  <c r="I29" i="7"/>
  <c r="K29" i="7"/>
  <c r="M29" i="7"/>
  <c r="G30" i="7"/>
  <c r="I30" i="7"/>
  <c r="K30" i="7"/>
  <c r="M30" i="7"/>
  <c r="G31" i="7"/>
  <c r="I31" i="7"/>
  <c r="K31" i="7"/>
  <c r="M31" i="7"/>
  <c r="G32" i="7"/>
  <c r="I32" i="7"/>
  <c r="K32" i="7"/>
  <c r="M32" i="7"/>
  <c r="G33" i="7"/>
  <c r="I33" i="7"/>
  <c r="K33" i="7"/>
  <c r="M33" i="7"/>
  <c r="G34" i="7"/>
  <c r="I34" i="7"/>
  <c r="K34" i="7"/>
  <c r="M34" i="7"/>
  <c r="G35" i="7"/>
  <c r="I35" i="7"/>
  <c r="K35" i="7"/>
  <c r="M35" i="7"/>
  <c r="G46" i="7"/>
  <c r="I46" i="7"/>
  <c r="K46" i="7"/>
  <c r="M46" i="7"/>
  <c r="G56" i="7"/>
  <c r="I56" i="7"/>
  <c r="K56" i="7"/>
  <c r="M56" i="7"/>
  <c r="G58" i="7"/>
  <c r="I58" i="7"/>
  <c r="K58" i="7"/>
  <c r="M58" i="7"/>
  <c r="A1" i="19"/>
  <c r="B1" i="19"/>
  <c r="C1" i="19"/>
  <c r="D1" i="19"/>
  <c r="E1" i="19"/>
  <c r="F1" i="19"/>
  <c r="G1" i="19"/>
  <c r="H1" i="19"/>
  <c r="I1" i="19"/>
  <c r="J1" i="19"/>
  <c r="K1" i="19"/>
  <c r="L1" i="19"/>
  <c r="M1" i="19"/>
  <c r="N1" i="19"/>
  <c r="A2" i="19"/>
  <c r="B2" i="19"/>
  <c r="C2" i="19"/>
  <c r="D2" i="19"/>
  <c r="E2" i="19"/>
  <c r="F2" i="19"/>
  <c r="G2" i="19"/>
  <c r="H2" i="19"/>
  <c r="I2" i="19"/>
  <c r="J2" i="19"/>
  <c r="K2" i="19"/>
  <c r="L2" i="19"/>
  <c r="M2" i="19"/>
  <c r="N2" i="19"/>
  <c r="A3" i="19"/>
  <c r="B3" i="19"/>
  <c r="C3" i="19"/>
  <c r="D3" i="19"/>
  <c r="E3" i="19"/>
  <c r="F3" i="19"/>
  <c r="G3" i="19"/>
  <c r="H3" i="19"/>
  <c r="I3" i="19"/>
  <c r="J3" i="19"/>
  <c r="K3" i="19"/>
  <c r="L3" i="19"/>
  <c r="M3" i="19"/>
  <c r="N3" i="19"/>
  <c r="A4" i="19"/>
  <c r="B4" i="19"/>
  <c r="C4" i="19"/>
  <c r="D4" i="19"/>
  <c r="E4" i="19"/>
  <c r="F4" i="19"/>
  <c r="G4" i="19"/>
  <c r="H4" i="19"/>
  <c r="I4" i="19"/>
  <c r="J4" i="19"/>
  <c r="K4" i="19"/>
  <c r="L4" i="19"/>
  <c r="M4" i="19"/>
  <c r="N4" i="19"/>
  <c r="A5" i="19"/>
  <c r="B5" i="19"/>
  <c r="C5" i="19"/>
  <c r="D5" i="19"/>
  <c r="E5" i="19"/>
  <c r="F5" i="19"/>
  <c r="G5" i="19"/>
  <c r="H5" i="19"/>
  <c r="I5" i="19"/>
  <c r="J5" i="19"/>
  <c r="K5" i="19"/>
  <c r="L5" i="19"/>
  <c r="M5" i="19"/>
  <c r="N5" i="19"/>
  <c r="A6" i="19"/>
  <c r="B6" i="19"/>
  <c r="C6" i="19"/>
  <c r="D6" i="19"/>
  <c r="E6" i="19"/>
  <c r="F6" i="19"/>
  <c r="G6" i="19"/>
  <c r="H6" i="19"/>
  <c r="I6" i="19"/>
  <c r="J6" i="19"/>
  <c r="K6" i="19"/>
  <c r="L6" i="19"/>
  <c r="M6" i="19"/>
  <c r="N6" i="19"/>
  <c r="A7" i="19"/>
  <c r="B7" i="19"/>
  <c r="C7" i="19"/>
  <c r="D7" i="19"/>
  <c r="E7" i="19"/>
  <c r="F7" i="19"/>
  <c r="G7" i="19"/>
  <c r="H7" i="19"/>
  <c r="I7" i="19"/>
  <c r="J7" i="19"/>
  <c r="K7" i="19"/>
  <c r="L7" i="19"/>
  <c r="M7" i="19"/>
  <c r="N7" i="19"/>
  <c r="A8" i="19"/>
  <c r="B8" i="19"/>
  <c r="C8" i="19"/>
  <c r="D8" i="19"/>
  <c r="E8" i="19"/>
  <c r="F8" i="19"/>
  <c r="G8" i="19"/>
  <c r="H8" i="19"/>
  <c r="I8" i="19"/>
  <c r="J8" i="19"/>
  <c r="K8" i="19"/>
  <c r="L8" i="19"/>
  <c r="M8" i="19"/>
  <c r="N8" i="19"/>
  <c r="A9" i="19"/>
  <c r="B9" i="19"/>
  <c r="C9" i="19"/>
  <c r="D9" i="19"/>
  <c r="E9" i="19"/>
  <c r="F9" i="19"/>
  <c r="G9" i="19"/>
  <c r="H9" i="19"/>
  <c r="I9" i="19"/>
  <c r="J9" i="19"/>
  <c r="K9" i="19"/>
  <c r="L9" i="19"/>
  <c r="M9" i="19"/>
  <c r="N9" i="19"/>
  <c r="A10" i="19"/>
  <c r="B10" i="19"/>
  <c r="C10" i="19"/>
  <c r="D10" i="19"/>
  <c r="E10" i="19"/>
  <c r="F10" i="19"/>
  <c r="G10" i="19"/>
  <c r="H10" i="19"/>
  <c r="I10" i="19"/>
  <c r="J10" i="19"/>
  <c r="K10" i="19"/>
  <c r="L10" i="19"/>
  <c r="M10" i="19"/>
  <c r="N10" i="19"/>
  <c r="A11" i="19"/>
  <c r="B11" i="19"/>
  <c r="C11" i="19"/>
  <c r="D11" i="19"/>
  <c r="E11" i="19"/>
  <c r="F11" i="19"/>
  <c r="G11" i="19"/>
  <c r="H11" i="19"/>
  <c r="I11" i="19"/>
  <c r="J11" i="19"/>
  <c r="K11" i="19"/>
  <c r="L11" i="19"/>
  <c r="M11" i="19"/>
  <c r="N11" i="19"/>
  <c r="A12" i="19"/>
  <c r="B12" i="19"/>
  <c r="C12" i="19"/>
  <c r="D12" i="19"/>
  <c r="E12" i="19"/>
  <c r="F12" i="19"/>
  <c r="G12" i="19"/>
  <c r="H12" i="19"/>
  <c r="I12" i="19"/>
  <c r="J12" i="19"/>
  <c r="K12" i="19"/>
  <c r="L12" i="19"/>
  <c r="M12" i="19"/>
  <c r="N12" i="19"/>
  <c r="A13" i="19"/>
  <c r="B13" i="19"/>
  <c r="C13" i="19"/>
  <c r="D13" i="19"/>
  <c r="E13" i="19"/>
  <c r="F13" i="19"/>
  <c r="G13" i="19"/>
  <c r="H13" i="19"/>
  <c r="I13" i="19"/>
  <c r="J13" i="19"/>
  <c r="K13" i="19"/>
  <c r="L13" i="19"/>
  <c r="M13" i="19"/>
  <c r="N13" i="19"/>
  <c r="A14" i="19"/>
  <c r="B14" i="19"/>
  <c r="C14" i="19"/>
  <c r="D14" i="19"/>
  <c r="E14" i="19"/>
  <c r="F14" i="19"/>
  <c r="G14" i="19"/>
  <c r="H14" i="19"/>
  <c r="I14" i="19"/>
  <c r="J14" i="19"/>
  <c r="K14" i="19"/>
  <c r="L14" i="19"/>
  <c r="M14" i="19"/>
  <c r="N14" i="19"/>
  <c r="A15" i="19"/>
  <c r="B15" i="19"/>
  <c r="C15" i="19"/>
  <c r="D15" i="19"/>
  <c r="E15" i="19"/>
  <c r="F15" i="19"/>
  <c r="G15" i="19"/>
  <c r="H15" i="19"/>
  <c r="I15" i="19"/>
  <c r="J15" i="19"/>
  <c r="K15" i="19"/>
  <c r="L15" i="19"/>
  <c r="M15" i="19"/>
  <c r="N15" i="19"/>
  <c r="A16" i="19"/>
  <c r="B16" i="19"/>
  <c r="C16" i="19"/>
  <c r="D16" i="19"/>
  <c r="E16" i="19"/>
  <c r="F16" i="19"/>
  <c r="G16" i="19"/>
  <c r="H16" i="19"/>
  <c r="I16" i="19"/>
  <c r="J16" i="19"/>
  <c r="K16" i="19"/>
  <c r="L16" i="19"/>
  <c r="M16" i="19"/>
  <c r="N16" i="19"/>
  <c r="A17" i="19"/>
  <c r="B17" i="19"/>
  <c r="C17" i="19"/>
  <c r="D17" i="19"/>
  <c r="E17" i="19"/>
  <c r="F17" i="19"/>
  <c r="G17" i="19"/>
  <c r="H17" i="19"/>
  <c r="I17" i="19"/>
  <c r="J17" i="19"/>
  <c r="K17" i="19"/>
  <c r="L17" i="19"/>
  <c r="M17" i="19"/>
  <c r="N17" i="19"/>
  <c r="A18" i="19"/>
  <c r="B18" i="19"/>
  <c r="C18" i="19"/>
  <c r="D18" i="19"/>
  <c r="E18" i="19"/>
  <c r="F18" i="19"/>
  <c r="G18" i="19"/>
  <c r="H18" i="19"/>
  <c r="I18" i="19"/>
  <c r="J18" i="19"/>
  <c r="K18" i="19"/>
  <c r="L18" i="19"/>
  <c r="M18" i="19"/>
  <c r="N18" i="19"/>
  <c r="A19" i="19"/>
  <c r="B19" i="19"/>
  <c r="C19" i="19"/>
  <c r="D19" i="19"/>
  <c r="E19" i="19"/>
  <c r="F19" i="19"/>
  <c r="G19" i="19"/>
  <c r="H19" i="19"/>
  <c r="I19" i="19"/>
  <c r="J19" i="19"/>
  <c r="K19" i="19"/>
  <c r="L19" i="19"/>
  <c r="M19" i="19"/>
  <c r="N19" i="19"/>
  <c r="A20" i="19"/>
  <c r="B20" i="19"/>
  <c r="C20" i="19"/>
  <c r="D20" i="19"/>
  <c r="E20" i="19"/>
  <c r="F20" i="19"/>
  <c r="G20" i="19"/>
  <c r="H20" i="19"/>
  <c r="I20" i="19"/>
  <c r="J20" i="19"/>
  <c r="K20" i="19"/>
  <c r="L20" i="19"/>
  <c r="M20" i="19"/>
  <c r="N20" i="19"/>
  <c r="A21" i="19"/>
  <c r="B21" i="19"/>
  <c r="C21" i="19"/>
  <c r="D21" i="19"/>
  <c r="E21" i="19"/>
  <c r="F21" i="19"/>
  <c r="G21" i="19"/>
  <c r="H21" i="19"/>
  <c r="I21" i="19"/>
  <c r="J21" i="19"/>
  <c r="K21" i="19"/>
  <c r="L21" i="19"/>
  <c r="M21" i="19"/>
  <c r="N21" i="19"/>
  <c r="A22" i="19"/>
  <c r="B22" i="19"/>
  <c r="C22" i="19"/>
  <c r="D22" i="19"/>
  <c r="E22" i="19"/>
  <c r="F22" i="19"/>
  <c r="G22" i="19"/>
  <c r="H22" i="19"/>
  <c r="I22" i="19"/>
  <c r="J22" i="19"/>
  <c r="K22" i="19"/>
  <c r="L22" i="19"/>
  <c r="M22" i="19"/>
  <c r="N22" i="19"/>
  <c r="A23" i="19"/>
  <c r="B23" i="19"/>
  <c r="C23" i="19"/>
  <c r="D23" i="19"/>
  <c r="E23" i="19"/>
  <c r="F23" i="19"/>
  <c r="G23" i="19"/>
  <c r="H23" i="19"/>
  <c r="I23" i="19"/>
  <c r="J23" i="19"/>
  <c r="K23" i="19"/>
  <c r="L23" i="19"/>
  <c r="M23" i="19"/>
  <c r="N23" i="19"/>
  <c r="A24" i="19"/>
  <c r="B24" i="19"/>
  <c r="C24" i="19"/>
  <c r="D24" i="19"/>
  <c r="E24" i="19"/>
  <c r="F24" i="19"/>
  <c r="G24" i="19"/>
  <c r="H24" i="19"/>
  <c r="I24" i="19"/>
  <c r="J24" i="19"/>
  <c r="K24" i="19"/>
  <c r="L24" i="19"/>
  <c r="M24" i="19"/>
  <c r="N24" i="19"/>
  <c r="A25" i="19"/>
  <c r="B25" i="19"/>
  <c r="C25" i="19"/>
  <c r="D25" i="19"/>
  <c r="E25" i="19"/>
  <c r="F25" i="19"/>
  <c r="G25" i="19"/>
  <c r="H25" i="19"/>
  <c r="I25" i="19"/>
  <c r="J25" i="19"/>
  <c r="K25" i="19"/>
  <c r="L25" i="19"/>
  <c r="M25" i="19"/>
  <c r="N25" i="19"/>
  <c r="A26" i="19"/>
  <c r="B26" i="19"/>
  <c r="C26" i="19"/>
  <c r="D26" i="19"/>
  <c r="E26" i="19"/>
  <c r="F26" i="19"/>
  <c r="G26" i="19"/>
  <c r="H26" i="19"/>
  <c r="I26" i="19"/>
  <c r="J26" i="19"/>
  <c r="K26" i="19"/>
  <c r="L26" i="19"/>
  <c r="M26" i="19"/>
  <c r="N26" i="19"/>
  <c r="A27" i="19"/>
  <c r="B27" i="19"/>
  <c r="C27" i="19"/>
  <c r="D27" i="19"/>
  <c r="E27" i="19"/>
  <c r="F27" i="19"/>
  <c r="G27" i="19"/>
  <c r="H27" i="19"/>
  <c r="I27" i="19"/>
  <c r="J27" i="19"/>
  <c r="K27" i="19"/>
  <c r="L27" i="19"/>
  <c r="M27" i="19"/>
  <c r="N27" i="19"/>
  <c r="A28" i="19"/>
  <c r="B28" i="19"/>
  <c r="C28" i="19"/>
  <c r="D28" i="19"/>
  <c r="E28" i="19"/>
  <c r="F28" i="19"/>
  <c r="G28" i="19"/>
  <c r="H28" i="19"/>
  <c r="I28" i="19"/>
  <c r="J28" i="19"/>
  <c r="K28" i="19"/>
  <c r="L28" i="19"/>
  <c r="M28" i="19"/>
  <c r="N28" i="19"/>
  <c r="A29" i="19"/>
  <c r="B29" i="19"/>
  <c r="C29" i="19"/>
  <c r="D29" i="19"/>
  <c r="E29" i="19"/>
  <c r="F29" i="19"/>
  <c r="G29" i="19"/>
  <c r="H29" i="19"/>
  <c r="I29" i="19"/>
  <c r="J29" i="19"/>
  <c r="K29" i="19"/>
  <c r="L29" i="19"/>
  <c r="M29" i="19"/>
  <c r="N29" i="19"/>
  <c r="A30" i="19"/>
  <c r="B30" i="19"/>
  <c r="C30" i="19"/>
  <c r="D30" i="19"/>
  <c r="E30" i="19"/>
  <c r="F30" i="19"/>
  <c r="G30" i="19"/>
  <c r="H30" i="19"/>
  <c r="I30" i="19"/>
  <c r="J30" i="19"/>
  <c r="K30" i="19"/>
  <c r="L30" i="19"/>
  <c r="M30" i="19"/>
  <c r="N30" i="19"/>
  <c r="A31" i="19"/>
  <c r="B31" i="19"/>
  <c r="C31" i="19"/>
  <c r="D31" i="19"/>
  <c r="E31" i="19"/>
  <c r="F31" i="19"/>
  <c r="G31" i="19"/>
  <c r="H31" i="19"/>
  <c r="I31" i="19"/>
  <c r="J31" i="19"/>
  <c r="K31" i="19"/>
  <c r="L31" i="19"/>
  <c r="M31" i="19"/>
  <c r="N31" i="19"/>
  <c r="A32" i="19"/>
  <c r="B32" i="19"/>
  <c r="C32" i="19"/>
  <c r="D32" i="19"/>
  <c r="E32" i="19"/>
  <c r="F32" i="19"/>
  <c r="G32" i="19"/>
  <c r="H32" i="19"/>
  <c r="I32" i="19"/>
  <c r="J32" i="19"/>
  <c r="K32" i="19"/>
  <c r="L32" i="19"/>
  <c r="M32" i="19"/>
  <c r="N32" i="19"/>
  <c r="A33" i="19"/>
  <c r="B33" i="19"/>
  <c r="C33" i="19"/>
  <c r="D33" i="19"/>
  <c r="E33" i="19"/>
  <c r="F33" i="19"/>
  <c r="G33" i="19"/>
  <c r="H33" i="19"/>
  <c r="I33" i="19"/>
  <c r="J33" i="19"/>
  <c r="K33" i="19"/>
  <c r="L33" i="19"/>
  <c r="M33" i="19"/>
  <c r="N33" i="19"/>
  <c r="A34" i="19"/>
  <c r="B34" i="19"/>
  <c r="C34" i="19"/>
  <c r="D34" i="19"/>
  <c r="E34" i="19"/>
  <c r="F34" i="19"/>
  <c r="G34" i="19"/>
  <c r="H34" i="19"/>
  <c r="I34" i="19"/>
  <c r="J34" i="19"/>
  <c r="K34" i="19"/>
  <c r="L34" i="19"/>
  <c r="M34" i="19"/>
  <c r="N34" i="19"/>
  <c r="A35" i="19"/>
  <c r="B35" i="19"/>
  <c r="C35" i="19"/>
  <c r="D35" i="19"/>
  <c r="E35" i="19"/>
  <c r="F35" i="19"/>
  <c r="G35" i="19"/>
  <c r="H35" i="19"/>
  <c r="I35" i="19"/>
  <c r="J35" i="19"/>
  <c r="K35" i="19"/>
  <c r="L35" i="19"/>
  <c r="M35" i="19"/>
  <c r="N35" i="19"/>
  <c r="A36" i="19"/>
  <c r="B36" i="19"/>
  <c r="C36" i="19"/>
  <c r="D36" i="19"/>
  <c r="E36" i="19"/>
  <c r="F36" i="19"/>
  <c r="G36" i="19"/>
  <c r="H36" i="19"/>
  <c r="I36" i="19"/>
  <c r="J36" i="19"/>
  <c r="K36" i="19"/>
  <c r="L36" i="19"/>
  <c r="M36" i="19"/>
  <c r="N36" i="19"/>
  <c r="A37" i="19"/>
  <c r="B37" i="19"/>
  <c r="C37" i="19"/>
  <c r="D37" i="19"/>
  <c r="E37" i="19"/>
  <c r="F37" i="19"/>
  <c r="G37" i="19"/>
  <c r="H37" i="19"/>
  <c r="I37" i="19"/>
  <c r="J37" i="19"/>
  <c r="K37" i="19"/>
  <c r="L37" i="19"/>
  <c r="M37" i="19"/>
  <c r="N37" i="19"/>
  <c r="C39" i="19"/>
  <c r="D39" i="19"/>
  <c r="E39" i="19"/>
  <c r="F39" i="19"/>
  <c r="G39" i="19"/>
  <c r="H39" i="19"/>
  <c r="I39" i="19"/>
  <c r="J39" i="19"/>
  <c r="K39" i="19"/>
  <c r="L39" i="19"/>
  <c r="M39" i="19"/>
  <c r="N39" i="19"/>
</calcChain>
</file>

<file path=xl/sharedStrings.xml><?xml version="1.0" encoding="utf-8"?>
<sst xmlns="http://schemas.openxmlformats.org/spreadsheetml/2006/main" count="418" uniqueCount="231">
  <si>
    <t>HEADCOUNT</t>
  </si>
  <si>
    <t>Please enter :</t>
  </si>
  <si>
    <t>Plan</t>
  </si>
  <si>
    <t>Estimate</t>
  </si>
  <si>
    <t>JAN</t>
  </si>
  <si>
    <t>FEB</t>
  </si>
  <si>
    <t>MAR</t>
  </si>
  <si>
    <t>APR</t>
  </si>
  <si>
    <t>MAY</t>
  </si>
  <si>
    <t>JUN</t>
  </si>
  <si>
    <t>JUL</t>
  </si>
  <si>
    <t>AUG</t>
  </si>
  <si>
    <t>SEP</t>
  </si>
  <si>
    <t>OCT</t>
  </si>
  <si>
    <t>NOV</t>
  </si>
  <si>
    <t>DEC</t>
  </si>
  <si>
    <t>TOTAL</t>
  </si>
  <si>
    <t>HEADCOUNT - FULL TIME</t>
  </si>
  <si>
    <t>HEADCOUNT  - PART TIME</t>
  </si>
  <si>
    <t>HEADCOUNT  - OPEN POSITIONS</t>
  </si>
  <si>
    <t>HEADCOUNT  - VOE/STUDENT LEARNERS</t>
  </si>
  <si>
    <t>HEADCOUNT - TEMP/CONTRACTORS</t>
  </si>
  <si>
    <t>TOTAL HEADCOUNT</t>
  </si>
  <si>
    <t>SALARIES &amp; WAGES</t>
  </si>
  <si>
    <t>Regular - USE INPUT AREA BELOW</t>
  </si>
  <si>
    <t>Overtime</t>
  </si>
  <si>
    <t>Other</t>
  </si>
  <si>
    <t>Subtotal</t>
  </si>
  <si>
    <t>TOTAL SALARIES &amp; WAGES</t>
  </si>
  <si>
    <t>TOTAL EMPLOYEE EXPENSE</t>
  </si>
  <si>
    <t>BENEFITS</t>
  </si>
  <si>
    <t>PAYROLL TAXES</t>
  </si>
  <si>
    <t>PAYROLL TAXES - CALC, except bonuses</t>
  </si>
  <si>
    <t>CORPORATE SERVICE COSTS</t>
  </si>
  <si>
    <t>ENRON PROPERTY &amp; SERVICES CO</t>
  </si>
  <si>
    <t>ENRON INFORMATION SERVICES</t>
  </si>
  <si>
    <t>GROSS EXPENSES</t>
  </si>
  <si>
    <t>MERIT/OTHER</t>
  </si>
  <si>
    <t>applied at</t>
  </si>
  <si>
    <t>Regular Salaries</t>
  </si>
  <si>
    <t>Employee 1</t>
  </si>
  <si>
    <t>Employee 2</t>
  </si>
  <si>
    <t>Employee 3</t>
  </si>
  <si>
    <t>Employee 4</t>
  </si>
  <si>
    <t>Employee 5</t>
  </si>
  <si>
    <t>Employee 6</t>
  </si>
  <si>
    <t>Employee 7</t>
  </si>
  <si>
    <t>Employee 8</t>
  </si>
  <si>
    <t>Employee 9</t>
  </si>
  <si>
    <t>Employee 10</t>
  </si>
  <si>
    <t>Cumulative Salaries</t>
  </si>
  <si>
    <t>Payroll Taxes (does not reflect mid-month percentage changes)</t>
  </si>
  <si>
    <t>Distribution of Service Costs to Business Units</t>
  </si>
  <si>
    <t>PLAN</t>
  </si>
  <si>
    <t>ESTIMATE</t>
  </si>
  <si>
    <t>Total O&amp;M Expenses</t>
  </si>
  <si>
    <t>Distribution :</t>
  </si>
  <si>
    <t>Citrus Corp</t>
  </si>
  <si>
    <t>Enron Energy Services</t>
  </si>
  <si>
    <t>Enron Engineering &amp; Construction</t>
  </si>
  <si>
    <t>Enron Renewable Energy</t>
  </si>
  <si>
    <t>EOTT Energy</t>
  </si>
  <si>
    <t>Florida Gas Transmission</t>
  </si>
  <si>
    <t>GPG Executive</t>
  </si>
  <si>
    <t>Northern Natural Gas</t>
  </si>
  <si>
    <t>Northern Plains</t>
  </si>
  <si>
    <t>Transwestern</t>
  </si>
  <si>
    <t>Total Distributions</t>
  </si>
  <si>
    <t>DISTRIBUTION BASIS:</t>
  </si>
  <si>
    <t xml:space="preserve"> </t>
  </si>
  <si>
    <t>Headcount Summary</t>
  </si>
  <si>
    <t xml:space="preserve">Co. </t>
  </si>
  <si>
    <t>Estimated</t>
  </si>
  <si>
    <t>Year End Plan</t>
  </si>
  <si>
    <t>Domestic Employees</t>
  </si>
  <si>
    <t>Full Time</t>
  </si>
  <si>
    <t>Part Time</t>
  </si>
  <si>
    <t>Temporary</t>
  </si>
  <si>
    <t>VOE / Student Learners</t>
  </si>
  <si>
    <t>Open Positions</t>
  </si>
  <si>
    <t>Total Employees</t>
  </si>
  <si>
    <t>3rd Party Contract</t>
  </si>
  <si>
    <t xml:space="preserve">Total </t>
  </si>
  <si>
    <t>International Employees</t>
  </si>
  <si>
    <t>Total Domestic &amp; International</t>
  </si>
  <si>
    <t>Total Employees (1)</t>
  </si>
  <si>
    <t>3rd Party Contract (2)</t>
  </si>
  <si>
    <t>Location of Total Employees (1)</t>
  </si>
  <si>
    <t>Domestic</t>
  </si>
  <si>
    <t>1400 Smith</t>
  </si>
  <si>
    <t>Allen Center</t>
  </si>
  <si>
    <t>Omaha</t>
  </si>
  <si>
    <t>Expatriates</t>
  </si>
  <si>
    <t>International</t>
  </si>
  <si>
    <t>Location of 3rd Party Contractors (2)</t>
  </si>
  <si>
    <t>* Totals should tie.</t>
  </si>
  <si>
    <t>Executive Review Summary</t>
  </si>
  <si>
    <t>(Thousands of Dollars)</t>
  </si>
  <si>
    <t>Cost Categories</t>
  </si>
  <si>
    <t>Salaries &amp; Wages</t>
  </si>
  <si>
    <t>Employee Expense</t>
  </si>
  <si>
    <t>Payroll Taxes</t>
  </si>
  <si>
    <t>Benefits</t>
  </si>
  <si>
    <t>EIS Charges</t>
  </si>
  <si>
    <t>Rent and other EPCS</t>
  </si>
  <si>
    <t>Total Gross Expense</t>
  </si>
  <si>
    <t>Less: distributions to business units</t>
  </si>
  <si>
    <t>Net Expense</t>
  </si>
  <si>
    <t>Headcount (year-end)</t>
  </si>
  <si>
    <t>Co</t>
  </si>
  <si>
    <t>#</t>
  </si>
  <si>
    <t>Enron Europe</t>
  </si>
  <si>
    <t>XXXX</t>
  </si>
  <si>
    <t>XXXXXX</t>
  </si>
  <si>
    <t>* Please provide variance explanations for any significant changes from the 1999 estimate.</t>
  </si>
  <si>
    <t>KEY ONLY IN BLUE CELLS</t>
  </si>
  <si>
    <t>GENERAL BUSINESS</t>
  </si>
  <si>
    <t>EMP - CLUB DUES</t>
  </si>
  <si>
    <t>EMP - COURSE REG FEES, TUITION</t>
  </si>
  <si>
    <t>EMP - OTHER EXPENSE</t>
  </si>
  <si>
    <t>EMP - GROUP MEALS &amp; ENTERTAINMENT</t>
  </si>
  <si>
    <t>CHARITABLE CONTRIBUTIONS</t>
  </si>
  <si>
    <t>POLITICAL CONTRIBUTIONS</t>
  </si>
  <si>
    <t>EMP - TRAVEL &amp; LODGING</t>
  </si>
  <si>
    <t>ADVERTSING EXPENSE</t>
  </si>
  <si>
    <t>BANK CHARGES</t>
  </si>
  <si>
    <t>COMMUNICATIONS EXPENSE</t>
  </si>
  <si>
    <t>COMPANY MEMBERSHIPS &amp; DUES</t>
  </si>
  <si>
    <t>COMPUTER EXPENSES</t>
  </si>
  <si>
    <t>DIRECTORS FEES</t>
  </si>
  <si>
    <t>FEES &amp; PERMITS</t>
  </si>
  <si>
    <t>INSURANCE</t>
  </si>
  <si>
    <t>FINES &amp; PENALTIES</t>
  </si>
  <si>
    <t xml:space="preserve">TOTAL GENERAL BUSINESS </t>
  </si>
  <si>
    <t>POSTAGE &amp; FREIGHT EXPENSE</t>
  </si>
  <si>
    <t>SUBSCRIPTIONS &amp; PUBLICATIONS</t>
  </si>
  <si>
    <t>SUPPLIES &amp; EXPENSE</t>
  </si>
  <si>
    <t>RENT EXPENSE - PERSONAL PROPERTY</t>
  </si>
  <si>
    <t>RENT EXPENSE - REAL PROPERTY</t>
  </si>
  <si>
    <t>UTILITIES</t>
  </si>
  <si>
    <t>Overtime Pay</t>
  </si>
  <si>
    <t>EMPLOYEE EXPENSE</t>
  </si>
  <si>
    <t>BENEFITS - CALCULATED, U.S. EMPLOYEES</t>
  </si>
  <si>
    <t>DO NOT ENTER FIELDS IN RED</t>
  </si>
  <si>
    <t>TOTAL CORPORATE SERVICES COSTS</t>
  </si>
  <si>
    <t xml:space="preserve">     Supplies &amp; Expense</t>
  </si>
  <si>
    <t xml:space="preserve">     Outside Services </t>
  </si>
  <si>
    <t xml:space="preserve">     Rents</t>
  </si>
  <si>
    <t xml:space="preserve">     Other Computer Costs</t>
  </si>
  <si>
    <t xml:space="preserve">     Advertising &amp; Promotion</t>
  </si>
  <si>
    <t>General Business Expense</t>
  </si>
  <si>
    <t xml:space="preserve">     Other Business Expense</t>
  </si>
  <si>
    <t>AZURIX</t>
  </si>
  <si>
    <t>Enter Here For Example :  Based on Historical Usage, Headcount,  Level of Historical Projects, Transaction Count, Gross Margin, Gross Revenue</t>
  </si>
  <si>
    <t>Global E&amp;P</t>
  </si>
  <si>
    <t>Please complete the Budgeting Worksheets as follows:</t>
  </si>
  <si>
    <t>1.  Fill in the following information:</t>
  </si>
  <si>
    <t>Cost Center Number</t>
  </si>
  <si>
    <t>2.  Complete the 'Headcount' sheet with updated information.</t>
  </si>
  <si>
    <t xml:space="preserve">3.  Complete the 'Detail' sheet.   </t>
  </si>
  <si>
    <t>via the Corporate Assessment process.</t>
  </si>
  <si>
    <t>Cost Center Name</t>
  </si>
  <si>
    <t>Company Number</t>
  </si>
  <si>
    <t>5.  The 'Executive Summary' will be completed and ready for your use after you have finished Steps 1 - 4.</t>
  </si>
  <si>
    <t>CC No.</t>
  </si>
  <si>
    <t>2001-2003 OPERATING &amp; STRATEGIC PLAN</t>
  </si>
  <si>
    <t>12/31/00</t>
  </si>
  <si>
    <r>
      <t xml:space="preserve">Total  </t>
    </r>
    <r>
      <rPr>
        <sz val="12"/>
        <color indexed="10"/>
        <rFont val="Arial"/>
        <family val="2"/>
      </rPr>
      <t>*</t>
    </r>
  </si>
  <si>
    <r>
      <t xml:space="preserve">Total Employees by Location </t>
    </r>
    <r>
      <rPr>
        <sz val="12"/>
        <color indexed="10"/>
        <rFont val="Arial"/>
        <family val="2"/>
      </rPr>
      <t>*</t>
    </r>
  </si>
  <si>
    <t>2001-2003  Budget Worksheet</t>
  </si>
  <si>
    <t>EMP - PROF. MEMBERSHIP DUES</t>
  </si>
  <si>
    <t>C.  Fill out the expense information by account.  Don't forget to include EPSC &amp; EIS charges.</t>
  </si>
  <si>
    <t>Employee 11</t>
  </si>
  <si>
    <t>Employee 12</t>
  </si>
  <si>
    <t>Employee 13</t>
  </si>
  <si>
    <t>Employee 14</t>
  </si>
  <si>
    <t>Employee 15</t>
  </si>
  <si>
    <t>Employee 16</t>
  </si>
  <si>
    <t>Employee 17</t>
  </si>
  <si>
    <t>Employee 18</t>
  </si>
  <si>
    <t>Employee 19</t>
  </si>
  <si>
    <t>Employee 20</t>
  </si>
  <si>
    <t>Employee 21</t>
  </si>
  <si>
    <t>Employee 22</t>
  </si>
  <si>
    <t>Employee 23</t>
  </si>
  <si>
    <t>Employee 24</t>
  </si>
  <si>
    <t>Employee 25</t>
  </si>
  <si>
    <t>XXXXXXX</t>
  </si>
  <si>
    <t>B.  Enter amount you expect to pay in Bonuses (variable pay, annual incentive, etc.) in January 2001:</t>
  </si>
  <si>
    <t xml:space="preserve">Bonuses </t>
  </si>
  <si>
    <t xml:space="preserve">4.  Complete the 'Allocations' sheet.  These are the charges you will be sending to each business unit </t>
  </si>
  <si>
    <r>
      <t xml:space="preserve">6.  Return completed file to Corporate Financial Planning by </t>
    </r>
    <r>
      <rPr>
        <b/>
        <sz val="12"/>
        <color indexed="12"/>
        <rFont val="Arial"/>
        <family val="2"/>
      </rPr>
      <t>August 14, 2000</t>
    </r>
    <r>
      <rPr>
        <sz val="12"/>
        <rFont val="Arial"/>
      </rPr>
      <t>.</t>
    </r>
  </si>
  <si>
    <t>Enter negatives for distributions - Enter amounts in the 2001 Plan column - monthly amounts will calculate automatically</t>
  </si>
  <si>
    <t>Enron North America</t>
  </si>
  <si>
    <t xml:space="preserve">Clean Fuels </t>
  </si>
  <si>
    <t>APACHE</t>
  </si>
  <si>
    <t>CALME</t>
  </si>
  <si>
    <t>India</t>
  </si>
  <si>
    <t>South America</t>
  </si>
  <si>
    <t xml:space="preserve">Enron Global Products </t>
  </si>
  <si>
    <t>Enron Global Finance (old ECM)</t>
  </si>
  <si>
    <t>NET EXPENSES (will remain at cost center)</t>
  </si>
  <si>
    <t>Cost</t>
  </si>
  <si>
    <t>Center</t>
  </si>
  <si>
    <t>2001 - 2003 Operating &amp; Strategic Plan</t>
  </si>
  <si>
    <t>EMP - CLIENT MEALS &amp; ENTERTAINMENT</t>
  </si>
  <si>
    <t xml:space="preserve">OUTSIDE SERVICES - LEGAL </t>
  </si>
  <si>
    <t xml:space="preserve">OUTSIDE SERVICES - AUDIT </t>
  </si>
  <si>
    <t>OUTSIDE SERVICES - TAX</t>
  </si>
  <si>
    <t>OUTSIDE SERVICES - IT</t>
  </si>
  <si>
    <t>OUTSIDE SERVICES - NON PROF. OTHER</t>
  </si>
  <si>
    <t>OUTSIDE SERVICES - ENGINEERING</t>
  </si>
  <si>
    <t>OUTSIDE SERVICES - ACCOUNTING</t>
  </si>
  <si>
    <t xml:space="preserve">OUTSIDE SERVICES - PROFESSIONAL </t>
  </si>
  <si>
    <t>A.  Fill out the Salary information first (beginning on Line 184).  The Payroll Taxes &amp; Benefits will calculate automatically.</t>
  </si>
  <si>
    <t>Enron Broadband Services</t>
  </si>
  <si>
    <t>Enron Financial Initiatives (old EEDC)</t>
  </si>
  <si>
    <t>017H</t>
  </si>
  <si>
    <t>01F8</t>
  </si>
  <si>
    <t>040Y</t>
  </si>
  <si>
    <t>061M</t>
  </si>
  <si>
    <t>061N</t>
  </si>
  <si>
    <t>061P</t>
  </si>
  <si>
    <t>063Q</t>
  </si>
  <si>
    <t>067S</t>
  </si>
  <si>
    <t>Operating</t>
  </si>
  <si>
    <t>&amp; Strategic</t>
  </si>
  <si>
    <t>Plan*</t>
  </si>
  <si>
    <t>HEADCOUNT - ANALYST/ASSOCIATE</t>
  </si>
  <si>
    <t>D.  Enter Analyst &amp; Associate fee information on the 'Salaries and Wages' - Other line.  Including it in your regular salaries</t>
  </si>
  <si>
    <t>will calculate benefits/taxes already included in the flat fee. (Analyst $6400/mo.  Associate $10400/mo.)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</si>
</sst>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169" formatCode="000"/>
    <numFmt numFmtId="170" formatCode="0000"/>
    <numFmt numFmtId="176" formatCode="000\-00\-0000"/>
    <numFmt numFmtId="177" formatCode="0_);\(0\)"/>
  </numFmts>
  <fonts count="28" x14ac:knownFonts="1">
    <font>
      <sz val="12"/>
      <name val="Arial"/>
    </font>
    <font>
      <sz val="12"/>
      <name val="Arial"/>
    </font>
    <font>
      <sz val="12"/>
      <color indexed="12"/>
      <name val="Arial"/>
    </font>
    <font>
      <b/>
      <sz val="12"/>
      <name val="Arial"/>
    </font>
    <font>
      <b/>
      <u/>
      <sz val="12"/>
      <name val="Arial"/>
      <family val="2"/>
    </font>
    <font>
      <sz val="12"/>
      <name val="Arial"/>
      <family val="2"/>
    </font>
    <font>
      <b/>
      <sz val="12"/>
      <name val="Arial"/>
      <family val="2"/>
    </font>
    <font>
      <sz val="12"/>
      <color indexed="12"/>
      <name val="Arial"/>
      <family val="2"/>
    </font>
    <font>
      <sz val="12"/>
      <color indexed="10"/>
      <name val="Arial"/>
      <family val="2"/>
    </font>
    <font>
      <sz val="8"/>
      <name val="Arial"/>
      <family val="2"/>
    </font>
    <font>
      <sz val="12"/>
      <color indexed="39"/>
      <name val="Arial"/>
      <family val="2"/>
    </font>
    <font>
      <b/>
      <i/>
      <u/>
      <sz val="12"/>
      <color indexed="10"/>
      <name val="Arial"/>
      <family val="2"/>
    </font>
    <font>
      <sz val="12"/>
      <color indexed="8"/>
      <name val="Arial"/>
      <family val="2"/>
    </font>
    <font>
      <b/>
      <sz val="20"/>
      <name val="Helv"/>
    </font>
    <font>
      <sz val="20"/>
      <name val="Helv"/>
    </font>
    <font>
      <b/>
      <sz val="14"/>
      <name val="Helv"/>
    </font>
    <font>
      <b/>
      <sz val="12"/>
      <name val="Helv"/>
    </font>
    <font>
      <u/>
      <sz val="12"/>
      <name val="Helv"/>
    </font>
    <font>
      <b/>
      <sz val="12"/>
      <color indexed="10"/>
      <name val="Arial"/>
      <family val="2"/>
    </font>
    <font>
      <sz val="10"/>
      <name val="Arial"/>
      <family val="2"/>
    </font>
    <font>
      <b/>
      <sz val="12"/>
      <color indexed="12"/>
      <name val="Arial"/>
      <family val="2"/>
    </font>
    <font>
      <b/>
      <sz val="12"/>
      <color indexed="8"/>
      <name val="Arial"/>
      <family val="2"/>
    </font>
    <font>
      <b/>
      <sz val="14"/>
      <color indexed="10"/>
      <name val="Arial"/>
      <family val="2"/>
    </font>
    <font>
      <b/>
      <sz val="14"/>
      <name val="Arial"/>
      <family val="2"/>
    </font>
    <font>
      <b/>
      <sz val="14"/>
      <color indexed="12"/>
      <name val="Arial"/>
      <family val="2"/>
    </font>
    <font>
      <b/>
      <i/>
      <sz val="12"/>
      <color indexed="12"/>
      <name val="Arial"/>
      <family val="2"/>
    </font>
    <font>
      <sz val="11"/>
      <color indexed="12"/>
      <name val="Arial"/>
      <family val="2"/>
    </font>
    <font>
      <b/>
      <i/>
      <sz val="8"/>
      <color indexed="10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22"/>
        <bgColor indexed="64"/>
      </patternFill>
    </fill>
    <fill>
      <patternFill patternType="solid">
        <fgColor indexed="26"/>
        <bgColor indexed="64"/>
      </patternFill>
    </fill>
  </fills>
  <borders count="19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8"/>
      </bottom>
      <diagonal/>
    </border>
    <border>
      <left/>
      <right/>
      <top/>
      <bottom style="double">
        <color indexed="8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thin">
        <color indexed="64"/>
      </top>
      <bottom/>
      <diagonal/>
    </border>
  </borders>
  <cellStyleXfs count="2">
    <xf numFmtId="37" fontId="0" fillId="0" borderId="0"/>
    <xf numFmtId="9" fontId="1" fillId="0" borderId="0" applyFont="0" applyFill="0" applyBorder="0" applyAlignment="0" applyProtection="0"/>
  </cellStyleXfs>
  <cellXfs count="206">
    <xf numFmtId="37" fontId="0" fillId="0" borderId="0" xfId="0"/>
    <xf numFmtId="37" fontId="3" fillId="0" borderId="0" xfId="0" applyFont="1"/>
    <xf numFmtId="37" fontId="3" fillId="0" borderId="0" xfId="0" applyFont="1" applyAlignment="1">
      <alignment horizontal="center"/>
    </xf>
    <xf numFmtId="37" fontId="3" fillId="0" borderId="1" xfId="0" applyFont="1" applyBorder="1" applyAlignment="1">
      <alignment horizontal="center"/>
    </xf>
    <xf numFmtId="37" fontId="2" fillId="0" borderId="0" xfId="0" applyFont="1"/>
    <xf numFmtId="37" fontId="1" fillId="0" borderId="0" xfId="0" applyFont="1"/>
    <xf numFmtId="37" fontId="3" fillId="0" borderId="2" xfId="0" applyFont="1" applyBorder="1"/>
    <xf numFmtId="37" fontId="4" fillId="0" borderId="0" xfId="0" applyFont="1"/>
    <xf numFmtId="37" fontId="5" fillId="0" borderId="0" xfId="0" applyFont="1"/>
    <xf numFmtId="37" fontId="6" fillId="0" borderId="0" xfId="0" applyFont="1"/>
    <xf numFmtId="37" fontId="7" fillId="0" borderId="0" xfId="0" applyFont="1"/>
    <xf numFmtId="37" fontId="8" fillId="0" borderId="0" xfId="0" applyFont="1"/>
    <xf numFmtId="37" fontId="3" fillId="0" borderId="0" xfId="0" applyFont="1" applyBorder="1" applyAlignment="1">
      <alignment horizontal="center"/>
    </xf>
    <xf numFmtId="37" fontId="6" fillId="0" borderId="0" xfId="0" applyFont="1" applyAlignment="1">
      <alignment horizontal="centerContinuous"/>
    </xf>
    <xf numFmtId="37" fontId="0" fillId="0" borderId="0" xfId="0" applyAlignment="1">
      <alignment horizontal="centerContinuous"/>
    </xf>
    <xf numFmtId="37" fontId="0" fillId="0" borderId="1" xfId="0" applyBorder="1" applyAlignment="1">
      <alignment horizontal="centerContinuous"/>
    </xf>
    <xf numFmtId="37" fontId="10" fillId="0" borderId="0" xfId="0" applyFont="1"/>
    <xf numFmtId="169" fontId="0" fillId="0" borderId="0" xfId="0" applyNumberFormat="1"/>
    <xf numFmtId="37" fontId="11" fillId="0" borderId="0" xfId="0" applyFont="1"/>
    <xf numFmtId="37" fontId="0" fillId="0" borderId="2" xfId="0" applyBorder="1"/>
    <xf numFmtId="37" fontId="0" fillId="0" borderId="3" xfId="0" applyBorder="1"/>
    <xf numFmtId="169" fontId="3" fillId="0" borderId="0" xfId="0" applyNumberFormat="1" applyFont="1"/>
    <xf numFmtId="37" fontId="0" fillId="0" borderId="4" xfId="0" applyBorder="1"/>
    <xf numFmtId="0" fontId="0" fillId="0" borderId="4" xfId="0" applyNumberFormat="1" applyBorder="1" applyAlignment="1">
      <alignment horizontal="center"/>
    </xf>
    <xf numFmtId="37" fontId="0" fillId="0" borderId="0" xfId="0" applyBorder="1"/>
    <xf numFmtId="37" fontId="13" fillId="0" borderId="0" xfId="0" applyFont="1" applyAlignment="1">
      <alignment horizontal="centerContinuous"/>
    </xf>
    <xf numFmtId="37" fontId="14" fillId="0" borderId="0" xfId="0" applyFont="1" applyAlignment="1">
      <alignment horizontal="centerContinuous"/>
    </xf>
    <xf numFmtId="37" fontId="15" fillId="0" borderId="0" xfId="0" applyFont="1" applyAlignment="1">
      <alignment horizontal="centerContinuous"/>
    </xf>
    <xf numFmtId="37" fontId="16" fillId="0" borderId="0" xfId="0" applyFont="1" applyAlignment="1">
      <alignment horizontal="centerContinuous"/>
    </xf>
    <xf numFmtId="37" fontId="16" fillId="0" borderId="0" xfId="0" applyFont="1" applyAlignment="1">
      <alignment horizontal="right"/>
    </xf>
    <xf numFmtId="37" fontId="16" fillId="0" borderId="0" xfId="0" applyFont="1"/>
    <xf numFmtId="37" fontId="0" fillId="0" borderId="0" xfId="0" applyBorder="1" applyAlignment="1">
      <alignment horizontal="center"/>
    </xf>
    <xf numFmtId="37" fontId="0" fillId="0" borderId="4" xfId="0" quotePrefix="1" applyBorder="1" applyAlignment="1">
      <alignment horizontal="center"/>
    </xf>
    <xf numFmtId="37" fontId="17" fillId="0" borderId="0" xfId="0" applyFont="1" applyAlignment="1">
      <alignment horizontal="left"/>
    </xf>
    <xf numFmtId="37" fontId="0" fillId="0" borderId="0" xfId="0" applyAlignment="1">
      <alignment horizontal="left"/>
    </xf>
    <xf numFmtId="37" fontId="0" fillId="0" borderId="5" xfId="0" applyBorder="1"/>
    <xf numFmtId="37" fontId="17" fillId="0" borderId="0" xfId="0" applyFont="1"/>
    <xf numFmtId="37" fontId="5" fillId="0" borderId="0" xfId="0" applyFont="1" applyAlignment="1">
      <alignment horizontal="center"/>
    </xf>
    <xf numFmtId="37" fontId="3" fillId="0" borderId="6" xfId="0" applyFont="1" applyBorder="1"/>
    <xf numFmtId="37" fontId="0" fillId="0" borderId="6" xfId="0" applyBorder="1"/>
    <xf numFmtId="37" fontId="3" fillId="0" borderId="7" xfId="0" applyFont="1" applyBorder="1" applyAlignment="1">
      <alignment horizontal="center"/>
    </xf>
    <xf numFmtId="37" fontId="3" fillId="0" borderId="6" xfId="0" applyFont="1" applyBorder="1" applyAlignment="1">
      <alignment horizontal="center"/>
    </xf>
    <xf numFmtId="37" fontId="7" fillId="0" borderId="6" xfId="0" applyFont="1" applyBorder="1"/>
    <xf numFmtId="37" fontId="12" fillId="0" borderId="0" xfId="0" applyFont="1"/>
    <xf numFmtId="37" fontId="21" fillId="0" borderId="0" xfId="0" applyFont="1"/>
    <xf numFmtId="37" fontId="21" fillId="0" borderId="3" xfId="0" applyFont="1" applyBorder="1"/>
    <xf numFmtId="37" fontId="21" fillId="0" borderId="0" xfId="0" applyFont="1" applyBorder="1"/>
    <xf numFmtId="37" fontId="23" fillId="0" borderId="2" xfId="0" applyFont="1" applyBorder="1"/>
    <xf numFmtId="37" fontId="23" fillId="0" borderId="0" xfId="0" applyFont="1" applyAlignment="1">
      <alignment horizontal="centerContinuous"/>
    </xf>
    <xf numFmtId="37" fontId="3" fillId="0" borderId="0" xfId="0" applyFont="1" applyAlignment="1">
      <alignment horizontal="left"/>
    </xf>
    <xf numFmtId="37" fontId="5" fillId="0" borderId="0" xfId="0" applyFont="1" applyAlignment="1">
      <alignment horizontal="centerContinuous"/>
    </xf>
    <xf numFmtId="0" fontId="5" fillId="0" borderId="0" xfId="0" applyNumberFormat="1" applyFont="1" applyAlignment="1">
      <alignment horizontal="center"/>
    </xf>
    <xf numFmtId="0" fontId="5" fillId="0" borderId="4" xfId="0" applyNumberFormat="1" applyFont="1" applyBorder="1" applyAlignment="1">
      <alignment horizontal="centerContinuous"/>
    </xf>
    <xf numFmtId="37" fontId="5" fillId="0" borderId="4" xfId="0" applyFont="1" applyBorder="1"/>
    <xf numFmtId="0" fontId="5" fillId="0" borderId="4" xfId="0" applyNumberFormat="1" applyFont="1" applyBorder="1" applyAlignment="1">
      <alignment horizontal="center"/>
    </xf>
    <xf numFmtId="37" fontId="5" fillId="0" borderId="0" xfId="0" applyNumberFormat="1" applyFont="1" applyProtection="1"/>
    <xf numFmtId="37" fontId="5" fillId="0" borderId="4" xfId="0" applyNumberFormat="1" applyFont="1" applyBorder="1" applyProtection="1"/>
    <xf numFmtId="37" fontId="5" fillId="0" borderId="5" xfId="0" applyNumberFormat="1" applyFont="1" applyBorder="1" applyProtection="1"/>
    <xf numFmtId="37" fontId="9" fillId="0" borderId="0" xfId="0" applyFont="1"/>
    <xf numFmtId="37" fontId="9" fillId="0" borderId="0" xfId="0" applyFont="1" applyAlignment="1">
      <alignment horizontal="centerContinuous"/>
    </xf>
    <xf numFmtId="37" fontId="5" fillId="0" borderId="0" xfId="0" applyNumberFormat="1" applyFont="1" applyAlignment="1" applyProtection="1">
      <alignment horizontal="centerContinuous"/>
    </xf>
    <xf numFmtId="37" fontId="6" fillId="0" borderId="0" xfId="0" quotePrefix="1" applyFont="1" applyAlignment="1">
      <alignment horizontal="centerContinuous"/>
    </xf>
    <xf numFmtId="37" fontId="19" fillId="0" borderId="0" xfId="0" applyFont="1"/>
    <xf numFmtId="170" fontId="19" fillId="0" borderId="0" xfId="0" applyNumberFormat="1" applyFont="1" applyAlignment="1">
      <alignment horizontal="left"/>
    </xf>
    <xf numFmtId="37" fontId="8" fillId="0" borderId="0" xfId="0" applyFont="1" applyBorder="1" applyAlignment="1">
      <alignment horizontal="center"/>
    </xf>
    <xf numFmtId="37" fontId="18" fillId="2" borderId="6" xfId="0" applyFont="1" applyFill="1" applyBorder="1"/>
    <xf numFmtId="37" fontId="0" fillId="2" borderId="6" xfId="0" applyFill="1" applyBorder="1"/>
    <xf numFmtId="37" fontId="3" fillId="2" borderId="7" xfId="0" applyFont="1" applyFill="1" applyBorder="1" applyAlignment="1">
      <alignment horizontal="center"/>
    </xf>
    <xf numFmtId="37" fontId="12" fillId="2" borderId="6" xfId="0" applyFont="1" applyFill="1" applyBorder="1"/>
    <xf numFmtId="37" fontId="6" fillId="2" borderId="8" xfId="0" applyFont="1" applyFill="1" applyBorder="1"/>
    <xf numFmtId="37" fontId="21" fillId="2" borderId="8" xfId="0" applyFont="1" applyFill="1" applyBorder="1"/>
    <xf numFmtId="37" fontId="21" fillId="2" borderId="6" xfId="0" applyFont="1" applyFill="1" applyBorder="1"/>
    <xf numFmtId="37" fontId="3" fillId="2" borderId="9" xfId="0" applyFont="1" applyFill="1" applyBorder="1"/>
    <xf numFmtId="22" fontId="9" fillId="2" borderId="6" xfId="0" applyNumberFormat="1" applyFont="1" applyFill="1" applyBorder="1" applyAlignment="1">
      <alignment horizontal="centerContinuous"/>
    </xf>
    <xf numFmtId="37" fontId="6" fillId="2" borderId="6" xfId="0" applyFont="1" applyFill="1" applyBorder="1" applyAlignment="1">
      <alignment horizontal="center"/>
    </xf>
    <xf numFmtId="37" fontId="6" fillId="2" borderId="6" xfId="0" applyFont="1" applyFill="1" applyBorder="1"/>
    <xf numFmtId="37" fontId="0" fillId="0" borderId="0" xfId="0" applyFill="1" applyBorder="1"/>
    <xf numFmtId="0" fontId="3" fillId="0" borderId="10" xfId="0" applyNumberFormat="1" applyFont="1" applyBorder="1" applyAlignment="1">
      <alignment horizontal="center"/>
    </xf>
    <xf numFmtId="37" fontId="3" fillId="0" borderId="11" xfId="0" applyFont="1" applyBorder="1" applyAlignment="1">
      <alignment horizontal="center"/>
    </xf>
    <xf numFmtId="37" fontId="3" fillId="0" borderId="10" xfId="0" applyFont="1" applyBorder="1" applyAlignment="1">
      <alignment horizontal="center"/>
    </xf>
    <xf numFmtId="37" fontId="3" fillId="0" borderId="10" xfId="0" applyFont="1" applyBorder="1"/>
    <xf numFmtId="37" fontId="0" fillId="0" borderId="10" xfId="0" applyBorder="1"/>
    <xf numFmtId="37" fontId="0" fillId="0" borderId="12" xfId="0" applyBorder="1"/>
    <xf numFmtId="37" fontId="0" fillId="0" borderId="13" xfId="0" applyBorder="1"/>
    <xf numFmtId="0" fontId="3" fillId="0" borderId="6" xfId="0" applyNumberFormat="1" applyFont="1" applyBorder="1" applyAlignment="1">
      <alignment horizontal="center"/>
    </xf>
    <xf numFmtId="37" fontId="11" fillId="0" borderId="6" xfId="0" applyFont="1" applyBorder="1"/>
    <xf numFmtId="37" fontId="0" fillId="0" borderId="8" xfId="0" applyBorder="1"/>
    <xf numFmtId="37" fontId="0" fillId="0" borderId="9" xfId="0" applyBorder="1"/>
    <xf numFmtId="37" fontId="5" fillId="0" borderId="0" xfId="0" applyNumberFormat="1" applyFont="1" applyBorder="1" applyProtection="1"/>
    <xf numFmtId="37" fontId="7" fillId="0" borderId="0" xfId="0" applyFont="1" applyBorder="1"/>
    <xf numFmtId="37" fontId="7" fillId="0" borderId="10" xfId="0" applyFont="1" applyBorder="1"/>
    <xf numFmtId="37" fontId="3" fillId="0" borderId="0" xfId="0" applyFont="1" applyAlignment="1">
      <alignment horizontal="centerContinuous"/>
    </xf>
    <xf numFmtId="37" fontId="0" fillId="0" borderId="0" xfId="0" applyAlignment="1">
      <alignment horizontal="center"/>
    </xf>
    <xf numFmtId="169" fontId="0" fillId="0" borderId="0" xfId="0" applyNumberFormat="1" applyAlignment="1">
      <alignment horizontal="center"/>
    </xf>
    <xf numFmtId="37" fontId="6" fillId="0" borderId="3" xfId="0" applyFont="1" applyFill="1" applyBorder="1"/>
    <xf numFmtId="1" fontId="0" fillId="0" borderId="0" xfId="0" applyNumberFormat="1" applyAlignment="1">
      <alignment horizontal="left"/>
    </xf>
    <xf numFmtId="1" fontId="5" fillId="0" borderId="0" xfId="0" applyNumberFormat="1" applyFont="1" applyAlignment="1">
      <alignment horizontal="left"/>
    </xf>
    <xf numFmtId="1" fontId="0" fillId="0" borderId="0" xfId="0" applyNumberFormat="1"/>
    <xf numFmtId="37" fontId="20" fillId="2" borderId="7" xfId="0" applyFont="1" applyFill="1" applyBorder="1" applyAlignment="1">
      <alignment horizontal="center"/>
    </xf>
    <xf numFmtId="37" fontId="18" fillId="0" borderId="0" xfId="0" applyFont="1"/>
    <xf numFmtId="37" fontId="8" fillId="2" borderId="6" xfId="0" applyFont="1" applyFill="1" applyBorder="1"/>
    <xf numFmtId="37" fontId="0" fillId="0" borderId="14" xfId="0" applyBorder="1"/>
    <xf numFmtId="177" fontId="16" fillId="0" borderId="1" xfId="0" applyNumberFormat="1" applyFont="1" applyBorder="1" applyAlignment="1">
      <alignment horizontal="right"/>
    </xf>
    <xf numFmtId="22" fontId="19" fillId="2" borderId="6" xfId="0" applyNumberFormat="1" applyFont="1" applyFill="1" applyBorder="1" applyAlignment="1">
      <alignment horizontal="centerContinuous"/>
    </xf>
    <xf numFmtId="37" fontId="3" fillId="0" borderId="3" xfId="0" applyFont="1" applyBorder="1" applyAlignment="1">
      <alignment horizontal="centerContinuous"/>
    </xf>
    <xf numFmtId="37" fontId="5" fillId="0" borderId="3" xfId="0" applyFont="1" applyBorder="1" applyAlignment="1">
      <alignment horizontal="centerContinuous"/>
    </xf>
    <xf numFmtId="37" fontId="0" fillId="2" borderId="15" xfId="0" applyFill="1" applyBorder="1"/>
    <xf numFmtId="1" fontId="3" fillId="0" borderId="0" xfId="0" applyNumberFormat="1" applyFont="1" applyAlignment="1">
      <alignment horizontal="center"/>
    </xf>
    <xf numFmtId="1" fontId="3" fillId="0" borderId="12" xfId="0" applyNumberFormat="1" applyFont="1" applyBorder="1" applyAlignment="1">
      <alignment horizontal="centerContinuous"/>
    </xf>
    <xf numFmtId="1" fontId="6" fillId="0" borderId="0" xfId="0" applyNumberFormat="1" applyFont="1" applyAlignment="1">
      <alignment horizontal="left"/>
    </xf>
    <xf numFmtId="1" fontId="12" fillId="0" borderId="0" xfId="0" applyNumberFormat="1" applyFont="1" applyAlignment="1">
      <alignment horizontal="left"/>
    </xf>
    <xf numFmtId="1" fontId="3" fillId="0" borderId="12" xfId="0" applyNumberFormat="1" applyFont="1" applyBorder="1" applyAlignment="1">
      <alignment horizontal="left"/>
    </xf>
    <xf numFmtId="1" fontId="21" fillId="0" borderId="0" xfId="0" applyNumberFormat="1" applyFont="1" applyAlignment="1">
      <alignment horizontal="left"/>
    </xf>
    <xf numFmtId="1" fontId="6" fillId="0" borderId="12" xfId="0" applyNumberFormat="1" applyFont="1" applyBorder="1" applyAlignment="1">
      <alignment horizontal="left"/>
    </xf>
    <xf numFmtId="1" fontId="3" fillId="0" borderId="2" xfId="0" applyNumberFormat="1" applyFont="1" applyBorder="1"/>
    <xf numFmtId="1" fontId="8" fillId="0" borderId="0" xfId="0" applyNumberFormat="1" applyFont="1"/>
    <xf numFmtId="1" fontId="18" fillId="0" borderId="0" xfId="0" applyNumberFormat="1" applyFont="1" applyAlignment="1">
      <alignment horizontal="left"/>
    </xf>
    <xf numFmtId="37" fontId="8" fillId="0" borderId="0" xfId="0" applyFont="1" applyAlignment="1">
      <alignment horizontal="left"/>
    </xf>
    <xf numFmtId="1" fontId="8" fillId="0" borderId="0" xfId="0" applyNumberFormat="1" applyFont="1" applyAlignment="1">
      <alignment horizontal="left"/>
    </xf>
    <xf numFmtId="37" fontId="21" fillId="2" borderId="12" xfId="0" applyFont="1" applyFill="1" applyBorder="1"/>
    <xf numFmtId="37" fontId="21" fillId="0" borderId="3" xfId="0" applyFont="1" applyFill="1" applyBorder="1"/>
    <xf numFmtId="37" fontId="5" fillId="0" borderId="0" xfId="0" applyFont="1" applyBorder="1"/>
    <xf numFmtId="37" fontId="5" fillId="0" borderId="0" xfId="0" applyFont="1" applyBorder="1" applyAlignment="1">
      <alignment horizontal="centerContinuous"/>
    </xf>
    <xf numFmtId="37" fontId="6" fillId="0" borderId="0" xfId="0" applyFont="1" applyBorder="1" applyAlignment="1">
      <alignment horizontal="centerContinuous"/>
    </xf>
    <xf numFmtId="37" fontId="19" fillId="0" borderId="0" xfId="0" applyFont="1" applyBorder="1"/>
    <xf numFmtId="37" fontId="5" fillId="0" borderId="0" xfId="0" applyNumberFormat="1" applyFont="1" applyBorder="1" applyAlignment="1" applyProtection="1">
      <alignment horizontal="centerContinuous"/>
    </xf>
    <xf numFmtId="0" fontId="5" fillId="0" borderId="0" xfId="0" applyNumberFormat="1" applyFont="1" applyBorder="1"/>
    <xf numFmtId="177" fontId="0" fillId="0" borderId="0" xfId="0" applyNumberFormat="1"/>
    <xf numFmtId="177" fontId="0" fillId="0" borderId="2" xfId="0" applyNumberFormat="1" applyBorder="1"/>
    <xf numFmtId="169" fontId="0" fillId="0" borderId="0" xfId="0" applyNumberFormat="1" applyBorder="1"/>
    <xf numFmtId="37" fontId="25" fillId="0" borderId="0" xfId="0" applyFont="1"/>
    <xf numFmtId="37" fontId="0" fillId="2" borderId="8" xfId="0" applyFill="1" applyBorder="1"/>
    <xf numFmtId="177" fontId="0" fillId="0" borderId="0" xfId="0" applyNumberFormat="1" applyBorder="1"/>
    <xf numFmtId="1" fontId="0" fillId="0" borderId="0" xfId="0" applyNumberFormat="1" applyAlignment="1" applyProtection="1">
      <alignment horizontal="left"/>
      <protection locked="0"/>
    </xf>
    <xf numFmtId="37" fontId="0" fillId="0" borderId="0" xfId="0" applyProtection="1">
      <protection locked="0"/>
    </xf>
    <xf numFmtId="37" fontId="2" fillId="2" borderId="6" xfId="0" applyFont="1" applyFill="1" applyBorder="1" applyProtection="1">
      <protection locked="0"/>
    </xf>
    <xf numFmtId="37" fontId="2" fillId="0" borderId="0" xfId="0" applyFont="1" applyProtection="1">
      <protection locked="0"/>
    </xf>
    <xf numFmtId="37" fontId="0" fillId="2" borderId="6" xfId="0" applyFill="1" applyBorder="1" applyProtection="1">
      <protection locked="0"/>
    </xf>
    <xf numFmtId="37" fontId="7" fillId="2" borderId="6" xfId="0" applyFont="1" applyFill="1" applyBorder="1" applyProtection="1">
      <protection locked="0"/>
    </xf>
    <xf numFmtId="37" fontId="2" fillId="2" borderId="7" xfId="0" applyFont="1" applyFill="1" applyBorder="1" applyProtection="1">
      <protection locked="0"/>
    </xf>
    <xf numFmtId="37" fontId="2" fillId="0" borderId="1" xfId="0" applyFont="1" applyBorder="1" applyProtection="1">
      <protection locked="0"/>
    </xf>
    <xf numFmtId="37" fontId="0" fillId="2" borderId="7" xfId="0" applyFill="1" applyBorder="1" applyProtection="1">
      <protection locked="0"/>
    </xf>
    <xf numFmtId="37" fontId="7" fillId="2" borderId="7" xfId="0" applyFont="1" applyFill="1" applyBorder="1" applyProtection="1">
      <protection locked="0"/>
    </xf>
    <xf numFmtId="37" fontId="2" fillId="0" borderId="0" xfId="0" applyFont="1" applyBorder="1" applyProtection="1">
      <protection locked="0"/>
    </xf>
    <xf numFmtId="37" fontId="7" fillId="0" borderId="0" xfId="0" applyFont="1" applyProtection="1">
      <protection locked="0"/>
    </xf>
    <xf numFmtId="1" fontId="0" fillId="0" borderId="0" xfId="0" applyNumberFormat="1" applyProtection="1">
      <protection locked="0"/>
    </xf>
    <xf numFmtId="37" fontId="2" fillId="2" borderId="15" xfId="0" applyFont="1" applyFill="1" applyBorder="1" applyProtection="1">
      <protection locked="0"/>
    </xf>
    <xf numFmtId="37" fontId="2" fillId="0" borderId="16" xfId="0" applyFont="1" applyBorder="1" applyProtection="1">
      <protection locked="0"/>
    </xf>
    <xf numFmtId="37" fontId="2" fillId="0" borderId="17" xfId="0" applyFont="1" applyBorder="1" applyProtection="1">
      <protection locked="0"/>
    </xf>
    <xf numFmtId="10" fontId="8" fillId="0" borderId="1" xfId="1" applyNumberFormat="1" applyFont="1" applyBorder="1" applyAlignment="1">
      <alignment horizontal="center"/>
    </xf>
    <xf numFmtId="1" fontId="7" fillId="0" borderId="0" xfId="0" applyNumberFormat="1" applyFont="1" applyProtection="1">
      <protection locked="0"/>
    </xf>
    <xf numFmtId="37" fontId="8" fillId="0" borderId="0" xfId="0" applyFont="1" applyProtection="1">
      <protection locked="0"/>
    </xf>
    <xf numFmtId="37" fontId="12" fillId="2" borderId="6" xfId="0" applyFont="1" applyFill="1" applyBorder="1" applyProtection="1">
      <protection locked="0"/>
    </xf>
    <xf numFmtId="37" fontId="7" fillId="0" borderId="0" xfId="0" applyFont="1" applyBorder="1" applyProtection="1">
      <protection locked="0"/>
    </xf>
    <xf numFmtId="37" fontId="8" fillId="0" borderId="0" xfId="0" applyFont="1" applyBorder="1" applyProtection="1">
      <protection locked="0"/>
    </xf>
    <xf numFmtId="170" fontId="19" fillId="0" borderId="0" xfId="0" applyNumberFormat="1" applyFont="1"/>
    <xf numFmtId="170" fontId="3" fillId="0" borderId="1" xfId="0" applyNumberFormat="1" applyFont="1" applyBorder="1" applyAlignment="1">
      <alignment horizontal="right"/>
    </xf>
    <xf numFmtId="37" fontId="18" fillId="2" borderId="14" xfId="0" applyFont="1" applyFill="1" applyBorder="1" applyProtection="1">
      <protection locked="0"/>
    </xf>
    <xf numFmtId="37" fontId="18" fillId="2" borderId="0" xfId="0" applyFont="1" applyFill="1" applyBorder="1" applyProtection="1">
      <protection locked="0"/>
    </xf>
    <xf numFmtId="37" fontId="8" fillId="2" borderId="0" xfId="0" applyFont="1" applyFill="1" applyBorder="1" applyProtection="1">
      <protection locked="0"/>
    </xf>
    <xf numFmtId="37" fontId="18" fillId="2" borderId="1" xfId="0" applyFont="1" applyFill="1" applyBorder="1" applyProtection="1">
      <protection locked="0"/>
    </xf>
    <xf numFmtId="37" fontId="18" fillId="2" borderId="15" xfId="0" applyFont="1" applyFill="1" applyBorder="1" applyProtection="1">
      <protection locked="0"/>
    </xf>
    <xf numFmtId="0" fontId="3" fillId="2" borderId="7" xfId="0" applyNumberFormat="1" applyFont="1" applyFill="1" applyBorder="1" applyAlignment="1" applyProtection="1">
      <alignment horizontal="center"/>
      <protection locked="0"/>
    </xf>
    <xf numFmtId="37" fontId="3" fillId="2" borderId="7" xfId="0" applyFont="1" applyFill="1" applyBorder="1" applyAlignment="1" applyProtection="1">
      <alignment horizontal="center"/>
      <protection locked="0"/>
    </xf>
    <xf numFmtId="37" fontId="6" fillId="2" borderId="8" xfId="0" applyFont="1" applyFill="1" applyBorder="1" applyProtection="1">
      <protection locked="0"/>
    </xf>
    <xf numFmtId="37" fontId="18" fillId="2" borderId="6" xfId="0" applyFont="1" applyFill="1" applyBorder="1" applyProtection="1">
      <protection locked="0"/>
    </xf>
    <xf numFmtId="37" fontId="8" fillId="2" borderId="6" xfId="0" applyFont="1" applyFill="1" applyBorder="1" applyProtection="1">
      <protection locked="0"/>
    </xf>
    <xf numFmtId="37" fontId="20" fillId="2" borderId="6" xfId="0" applyFont="1" applyFill="1" applyBorder="1" applyProtection="1">
      <protection locked="0"/>
    </xf>
    <xf numFmtId="37" fontId="21" fillId="2" borderId="8" xfId="0" applyFont="1" applyFill="1" applyBorder="1" applyProtection="1">
      <protection locked="0"/>
    </xf>
    <xf numFmtId="37" fontId="10" fillId="2" borderId="6" xfId="0" applyFont="1" applyFill="1" applyBorder="1" applyProtection="1">
      <protection locked="0"/>
    </xf>
    <xf numFmtId="37" fontId="21" fillId="2" borderId="6" xfId="0" applyFont="1" applyFill="1" applyBorder="1" applyProtection="1">
      <protection locked="0"/>
    </xf>
    <xf numFmtId="37" fontId="3" fillId="2" borderId="9" xfId="0" applyFont="1" applyFill="1" applyBorder="1" applyProtection="1">
      <protection locked="0"/>
    </xf>
    <xf numFmtId="37" fontId="0" fillId="2" borderId="15" xfId="0" applyFill="1" applyBorder="1" applyProtection="1">
      <protection locked="0"/>
    </xf>
    <xf numFmtId="37" fontId="8" fillId="2" borderId="7" xfId="0" applyFont="1" applyFill="1" applyBorder="1" applyProtection="1">
      <protection locked="0"/>
    </xf>
    <xf numFmtId="37" fontId="0" fillId="2" borderId="8" xfId="0" applyFill="1" applyBorder="1" applyProtection="1">
      <protection locked="0"/>
    </xf>
    <xf numFmtId="37" fontId="0" fillId="0" borderId="0" xfId="0" applyFill="1" applyBorder="1" applyProtection="1">
      <protection locked="0"/>
    </xf>
    <xf numFmtId="176" fontId="26" fillId="0" borderId="0" xfId="0" applyNumberFormat="1" applyFont="1" applyProtection="1">
      <protection locked="0"/>
    </xf>
    <xf numFmtId="177" fontId="3" fillId="0" borderId="0" xfId="0" applyNumberFormat="1" applyFont="1"/>
    <xf numFmtId="1" fontId="23" fillId="3" borderId="18" xfId="0" applyNumberFormat="1" applyFont="1" applyFill="1" applyBorder="1"/>
    <xf numFmtId="37" fontId="6" fillId="3" borderId="14" xfId="0" applyFont="1" applyFill="1" applyBorder="1"/>
    <xf numFmtId="37" fontId="20" fillId="0" borderId="0" xfId="0" applyFont="1"/>
    <xf numFmtId="37" fontId="20" fillId="0" borderId="0" xfId="0" applyFont="1" applyFill="1" applyBorder="1" applyProtection="1">
      <protection locked="0"/>
    </xf>
    <xf numFmtId="37" fontId="20" fillId="0" borderId="0" xfId="0" applyFont="1" applyFill="1" applyBorder="1"/>
    <xf numFmtId="37" fontId="8" fillId="0" borderId="1" xfId="0" applyFont="1" applyBorder="1" applyProtection="1">
      <protection locked="0"/>
    </xf>
    <xf numFmtId="1" fontId="23" fillId="3" borderId="10" xfId="0" applyNumberFormat="1" applyFont="1" applyFill="1" applyBorder="1" applyProtection="1">
      <protection locked="0"/>
    </xf>
    <xf numFmtId="37" fontId="6" fillId="3" borderId="0" xfId="0" applyFont="1" applyFill="1" applyBorder="1" applyProtection="1">
      <protection locked="0"/>
    </xf>
    <xf numFmtId="37" fontId="3" fillId="0" borderId="0" xfId="0" applyFont="1" applyProtection="1">
      <protection locked="0"/>
    </xf>
    <xf numFmtId="22" fontId="9" fillId="2" borderId="6" xfId="0" applyNumberFormat="1" applyFont="1" applyFill="1" applyBorder="1" applyAlignment="1" applyProtection="1">
      <alignment horizontal="centerContinuous"/>
      <protection locked="0"/>
    </xf>
    <xf numFmtId="1" fontId="22" fillId="3" borderId="10" xfId="0" applyNumberFormat="1" applyFont="1" applyFill="1" applyBorder="1" applyProtection="1">
      <protection locked="0"/>
    </xf>
    <xf numFmtId="37" fontId="24" fillId="3" borderId="0" xfId="0" applyFont="1" applyFill="1" applyProtection="1">
      <protection locked="0"/>
    </xf>
    <xf numFmtId="37" fontId="24" fillId="0" borderId="0" xfId="0" applyFont="1" applyProtection="1">
      <protection locked="0"/>
    </xf>
    <xf numFmtId="37" fontId="18" fillId="3" borderId="0" xfId="0" applyFont="1" applyFill="1" applyBorder="1" applyProtection="1">
      <protection locked="0"/>
    </xf>
    <xf numFmtId="1" fontId="22" fillId="3" borderId="11" xfId="0" applyNumberFormat="1" applyFont="1" applyFill="1" applyBorder="1" applyProtection="1">
      <protection locked="0"/>
    </xf>
    <xf numFmtId="37" fontId="18" fillId="3" borderId="1" xfId="0" applyFont="1" applyFill="1" applyBorder="1" applyProtection="1">
      <protection locked="0"/>
    </xf>
    <xf numFmtId="37" fontId="23" fillId="0" borderId="0" xfId="0" applyFont="1" applyProtection="1">
      <protection locked="0"/>
    </xf>
    <xf numFmtId="37" fontId="3" fillId="2" borderId="6" xfId="0" applyFont="1" applyFill="1" applyBorder="1" applyProtection="1">
      <protection locked="0"/>
    </xf>
    <xf numFmtId="170" fontId="23" fillId="0" borderId="0" xfId="0" applyNumberFormat="1" applyFont="1" applyProtection="1">
      <protection locked="0"/>
    </xf>
    <xf numFmtId="170" fontId="23" fillId="0" borderId="0" xfId="0" applyNumberFormat="1" applyFont="1" applyAlignment="1" applyProtection="1">
      <alignment horizontal="left"/>
      <protection locked="0"/>
    </xf>
    <xf numFmtId="177" fontId="6" fillId="2" borderId="6" xfId="0" applyNumberFormat="1" applyFont="1" applyFill="1" applyBorder="1" applyAlignment="1" applyProtection="1">
      <alignment horizontal="center"/>
      <protection locked="0"/>
    </xf>
    <xf numFmtId="170" fontId="6" fillId="0" borderId="0" xfId="0" applyNumberFormat="1" applyFont="1"/>
    <xf numFmtId="170" fontId="6" fillId="0" borderId="0" xfId="0" applyNumberFormat="1" applyFont="1" applyAlignment="1">
      <alignment horizontal="left"/>
    </xf>
    <xf numFmtId="37" fontId="27" fillId="0" borderId="0" xfId="0" applyFont="1"/>
    <xf numFmtId="177" fontId="5" fillId="0" borderId="0" xfId="0" applyNumberFormat="1" applyFont="1" applyAlignment="1">
      <alignment horizontal="center"/>
    </xf>
    <xf numFmtId="177" fontId="5" fillId="0" borderId="0" xfId="0" applyNumberFormat="1" applyFont="1"/>
    <xf numFmtId="37" fontId="7" fillId="0" borderId="4" xfId="0" applyFont="1" applyBorder="1"/>
    <xf numFmtId="170" fontId="0" fillId="0" borderId="0" xfId="0" applyNumberFormat="1" applyAlignment="1">
      <alignment horizontal="center"/>
    </xf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E3E3E3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1"/>
  <sheetViews>
    <sheetView tabSelected="1" workbookViewId="0">
      <selection activeCell="F3" sqref="F3"/>
    </sheetView>
  </sheetViews>
  <sheetFormatPr defaultRowHeight="15" x14ac:dyDescent="0.2"/>
  <cols>
    <col min="1" max="1" width="4.33203125" customWidth="1"/>
    <col min="2" max="2" width="12.109375" customWidth="1"/>
    <col min="3" max="3" width="13.109375" customWidth="1"/>
    <col min="10" max="10" width="9.44140625" bestFit="1" customWidth="1"/>
  </cols>
  <sheetData>
    <row r="1" spans="1:10" ht="15.75" x14ac:dyDescent="0.25">
      <c r="A1" s="9" t="s">
        <v>155</v>
      </c>
    </row>
    <row r="3" spans="1:10" ht="15.75" x14ac:dyDescent="0.25">
      <c r="A3" t="s">
        <v>156</v>
      </c>
      <c r="D3" t="s">
        <v>162</v>
      </c>
      <c r="F3" s="99" t="s">
        <v>112</v>
      </c>
    </row>
    <row r="4" spans="1:10" ht="15.75" x14ac:dyDescent="0.25">
      <c r="D4" t="s">
        <v>157</v>
      </c>
      <c r="F4" s="99" t="s">
        <v>113</v>
      </c>
    </row>
    <row r="5" spans="1:10" ht="15.75" x14ac:dyDescent="0.25">
      <c r="D5" t="s">
        <v>161</v>
      </c>
      <c r="F5" s="99" t="s">
        <v>161</v>
      </c>
    </row>
    <row r="7" spans="1:10" x14ac:dyDescent="0.2">
      <c r="A7" t="s">
        <v>158</v>
      </c>
    </row>
    <row r="9" spans="1:10" x14ac:dyDescent="0.2">
      <c r="A9" t="s">
        <v>159</v>
      </c>
    </row>
    <row r="10" spans="1:10" x14ac:dyDescent="0.2">
      <c r="B10" t="s">
        <v>214</v>
      </c>
    </row>
    <row r="11" spans="1:10" ht="15.75" x14ac:dyDescent="0.25">
      <c r="B11" t="s">
        <v>188</v>
      </c>
      <c r="J11" s="99" t="s">
        <v>187</v>
      </c>
    </row>
    <row r="12" spans="1:10" x14ac:dyDescent="0.2">
      <c r="B12" t="s">
        <v>171</v>
      </c>
    </row>
    <row r="13" spans="1:10" x14ac:dyDescent="0.2">
      <c r="B13" t="s">
        <v>229</v>
      </c>
    </row>
    <row r="14" spans="1:10" x14ac:dyDescent="0.2">
      <c r="B14" t="s">
        <v>230</v>
      </c>
    </row>
    <row r="16" spans="1:10" x14ac:dyDescent="0.2">
      <c r="A16" t="s">
        <v>190</v>
      </c>
    </row>
    <row r="17" spans="1:2" x14ac:dyDescent="0.2">
      <c r="B17" t="s">
        <v>160</v>
      </c>
    </row>
    <row r="19" spans="1:2" x14ac:dyDescent="0.2">
      <c r="A19" t="s">
        <v>163</v>
      </c>
    </row>
    <row r="21" spans="1:2" ht="15.75" x14ac:dyDescent="0.25">
      <c r="A21" t="s">
        <v>191</v>
      </c>
    </row>
  </sheetData>
  <pageMargins left="0.75" right="0.75" top="1" bottom="1" header="0.5" footer="0.5"/>
  <pageSetup orientation="landscape" horizontalDpi="0" verticalDpi="30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S268"/>
  <sheetViews>
    <sheetView zoomScale="75" zoomScaleNormal="75" workbookViewId="0">
      <pane xSplit="4" ySplit="9" topLeftCell="E10" activePane="bottomRight" state="frozen"/>
      <selection pane="topRight"/>
      <selection pane="bottomLeft"/>
      <selection pane="bottomRight" activeCell="E10" sqref="E10"/>
    </sheetView>
  </sheetViews>
  <sheetFormatPr defaultColWidth="10.33203125" defaultRowHeight="15" x14ac:dyDescent="0.2"/>
  <cols>
    <col min="1" max="1" width="11.109375" style="97" customWidth="1"/>
    <col min="2" max="2" width="36" customWidth="1"/>
    <col min="3" max="4" width="10.77734375" style="175" customWidth="1"/>
    <col min="5" max="16" width="9.77734375" style="76" customWidth="1"/>
    <col min="17" max="17" width="10.77734375" style="76" customWidth="1"/>
    <col min="18" max="19" width="10.77734375" style="76" hidden="1" customWidth="1"/>
  </cols>
  <sheetData>
    <row r="1" spans="1:19" s="1" customFormat="1" ht="18" x14ac:dyDescent="0.25">
      <c r="A1" s="178" t="s">
        <v>169</v>
      </c>
      <c r="B1" s="179"/>
      <c r="C1" s="157"/>
      <c r="D1" s="157"/>
      <c r="Q1" s="73"/>
      <c r="R1" s="103"/>
      <c r="S1" s="73"/>
    </row>
    <row r="2" spans="1:19" s="186" customFormat="1" ht="18" x14ac:dyDescent="0.25">
      <c r="A2" s="184" t="s">
        <v>1</v>
      </c>
      <c r="B2" s="185"/>
      <c r="C2" s="158"/>
      <c r="D2" s="158"/>
      <c r="Q2" s="187"/>
      <c r="R2" s="187"/>
      <c r="S2" s="187"/>
    </row>
    <row r="3" spans="1:19" s="186" customFormat="1" ht="18" x14ac:dyDescent="0.25">
      <c r="A3" s="188"/>
      <c r="B3" s="189" t="s">
        <v>115</v>
      </c>
      <c r="C3" s="159"/>
      <c r="D3" s="159"/>
      <c r="E3" s="190"/>
      <c r="Q3" s="187"/>
      <c r="R3" s="187"/>
      <c r="S3" s="187"/>
    </row>
    <row r="4" spans="1:19" s="186" customFormat="1" ht="18" x14ac:dyDescent="0.25">
      <c r="A4" s="188"/>
      <c r="B4" s="191" t="s">
        <v>143</v>
      </c>
      <c r="C4" s="159"/>
      <c r="D4" s="159"/>
      <c r="E4" s="190"/>
      <c r="Q4" s="187"/>
      <c r="R4" s="187"/>
      <c r="S4" s="187"/>
    </row>
    <row r="5" spans="1:19" s="186" customFormat="1" ht="18" x14ac:dyDescent="0.25">
      <c r="A5" s="192"/>
      <c r="B5" s="193"/>
      <c r="C5" s="160"/>
      <c r="D5" s="160"/>
      <c r="Q5" s="187"/>
      <c r="R5" s="187"/>
      <c r="S5" s="187"/>
    </row>
    <row r="6" spans="1:19" s="186" customFormat="1" ht="18" x14ac:dyDescent="0.25">
      <c r="A6" s="194" t="str">
        <f>Instructions!F3</f>
        <v>XXXX</v>
      </c>
      <c r="B6" s="194"/>
      <c r="C6" s="161"/>
      <c r="D6" s="161"/>
      <c r="Q6" s="195"/>
      <c r="R6" s="195"/>
      <c r="S6" s="195"/>
    </row>
    <row r="7" spans="1:19" s="134" customFormat="1" ht="18" x14ac:dyDescent="0.25">
      <c r="A7" s="196" t="str">
        <f>Instructions!F4</f>
        <v>XXXXXX</v>
      </c>
      <c r="B7" s="197" t="str">
        <f>Instructions!F5</f>
        <v>Cost Center Name</v>
      </c>
      <c r="C7" s="137"/>
      <c r="D7" s="137"/>
      <c r="Q7" s="198">
        <v>2001</v>
      </c>
      <c r="R7" s="198">
        <v>2002</v>
      </c>
      <c r="S7" s="198">
        <v>2003</v>
      </c>
    </row>
    <row r="8" spans="1:19" ht="15.75" x14ac:dyDescent="0.25">
      <c r="C8" s="162">
        <v>2000</v>
      </c>
      <c r="D8" s="162">
        <v>2000</v>
      </c>
      <c r="E8"/>
      <c r="F8"/>
      <c r="G8"/>
      <c r="H8"/>
      <c r="I8"/>
      <c r="J8"/>
      <c r="K8"/>
      <c r="L8"/>
      <c r="M8"/>
      <c r="N8"/>
      <c r="O8"/>
      <c r="P8"/>
      <c r="Q8" s="74" t="s">
        <v>53</v>
      </c>
      <c r="R8" s="74" t="s">
        <v>53</v>
      </c>
      <c r="S8" s="74" t="s">
        <v>53</v>
      </c>
    </row>
    <row r="9" spans="1:19" s="2" customFormat="1" ht="15.75" x14ac:dyDescent="0.25">
      <c r="A9" s="107"/>
      <c r="C9" s="163" t="s">
        <v>2</v>
      </c>
      <c r="D9" s="163" t="s">
        <v>3</v>
      </c>
      <c r="E9" s="3" t="s">
        <v>4</v>
      </c>
      <c r="F9" s="3" t="s">
        <v>5</v>
      </c>
      <c r="G9" s="3" t="s">
        <v>6</v>
      </c>
      <c r="H9" s="3" t="s">
        <v>7</v>
      </c>
      <c r="I9" s="3" t="s">
        <v>8</v>
      </c>
      <c r="J9" s="3" t="s">
        <v>9</v>
      </c>
      <c r="K9" s="3" t="s">
        <v>10</v>
      </c>
      <c r="L9" s="3" t="s">
        <v>11</v>
      </c>
      <c r="M9" s="3" t="s">
        <v>12</v>
      </c>
      <c r="N9" s="3" t="s">
        <v>13</v>
      </c>
      <c r="O9" s="3" t="s">
        <v>14</v>
      </c>
      <c r="P9" s="3" t="s">
        <v>15</v>
      </c>
      <c r="Q9" s="67" t="s">
        <v>16</v>
      </c>
      <c r="R9" s="67" t="s">
        <v>16</v>
      </c>
      <c r="S9" s="67" t="s">
        <v>16</v>
      </c>
    </row>
    <row r="10" spans="1:19" s="2" customFormat="1" ht="15.75" x14ac:dyDescent="0.25">
      <c r="A10" s="108" t="s">
        <v>0</v>
      </c>
      <c r="B10" s="104"/>
      <c r="C10" s="163"/>
      <c r="D10" s="163"/>
      <c r="E10" s="3"/>
      <c r="F10" s="3"/>
      <c r="G10" s="3"/>
      <c r="H10" s="3"/>
      <c r="I10" s="3"/>
      <c r="J10" s="3"/>
      <c r="K10" s="3"/>
      <c r="L10" s="3"/>
      <c r="M10" s="3"/>
      <c r="N10" s="3"/>
      <c r="O10" s="3"/>
      <c r="P10" s="3"/>
      <c r="Q10" s="67"/>
      <c r="R10" s="98"/>
      <c r="S10" s="98"/>
    </row>
    <row r="11" spans="1:19" s="134" customFormat="1" x14ac:dyDescent="0.2">
      <c r="A11" s="145"/>
      <c r="B11" s="134" t="s">
        <v>17</v>
      </c>
      <c r="C11" s="146">
        <v>0</v>
      </c>
      <c r="D11" s="146">
        <v>0</v>
      </c>
      <c r="E11" s="143">
        <v>0</v>
      </c>
      <c r="F11" s="143">
        <v>0</v>
      </c>
      <c r="G11" s="143">
        <v>0</v>
      </c>
      <c r="H11" s="143">
        <v>0</v>
      </c>
      <c r="I11" s="143">
        <v>0</v>
      </c>
      <c r="J11" s="143">
        <v>0</v>
      </c>
      <c r="K11" s="143">
        <v>0</v>
      </c>
      <c r="L11" s="143">
        <v>0</v>
      </c>
      <c r="M11" s="143">
        <v>0</v>
      </c>
      <c r="N11" s="143">
        <v>0</v>
      </c>
      <c r="O11" s="143">
        <v>0</v>
      </c>
      <c r="P11" s="147">
        <v>0</v>
      </c>
      <c r="Q11" s="137">
        <f t="shared" ref="Q11:Q16" si="0">+P11</f>
        <v>0</v>
      </c>
      <c r="R11" s="135">
        <v>0</v>
      </c>
      <c r="S11" s="135">
        <v>0</v>
      </c>
    </row>
    <row r="12" spans="1:19" s="134" customFormat="1" x14ac:dyDescent="0.2">
      <c r="A12" s="145"/>
      <c r="B12" s="134" t="s">
        <v>18</v>
      </c>
      <c r="C12" s="135">
        <v>0</v>
      </c>
      <c r="D12" s="135">
        <v>0</v>
      </c>
      <c r="E12" s="143">
        <v>0</v>
      </c>
      <c r="F12" s="143">
        <v>0</v>
      </c>
      <c r="G12" s="143">
        <v>0</v>
      </c>
      <c r="H12" s="143">
        <v>0</v>
      </c>
      <c r="I12" s="143">
        <v>0</v>
      </c>
      <c r="J12" s="143">
        <v>0</v>
      </c>
      <c r="K12" s="143">
        <v>0</v>
      </c>
      <c r="L12" s="143">
        <v>0</v>
      </c>
      <c r="M12" s="143">
        <v>0</v>
      </c>
      <c r="N12" s="143">
        <v>0</v>
      </c>
      <c r="O12" s="143">
        <v>0</v>
      </c>
      <c r="P12" s="148">
        <v>0</v>
      </c>
      <c r="Q12" s="137">
        <f t="shared" si="0"/>
        <v>0</v>
      </c>
      <c r="R12" s="135">
        <v>0</v>
      </c>
      <c r="S12" s="135">
        <v>0</v>
      </c>
    </row>
    <row r="13" spans="1:19" s="134" customFormat="1" x14ac:dyDescent="0.2">
      <c r="A13" s="145"/>
      <c r="B13" s="134" t="s">
        <v>19</v>
      </c>
      <c r="C13" s="135">
        <v>0</v>
      </c>
      <c r="D13" s="135">
        <v>0</v>
      </c>
      <c r="E13" s="143">
        <v>0</v>
      </c>
      <c r="F13" s="143">
        <v>0</v>
      </c>
      <c r="G13" s="143">
        <v>0</v>
      </c>
      <c r="H13" s="143">
        <v>0</v>
      </c>
      <c r="I13" s="143">
        <v>0</v>
      </c>
      <c r="J13" s="143">
        <v>0</v>
      </c>
      <c r="K13" s="143">
        <v>0</v>
      </c>
      <c r="L13" s="143">
        <v>0</v>
      </c>
      <c r="M13" s="143">
        <v>0</v>
      </c>
      <c r="N13" s="143">
        <v>0</v>
      </c>
      <c r="O13" s="143">
        <v>0</v>
      </c>
      <c r="P13" s="148">
        <v>0</v>
      </c>
      <c r="Q13" s="137">
        <f t="shared" si="0"/>
        <v>0</v>
      </c>
      <c r="R13" s="135">
        <v>0</v>
      </c>
      <c r="S13" s="135">
        <v>0</v>
      </c>
    </row>
    <row r="14" spans="1:19" s="134" customFormat="1" x14ac:dyDescent="0.2">
      <c r="A14" s="145"/>
      <c r="B14" s="134" t="s">
        <v>20</v>
      </c>
      <c r="C14" s="135">
        <v>0</v>
      </c>
      <c r="D14" s="135">
        <v>0</v>
      </c>
      <c r="E14" s="143">
        <v>0</v>
      </c>
      <c r="F14" s="143">
        <v>0</v>
      </c>
      <c r="G14" s="143">
        <v>0</v>
      </c>
      <c r="H14" s="143">
        <v>0</v>
      </c>
      <c r="I14" s="143">
        <v>0</v>
      </c>
      <c r="J14" s="143">
        <v>0</v>
      </c>
      <c r="K14" s="143">
        <v>0</v>
      </c>
      <c r="L14" s="143">
        <v>0</v>
      </c>
      <c r="M14" s="143">
        <v>0</v>
      </c>
      <c r="N14" s="143">
        <v>0</v>
      </c>
      <c r="O14" s="143">
        <v>0</v>
      </c>
      <c r="P14" s="148">
        <v>0</v>
      </c>
      <c r="Q14" s="137">
        <f t="shared" si="0"/>
        <v>0</v>
      </c>
      <c r="R14" s="135">
        <v>0</v>
      </c>
      <c r="S14" s="135">
        <v>0</v>
      </c>
    </row>
    <row r="15" spans="1:19" s="134" customFormat="1" x14ac:dyDescent="0.2">
      <c r="A15" s="145"/>
      <c r="B15" s="134" t="s">
        <v>21</v>
      </c>
      <c r="C15" s="135">
        <v>0</v>
      </c>
      <c r="D15" s="135">
        <v>0</v>
      </c>
      <c r="E15" s="143">
        <v>0</v>
      </c>
      <c r="F15" s="143">
        <v>0</v>
      </c>
      <c r="G15" s="143">
        <v>0</v>
      </c>
      <c r="H15" s="143">
        <v>0</v>
      </c>
      <c r="I15" s="143">
        <v>0</v>
      </c>
      <c r="J15" s="143">
        <v>0</v>
      </c>
      <c r="K15" s="143">
        <v>0</v>
      </c>
      <c r="L15" s="143">
        <v>0</v>
      </c>
      <c r="M15" s="143">
        <v>0</v>
      </c>
      <c r="N15" s="143">
        <v>0</v>
      </c>
      <c r="O15" s="143">
        <v>0</v>
      </c>
      <c r="P15" s="148">
        <v>0</v>
      </c>
      <c r="Q15" s="137">
        <f t="shared" si="0"/>
        <v>0</v>
      </c>
      <c r="R15" s="135">
        <v>0</v>
      </c>
      <c r="S15" s="135">
        <v>0</v>
      </c>
    </row>
    <row r="16" spans="1:19" s="134" customFormat="1" x14ac:dyDescent="0.2">
      <c r="A16" s="145"/>
      <c r="B16" s="134" t="s">
        <v>228</v>
      </c>
      <c r="C16" s="135">
        <v>0</v>
      </c>
      <c r="D16" s="135">
        <v>0</v>
      </c>
      <c r="E16" s="143">
        <v>0</v>
      </c>
      <c r="F16" s="143">
        <v>0</v>
      </c>
      <c r="G16" s="143">
        <v>0</v>
      </c>
      <c r="H16" s="143">
        <v>0</v>
      </c>
      <c r="I16" s="143">
        <v>0</v>
      </c>
      <c r="J16" s="143">
        <v>0</v>
      </c>
      <c r="K16" s="143">
        <v>0</v>
      </c>
      <c r="L16" s="143">
        <v>0</v>
      </c>
      <c r="M16" s="143">
        <v>0</v>
      </c>
      <c r="N16" s="143">
        <v>0</v>
      </c>
      <c r="O16" s="143">
        <v>0</v>
      </c>
      <c r="P16" s="148">
        <v>0</v>
      </c>
      <c r="Q16" s="137">
        <f t="shared" si="0"/>
        <v>0</v>
      </c>
      <c r="R16" s="135">
        <v>0</v>
      </c>
      <c r="S16" s="135">
        <v>0</v>
      </c>
    </row>
    <row r="17" spans="1:19" s="9" customFormat="1" ht="15.75" x14ac:dyDescent="0.25">
      <c r="A17" s="109"/>
      <c r="B17" s="9" t="s">
        <v>22</v>
      </c>
      <c r="C17" s="164">
        <f>SUM(C11:C16)</f>
        <v>0</v>
      </c>
      <c r="D17" s="164">
        <f>SUM(D11:D16)</f>
        <v>0</v>
      </c>
      <c r="E17" s="94">
        <f>SUM(E11:E16)</f>
        <v>0</v>
      </c>
      <c r="F17" s="94">
        <f t="shared" ref="F17:P17" si="1">SUM(F11:F16)</f>
        <v>0</v>
      </c>
      <c r="G17" s="94">
        <f t="shared" si="1"/>
        <v>0</v>
      </c>
      <c r="H17" s="94">
        <f t="shared" si="1"/>
        <v>0</v>
      </c>
      <c r="I17" s="94">
        <f t="shared" si="1"/>
        <v>0</v>
      </c>
      <c r="J17" s="94">
        <f t="shared" si="1"/>
        <v>0</v>
      </c>
      <c r="K17" s="94">
        <f t="shared" si="1"/>
        <v>0</v>
      </c>
      <c r="L17" s="94">
        <f t="shared" si="1"/>
        <v>0</v>
      </c>
      <c r="M17" s="94">
        <f t="shared" si="1"/>
        <v>0</v>
      </c>
      <c r="N17" s="94">
        <f t="shared" si="1"/>
        <v>0</v>
      </c>
      <c r="O17" s="94">
        <f t="shared" si="1"/>
        <v>0</v>
      </c>
      <c r="P17" s="94">
        <f t="shared" si="1"/>
        <v>0</v>
      </c>
      <c r="Q17" s="69">
        <f>SUM(Q11:S16)</f>
        <v>0</v>
      </c>
      <c r="R17" s="69">
        <f>SUM(R11:R15)</f>
        <v>0</v>
      </c>
      <c r="S17" s="69">
        <f>SUM(S11:S15)</f>
        <v>0</v>
      </c>
    </row>
    <row r="18" spans="1:19" x14ac:dyDescent="0.2">
      <c r="C18" s="137"/>
      <c r="D18" s="137"/>
      <c r="E18"/>
      <c r="F18"/>
      <c r="G18"/>
      <c r="H18"/>
      <c r="I18"/>
      <c r="J18"/>
      <c r="K18"/>
      <c r="L18"/>
      <c r="M18"/>
      <c r="N18"/>
      <c r="O18"/>
      <c r="P18"/>
      <c r="Q18" s="66"/>
      <c r="R18" s="66"/>
      <c r="S18" s="66"/>
    </row>
    <row r="19" spans="1:19" ht="15.75" x14ac:dyDescent="0.25">
      <c r="A19" s="108" t="s">
        <v>23</v>
      </c>
      <c r="B19" s="104"/>
      <c r="C19" s="137"/>
      <c r="D19" s="137"/>
      <c r="E19"/>
      <c r="F19"/>
      <c r="G19"/>
      <c r="H19"/>
      <c r="I19"/>
      <c r="J19"/>
      <c r="K19"/>
      <c r="L19"/>
      <c r="M19"/>
      <c r="N19"/>
      <c r="O19"/>
      <c r="P19"/>
      <c r="Q19" s="66"/>
      <c r="R19" s="66"/>
      <c r="S19" s="66"/>
    </row>
    <row r="20" spans="1:19" x14ac:dyDescent="0.2">
      <c r="A20" s="95">
        <v>52000500</v>
      </c>
      <c r="B20" t="s">
        <v>23</v>
      </c>
      <c r="C20" s="135"/>
      <c r="D20" s="135"/>
      <c r="E20" s="4"/>
      <c r="F20" s="5"/>
      <c r="G20" s="5"/>
      <c r="H20" s="5"/>
      <c r="I20" s="5"/>
      <c r="J20" s="5"/>
      <c r="K20" s="5"/>
      <c r="L20" s="5"/>
      <c r="M20" s="5"/>
      <c r="N20" s="5"/>
      <c r="O20" s="5"/>
      <c r="P20" s="5"/>
      <c r="Q20" s="66"/>
      <c r="R20" s="66"/>
      <c r="S20" s="66"/>
    </row>
    <row r="21" spans="1:19" s="99" customFormat="1" ht="15.75" x14ac:dyDescent="0.25">
      <c r="A21" s="116"/>
      <c r="B21" s="99" t="s">
        <v>24</v>
      </c>
      <c r="C21" s="165">
        <f>+C209</f>
        <v>0</v>
      </c>
      <c r="D21" s="165">
        <f t="shared" ref="D21:S21" si="2">+D209</f>
        <v>0</v>
      </c>
      <c r="E21" s="99">
        <f t="shared" si="2"/>
        <v>0</v>
      </c>
      <c r="F21" s="99">
        <f t="shared" si="2"/>
        <v>0</v>
      </c>
      <c r="G21" s="99">
        <f t="shared" si="2"/>
        <v>0</v>
      </c>
      <c r="H21" s="99">
        <f t="shared" si="2"/>
        <v>0</v>
      </c>
      <c r="I21" s="99">
        <f t="shared" si="2"/>
        <v>0</v>
      </c>
      <c r="J21" s="99">
        <f t="shared" si="2"/>
        <v>0</v>
      </c>
      <c r="K21" s="99">
        <f t="shared" si="2"/>
        <v>0</v>
      </c>
      <c r="L21" s="99">
        <f t="shared" si="2"/>
        <v>0</v>
      </c>
      <c r="M21" s="99">
        <f t="shared" si="2"/>
        <v>0</v>
      </c>
      <c r="N21" s="99">
        <f t="shared" si="2"/>
        <v>0</v>
      </c>
      <c r="O21" s="99">
        <f t="shared" si="2"/>
        <v>0</v>
      </c>
      <c r="P21" s="99">
        <f t="shared" si="2"/>
        <v>0</v>
      </c>
      <c r="Q21" s="65">
        <f>SUM(E21:P21)</f>
        <v>0</v>
      </c>
      <c r="R21" s="65">
        <f t="shared" si="2"/>
        <v>0</v>
      </c>
      <c r="S21" s="65">
        <f t="shared" si="2"/>
        <v>0</v>
      </c>
    </row>
    <row r="22" spans="1:19" s="134" customFormat="1" x14ac:dyDescent="0.2">
      <c r="A22" s="133"/>
      <c r="B22" s="134" t="s">
        <v>140</v>
      </c>
      <c r="C22" s="135">
        <v>0</v>
      </c>
      <c r="D22" s="135">
        <v>0</v>
      </c>
      <c r="E22" s="136">
        <v>0</v>
      </c>
      <c r="F22" s="136">
        <v>0</v>
      </c>
      <c r="G22" s="136">
        <v>0</v>
      </c>
      <c r="H22" s="136">
        <v>0</v>
      </c>
      <c r="I22" s="136">
        <v>0</v>
      </c>
      <c r="J22" s="136">
        <v>0</v>
      </c>
      <c r="K22" s="136">
        <v>0</v>
      </c>
      <c r="L22" s="136">
        <v>0</v>
      </c>
      <c r="M22" s="136">
        <v>0</v>
      </c>
      <c r="N22" s="136">
        <v>0</v>
      </c>
      <c r="O22" s="136">
        <v>0</v>
      </c>
      <c r="P22" s="136">
        <v>0</v>
      </c>
      <c r="Q22" s="137">
        <f>SUM(E22:P22)</f>
        <v>0</v>
      </c>
      <c r="R22" s="138">
        <v>0</v>
      </c>
      <c r="S22" s="138">
        <v>0</v>
      </c>
    </row>
    <row r="23" spans="1:19" s="134" customFormat="1" x14ac:dyDescent="0.2">
      <c r="A23" s="133"/>
      <c r="B23" s="134" t="s">
        <v>26</v>
      </c>
      <c r="C23" s="139">
        <v>0</v>
      </c>
      <c r="D23" s="139">
        <v>0</v>
      </c>
      <c r="E23" s="140">
        <v>0</v>
      </c>
      <c r="F23" s="140">
        <v>0</v>
      </c>
      <c r="G23" s="140">
        <v>0</v>
      </c>
      <c r="H23" s="140">
        <v>0</v>
      </c>
      <c r="I23" s="140">
        <v>0</v>
      </c>
      <c r="J23" s="140">
        <v>0</v>
      </c>
      <c r="K23" s="140">
        <v>0</v>
      </c>
      <c r="L23" s="140">
        <v>0</v>
      </c>
      <c r="M23" s="140">
        <v>0</v>
      </c>
      <c r="N23" s="140">
        <v>0</v>
      </c>
      <c r="O23" s="140">
        <v>0</v>
      </c>
      <c r="P23" s="140">
        <v>0</v>
      </c>
      <c r="Q23" s="141">
        <f>SUM(E23:P23)</f>
        <v>0</v>
      </c>
      <c r="R23" s="138">
        <v>0</v>
      </c>
      <c r="S23" s="138">
        <v>0</v>
      </c>
    </row>
    <row r="24" spans="1:19" s="9" customFormat="1" ht="15.75" x14ac:dyDescent="0.25">
      <c r="A24" s="109">
        <v>52000500</v>
      </c>
      <c r="B24" s="9" t="s">
        <v>28</v>
      </c>
      <c r="C24" s="164">
        <f>SUM(C21:C23)</f>
        <v>0</v>
      </c>
      <c r="D24" s="164">
        <f>SUM(D21:D23)</f>
        <v>0</v>
      </c>
      <c r="E24" s="94">
        <f>SUM(E21:E23)</f>
        <v>0</v>
      </c>
      <c r="F24" s="94">
        <f t="shared" ref="F24:P24" si="3">SUM(F21:F23)</f>
        <v>0</v>
      </c>
      <c r="G24" s="94">
        <f t="shared" si="3"/>
        <v>0</v>
      </c>
      <c r="H24" s="94">
        <f t="shared" si="3"/>
        <v>0</v>
      </c>
      <c r="I24" s="94">
        <f t="shared" si="3"/>
        <v>0</v>
      </c>
      <c r="J24" s="94">
        <f t="shared" si="3"/>
        <v>0</v>
      </c>
      <c r="K24" s="94">
        <f t="shared" si="3"/>
        <v>0</v>
      </c>
      <c r="L24" s="94">
        <f t="shared" si="3"/>
        <v>0</v>
      </c>
      <c r="M24" s="94">
        <f t="shared" si="3"/>
        <v>0</v>
      </c>
      <c r="N24" s="94">
        <f t="shared" si="3"/>
        <v>0</v>
      </c>
      <c r="O24" s="94">
        <f t="shared" si="3"/>
        <v>0</v>
      </c>
      <c r="P24" s="94">
        <f t="shared" si="3"/>
        <v>0</v>
      </c>
      <c r="Q24" s="69">
        <f>SUM(Q21:Q23)</f>
        <v>0</v>
      </c>
      <c r="R24" s="69">
        <f>SUM(R21:R23)</f>
        <v>0</v>
      </c>
      <c r="S24" s="69">
        <f>SUM(S21:S23)</f>
        <v>0</v>
      </c>
    </row>
    <row r="25" spans="1:19" x14ac:dyDescent="0.2">
      <c r="A25" s="95"/>
      <c r="C25" s="135"/>
      <c r="D25" s="135"/>
      <c r="E25" s="4"/>
      <c r="F25" s="5"/>
      <c r="G25" s="5"/>
      <c r="H25" s="5"/>
      <c r="I25" s="5"/>
      <c r="J25" s="5"/>
      <c r="K25" s="5"/>
      <c r="L25" s="5"/>
      <c r="M25" s="5"/>
      <c r="N25" s="5"/>
      <c r="O25" s="5"/>
      <c r="P25" s="5"/>
      <c r="Q25" s="66"/>
      <c r="R25" s="66"/>
      <c r="S25" s="66"/>
    </row>
    <row r="26" spans="1:19" x14ac:dyDescent="0.2">
      <c r="A26" s="96"/>
      <c r="B26" s="11"/>
      <c r="C26" s="135"/>
      <c r="D26" s="135"/>
      <c r="E26" s="4"/>
      <c r="F26" s="4"/>
      <c r="G26" s="4"/>
      <c r="H26" s="4"/>
      <c r="I26" s="4"/>
      <c r="J26" s="4"/>
      <c r="K26" s="4"/>
      <c r="L26" s="4"/>
      <c r="M26" s="4"/>
      <c r="N26" s="4"/>
      <c r="O26" s="4"/>
      <c r="P26" s="4"/>
      <c r="Q26" s="66"/>
      <c r="R26" s="66"/>
      <c r="S26" s="66"/>
    </row>
    <row r="27" spans="1:19" ht="15.75" x14ac:dyDescent="0.25">
      <c r="A27" s="113" t="s">
        <v>31</v>
      </c>
      <c r="B27" s="105"/>
      <c r="C27" s="135"/>
      <c r="D27" s="135"/>
      <c r="E27" s="4"/>
      <c r="F27" s="4"/>
      <c r="G27" s="4"/>
      <c r="H27" s="4"/>
      <c r="I27" s="4"/>
      <c r="J27" s="4"/>
      <c r="K27" s="4"/>
      <c r="L27" s="4"/>
      <c r="M27" s="4"/>
      <c r="N27" s="4"/>
      <c r="O27" s="4"/>
      <c r="P27" s="4"/>
      <c r="Q27" s="66"/>
      <c r="R27" s="66"/>
      <c r="S27" s="66"/>
    </row>
    <row r="28" spans="1:19" s="99" customFormat="1" ht="15.75" x14ac:dyDescent="0.25">
      <c r="A28" s="118">
        <v>59003000</v>
      </c>
      <c r="B28" s="11" t="s">
        <v>32</v>
      </c>
      <c r="C28" s="165">
        <v>0</v>
      </c>
      <c r="D28" s="165">
        <v>0</v>
      </c>
      <c r="E28" s="99" t="e">
        <f t="shared" ref="E28:S28" si="4">+E266</f>
        <v>#VALUE!</v>
      </c>
      <c r="F28" s="99">
        <f t="shared" si="4"/>
        <v>0</v>
      </c>
      <c r="G28" s="99">
        <f t="shared" si="4"/>
        <v>0</v>
      </c>
      <c r="H28" s="99">
        <f t="shared" si="4"/>
        <v>0</v>
      </c>
      <c r="I28" s="99">
        <f t="shared" si="4"/>
        <v>0</v>
      </c>
      <c r="J28" s="99">
        <f t="shared" si="4"/>
        <v>0</v>
      </c>
      <c r="K28" s="99">
        <f t="shared" si="4"/>
        <v>0</v>
      </c>
      <c r="L28" s="99">
        <f t="shared" si="4"/>
        <v>0</v>
      </c>
      <c r="M28" s="99">
        <f t="shared" si="4"/>
        <v>0</v>
      </c>
      <c r="N28" s="99">
        <f t="shared" si="4"/>
        <v>0</v>
      </c>
      <c r="O28" s="99">
        <f t="shared" si="4"/>
        <v>0</v>
      </c>
      <c r="P28" s="99">
        <f t="shared" si="4"/>
        <v>0</v>
      </c>
      <c r="Q28" s="65" t="e">
        <f t="shared" si="4"/>
        <v>#VALUE!</v>
      </c>
      <c r="R28" s="65">
        <f t="shared" si="4"/>
        <v>0</v>
      </c>
      <c r="S28" s="65">
        <f t="shared" si="4"/>
        <v>0</v>
      </c>
    </row>
    <row r="29" spans="1:19" x14ac:dyDescent="0.2">
      <c r="A29" s="95"/>
      <c r="B29" s="11"/>
      <c r="C29" s="135"/>
      <c r="D29" s="135"/>
      <c r="E29" s="4"/>
      <c r="F29" s="4"/>
      <c r="G29" s="4"/>
      <c r="H29" s="4"/>
      <c r="I29" s="4"/>
      <c r="J29" s="4"/>
      <c r="K29" s="4"/>
      <c r="L29" s="4"/>
      <c r="M29" s="4"/>
      <c r="N29" s="4"/>
      <c r="O29" s="4"/>
      <c r="P29" s="4"/>
      <c r="Q29" s="66"/>
      <c r="R29" s="66"/>
      <c r="S29" s="66"/>
    </row>
    <row r="30" spans="1:19" x14ac:dyDescent="0.2">
      <c r="A30" s="95"/>
      <c r="C30" s="135"/>
      <c r="D30" s="135"/>
      <c r="E30" s="4"/>
      <c r="F30" s="4"/>
      <c r="G30" s="4"/>
      <c r="H30" s="4"/>
      <c r="I30" s="4"/>
      <c r="J30" s="4"/>
      <c r="K30" s="4"/>
      <c r="L30" s="4"/>
      <c r="M30" s="4"/>
      <c r="N30" s="4"/>
      <c r="O30" s="4"/>
      <c r="P30" s="4"/>
      <c r="Q30" s="66"/>
      <c r="R30" s="66"/>
      <c r="S30" s="66"/>
    </row>
    <row r="31" spans="1:19" ht="15.75" x14ac:dyDescent="0.25">
      <c r="A31" s="111" t="s">
        <v>30</v>
      </c>
      <c r="B31" s="104"/>
      <c r="C31" s="135"/>
      <c r="D31" s="135"/>
      <c r="E31" s="4"/>
      <c r="F31" s="4"/>
      <c r="G31" s="4"/>
      <c r="H31" s="4"/>
      <c r="I31" s="4"/>
      <c r="J31" s="4"/>
      <c r="K31" s="4"/>
      <c r="L31" s="4"/>
      <c r="M31" s="4"/>
      <c r="N31" s="4"/>
      <c r="O31" s="4"/>
      <c r="P31" s="4"/>
      <c r="Q31" s="66"/>
      <c r="R31" s="66"/>
      <c r="S31" s="66"/>
    </row>
    <row r="32" spans="1:19" s="99" customFormat="1" ht="15.75" x14ac:dyDescent="0.25">
      <c r="A32" s="118">
        <v>52001000</v>
      </c>
      <c r="B32" s="11" t="s">
        <v>142</v>
      </c>
      <c r="C32" s="165">
        <v>0</v>
      </c>
      <c r="D32" s="165">
        <v>0</v>
      </c>
      <c r="E32" s="99">
        <f>ROUND((+(+E11+E12+E13)*(5000/12))+(0.0935*E209),0)</f>
        <v>0</v>
      </c>
      <c r="F32" s="99">
        <f t="shared" ref="F32:P32" si="5">ROUND((+(+F11+F12+F13)*(5000/12))+(0.0935*F209),0)</f>
        <v>0</v>
      </c>
      <c r="G32" s="99">
        <f t="shared" si="5"/>
        <v>0</v>
      </c>
      <c r="H32" s="99">
        <f t="shared" si="5"/>
        <v>0</v>
      </c>
      <c r="I32" s="99">
        <f t="shared" si="5"/>
        <v>0</v>
      </c>
      <c r="J32" s="99">
        <f t="shared" si="5"/>
        <v>0</v>
      </c>
      <c r="K32" s="99">
        <f t="shared" si="5"/>
        <v>0</v>
      </c>
      <c r="L32" s="99">
        <f t="shared" si="5"/>
        <v>0</v>
      </c>
      <c r="M32" s="99">
        <f t="shared" si="5"/>
        <v>0</v>
      </c>
      <c r="N32" s="99">
        <f t="shared" si="5"/>
        <v>0</v>
      </c>
      <c r="O32" s="99">
        <f t="shared" si="5"/>
        <v>0</v>
      </c>
      <c r="P32" s="99">
        <f t="shared" si="5"/>
        <v>0</v>
      </c>
      <c r="Q32" s="65">
        <f>SUM(E32:P32)</f>
        <v>0</v>
      </c>
      <c r="R32" s="65">
        <f>((+R11+R12+R13)*5200)+0.0935*R209</f>
        <v>0</v>
      </c>
      <c r="S32" s="65">
        <f>((+S11+S12+S13)*5400)+0.0935*S209</f>
        <v>0</v>
      </c>
    </row>
    <row r="33" spans="1:19" s="9" customFormat="1" ht="15.75" x14ac:dyDescent="0.25">
      <c r="A33" s="96"/>
      <c r="B33" s="11"/>
      <c r="C33" s="167"/>
      <c r="D33" s="167"/>
      <c r="Q33" s="75"/>
      <c r="R33" s="75"/>
      <c r="S33" s="75"/>
    </row>
    <row r="34" spans="1:19" s="9" customFormat="1" ht="15.75" x14ac:dyDescent="0.25">
      <c r="A34" s="96"/>
      <c r="B34" s="11"/>
      <c r="C34" s="167"/>
      <c r="D34" s="167"/>
      <c r="Q34" s="75"/>
      <c r="R34" s="75"/>
      <c r="S34" s="75"/>
    </row>
    <row r="35" spans="1:19" ht="15.75" x14ac:dyDescent="0.25">
      <c r="A35" s="111" t="s">
        <v>141</v>
      </c>
      <c r="B35" s="104"/>
      <c r="C35" s="135"/>
      <c r="D35" s="135"/>
      <c r="E35" s="4"/>
      <c r="F35" s="5"/>
      <c r="G35" s="5"/>
      <c r="H35" s="5"/>
      <c r="I35" s="5"/>
      <c r="J35" s="5"/>
      <c r="K35" s="5"/>
      <c r="L35" s="5"/>
      <c r="M35" s="5"/>
      <c r="N35" s="5"/>
      <c r="O35" s="5"/>
      <c r="P35" s="5"/>
      <c r="Q35" s="66"/>
      <c r="R35" s="66"/>
      <c r="S35" s="66"/>
    </row>
    <row r="36" spans="1:19" x14ac:dyDescent="0.2">
      <c r="A36" s="95">
        <v>52001500</v>
      </c>
      <c r="B36" t="s">
        <v>117</v>
      </c>
      <c r="C36" s="135"/>
      <c r="D36" s="135"/>
      <c r="E36" s="4"/>
      <c r="F36" s="5"/>
      <c r="G36" s="5"/>
      <c r="H36" s="5"/>
      <c r="I36" s="5"/>
      <c r="J36" s="5"/>
      <c r="K36" s="5"/>
      <c r="L36" s="5"/>
      <c r="M36" s="5"/>
      <c r="N36" s="5"/>
      <c r="O36" s="5"/>
      <c r="P36" s="5"/>
      <c r="Q36" s="66"/>
      <c r="R36" s="66"/>
      <c r="S36" s="66"/>
    </row>
    <row r="37" spans="1:19" s="134" customFormat="1" x14ac:dyDescent="0.2">
      <c r="A37" s="133"/>
      <c r="B37" s="134" t="s">
        <v>26</v>
      </c>
      <c r="C37" s="135">
        <v>0</v>
      </c>
      <c r="D37" s="135">
        <v>0</v>
      </c>
      <c r="E37" s="136">
        <v>0</v>
      </c>
      <c r="F37" s="136">
        <v>0</v>
      </c>
      <c r="G37" s="136">
        <v>0</v>
      </c>
      <c r="H37" s="136">
        <v>0</v>
      </c>
      <c r="I37" s="136">
        <v>0</v>
      </c>
      <c r="J37" s="136">
        <v>0</v>
      </c>
      <c r="K37" s="136">
        <v>0</v>
      </c>
      <c r="L37" s="136">
        <v>0</v>
      </c>
      <c r="M37" s="136">
        <v>0</v>
      </c>
      <c r="N37" s="136">
        <v>0</v>
      </c>
      <c r="O37" s="136">
        <v>0</v>
      </c>
      <c r="P37" s="136">
        <v>0</v>
      </c>
      <c r="Q37" s="137">
        <f>SUM(E37:P37)</f>
        <v>0</v>
      </c>
      <c r="R37" s="138">
        <f>ROUND(Q37*1.05,0)</f>
        <v>0</v>
      </c>
      <c r="S37" s="138">
        <f>ROUND(R37*1.05,0)</f>
        <v>0</v>
      </c>
    </row>
    <row r="38" spans="1:19" s="134" customFormat="1" x14ac:dyDescent="0.2">
      <c r="A38" s="133"/>
      <c r="B38" s="134" t="s">
        <v>26</v>
      </c>
      <c r="C38" s="139">
        <v>0</v>
      </c>
      <c r="D38" s="139">
        <v>0</v>
      </c>
      <c r="E38" s="140">
        <v>0</v>
      </c>
      <c r="F38" s="140">
        <v>0</v>
      </c>
      <c r="G38" s="140">
        <v>0</v>
      </c>
      <c r="H38" s="140">
        <v>0</v>
      </c>
      <c r="I38" s="140">
        <v>0</v>
      </c>
      <c r="J38" s="140">
        <v>0</v>
      </c>
      <c r="K38" s="140">
        <v>0</v>
      </c>
      <c r="L38" s="140">
        <v>0</v>
      </c>
      <c r="M38" s="140">
        <v>0</v>
      </c>
      <c r="N38" s="140">
        <v>0</v>
      </c>
      <c r="O38" s="140">
        <v>0</v>
      </c>
      <c r="P38" s="140">
        <v>0</v>
      </c>
      <c r="Q38" s="141">
        <f>SUM(E38:P38)</f>
        <v>0</v>
      </c>
      <c r="R38" s="142">
        <f>ROUND(Q38*1.05,0)</f>
        <v>0</v>
      </c>
      <c r="S38" s="142">
        <f>ROUND(R38*1.05,0)</f>
        <v>0</v>
      </c>
    </row>
    <row r="39" spans="1:19" s="11" customFormat="1" x14ac:dyDescent="0.2">
      <c r="A39" s="118"/>
      <c r="B39" s="11" t="s">
        <v>27</v>
      </c>
      <c r="C39" s="166">
        <f t="shared" ref="C39:P39" si="6">SUM(C37:C38)</f>
        <v>0</v>
      </c>
      <c r="D39" s="166">
        <f t="shared" si="6"/>
        <v>0</v>
      </c>
      <c r="E39" s="11">
        <f t="shared" si="6"/>
        <v>0</v>
      </c>
      <c r="F39" s="11">
        <f t="shared" si="6"/>
        <v>0</v>
      </c>
      <c r="G39" s="11">
        <f t="shared" si="6"/>
        <v>0</v>
      </c>
      <c r="H39" s="11">
        <f t="shared" si="6"/>
        <v>0</v>
      </c>
      <c r="I39" s="11">
        <f t="shared" si="6"/>
        <v>0</v>
      </c>
      <c r="J39" s="11">
        <f t="shared" si="6"/>
        <v>0</v>
      </c>
      <c r="K39" s="11">
        <f t="shared" si="6"/>
        <v>0</v>
      </c>
      <c r="L39" s="11">
        <f t="shared" si="6"/>
        <v>0</v>
      </c>
      <c r="M39" s="11">
        <f t="shared" si="6"/>
        <v>0</v>
      </c>
      <c r="N39" s="11">
        <f t="shared" si="6"/>
        <v>0</v>
      </c>
      <c r="O39" s="11">
        <f t="shared" si="6"/>
        <v>0</v>
      </c>
      <c r="P39" s="11">
        <f t="shared" si="6"/>
        <v>0</v>
      </c>
      <c r="Q39" s="100">
        <f>SUM(E39:P39)</f>
        <v>0</v>
      </c>
      <c r="R39" s="100">
        <f>SUM(R37:R38)</f>
        <v>0</v>
      </c>
      <c r="S39" s="100">
        <f>SUM(S37:S38)</f>
        <v>0</v>
      </c>
    </row>
    <row r="40" spans="1:19" x14ac:dyDescent="0.2">
      <c r="A40" s="95">
        <v>52002000</v>
      </c>
      <c r="B40" t="s">
        <v>118</v>
      </c>
      <c r="C40" s="135"/>
      <c r="D40" s="135"/>
      <c r="E40" s="4"/>
      <c r="F40" s="5"/>
      <c r="G40" s="5"/>
      <c r="H40" s="5"/>
      <c r="I40" s="5"/>
      <c r="J40" s="5"/>
      <c r="K40" s="5"/>
      <c r="L40" s="5"/>
      <c r="M40" s="5"/>
      <c r="N40" s="5"/>
      <c r="O40" s="5"/>
      <c r="P40" s="5"/>
      <c r="Q40" s="66"/>
      <c r="R40" s="66"/>
      <c r="S40" s="66"/>
    </row>
    <row r="41" spans="1:19" s="134" customFormat="1" x14ac:dyDescent="0.2">
      <c r="A41" s="133"/>
      <c r="B41" s="134" t="s">
        <v>26</v>
      </c>
      <c r="C41" s="135">
        <v>0</v>
      </c>
      <c r="D41" s="135">
        <v>0</v>
      </c>
      <c r="E41" s="136">
        <v>0</v>
      </c>
      <c r="F41" s="136">
        <v>0</v>
      </c>
      <c r="G41" s="136">
        <v>0</v>
      </c>
      <c r="H41" s="136">
        <v>0</v>
      </c>
      <c r="I41" s="136">
        <v>0</v>
      </c>
      <c r="J41" s="136">
        <v>0</v>
      </c>
      <c r="K41" s="136">
        <v>0</v>
      </c>
      <c r="L41" s="136">
        <v>0</v>
      </c>
      <c r="M41" s="136">
        <v>0</v>
      </c>
      <c r="N41" s="136">
        <v>0</v>
      </c>
      <c r="O41" s="136">
        <v>0</v>
      </c>
      <c r="P41" s="136">
        <v>0</v>
      </c>
      <c r="Q41" s="137">
        <f>SUM(E41:P41)</f>
        <v>0</v>
      </c>
      <c r="R41" s="138">
        <f>ROUND(Q41*1.05,0)</f>
        <v>0</v>
      </c>
      <c r="S41" s="138">
        <f>ROUND(R41*1.05,0)</f>
        <v>0</v>
      </c>
    </row>
    <row r="42" spans="1:19" s="134" customFormat="1" x14ac:dyDescent="0.2">
      <c r="A42" s="133"/>
      <c r="B42" s="134" t="s">
        <v>26</v>
      </c>
      <c r="C42" s="139">
        <v>0</v>
      </c>
      <c r="D42" s="139">
        <v>0</v>
      </c>
      <c r="E42" s="140">
        <v>0</v>
      </c>
      <c r="F42" s="140">
        <v>0</v>
      </c>
      <c r="G42" s="140">
        <v>0</v>
      </c>
      <c r="H42" s="140">
        <v>0</v>
      </c>
      <c r="I42" s="140">
        <v>0</v>
      </c>
      <c r="J42" s="140">
        <v>0</v>
      </c>
      <c r="K42" s="140">
        <v>0</v>
      </c>
      <c r="L42" s="140">
        <v>0</v>
      </c>
      <c r="M42" s="140">
        <v>0</v>
      </c>
      <c r="N42" s="140">
        <v>0</v>
      </c>
      <c r="O42" s="140">
        <v>0</v>
      </c>
      <c r="P42" s="140">
        <v>0</v>
      </c>
      <c r="Q42" s="141">
        <f>SUM(E42:P42)</f>
        <v>0</v>
      </c>
      <c r="R42" s="142">
        <f>ROUND(Q42*1.05,0)</f>
        <v>0</v>
      </c>
      <c r="S42" s="142">
        <f>ROUND(R42*1.05,0)</f>
        <v>0</v>
      </c>
    </row>
    <row r="43" spans="1:19" s="11" customFormat="1" x14ac:dyDescent="0.2">
      <c r="A43" s="118"/>
      <c r="B43" s="11" t="s">
        <v>27</v>
      </c>
      <c r="C43" s="166">
        <f t="shared" ref="C43:P43" si="7">SUM(C41:C42)</f>
        <v>0</v>
      </c>
      <c r="D43" s="166">
        <f t="shared" si="7"/>
        <v>0</v>
      </c>
      <c r="E43" s="11">
        <f t="shared" si="7"/>
        <v>0</v>
      </c>
      <c r="F43" s="11">
        <f t="shared" si="7"/>
        <v>0</v>
      </c>
      <c r="G43" s="11">
        <f t="shared" si="7"/>
        <v>0</v>
      </c>
      <c r="H43" s="11">
        <f t="shared" si="7"/>
        <v>0</v>
      </c>
      <c r="I43" s="11">
        <f t="shared" si="7"/>
        <v>0</v>
      </c>
      <c r="J43" s="11">
        <f t="shared" si="7"/>
        <v>0</v>
      </c>
      <c r="K43" s="11">
        <f t="shared" si="7"/>
        <v>0</v>
      </c>
      <c r="L43" s="11">
        <f t="shared" si="7"/>
        <v>0</v>
      </c>
      <c r="M43" s="11">
        <f t="shared" si="7"/>
        <v>0</v>
      </c>
      <c r="N43" s="11">
        <f t="shared" si="7"/>
        <v>0</v>
      </c>
      <c r="O43" s="11">
        <f t="shared" si="7"/>
        <v>0</v>
      </c>
      <c r="P43" s="11">
        <f t="shared" si="7"/>
        <v>0</v>
      </c>
      <c r="Q43" s="100">
        <f>SUM(E43:P43)</f>
        <v>0</v>
      </c>
      <c r="R43" s="100">
        <f>SUM(R41:R42)</f>
        <v>0</v>
      </c>
      <c r="S43" s="100">
        <f>SUM(S41:S42)</f>
        <v>0</v>
      </c>
    </row>
    <row r="44" spans="1:19" x14ac:dyDescent="0.2">
      <c r="A44" s="95">
        <v>52002500</v>
      </c>
      <c r="B44" t="s">
        <v>119</v>
      </c>
      <c r="C44" s="135"/>
      <c r="D44" s="135"/>
      <c r="E44" s="4"/>
      <c r="F44" s="5"/>
      <c r="G44" s="5"/>
      <c r="H44" s="5"/>
      <c r="I44" s="5"/>
      <c r="J44" s="5"/>
      <c r="K44" s="5"/>
      <c r="L44" s="5"/>
      <c r="M44" s="5"/>
      <c r="N44" s="5"/>
      <c r="O44" s="5"/>
      <c r="P44" s="5"/>
      <c r="Q44" s="66"/>
      <c r="R44" s="66"/>
      <c r="S44" s="66"/>
    </row>
    <row r="45" spans="1:19" s="134" customFormat="1" x14ac:dyDescent="0.2">
      <c r="A45" s="133"/>
      <c r="B45" s="134" t="s">
        <v>26</v>
      </c>
      <c r="C45" s="135">
        <v>0</v>
      </c>
      <c r="D45" s="135">
        <v>0</v>
      </c>
      <c r="E45" s="136">
        <v>0</v>
      </c>
      <c r="F45" s="136">
        <v>0</v>
      </c>
      <c r="G45" s="136">
        <v>0</v>
      </c>
      <c r="H45" s="136">
        <v>0</v>
      </c>
      <c r="I45" s="136">
        <v>0</v>
      </c>
      <c r="J45" s="136">
        <v>0</v>
      </c>
      <c r="K45" s="136">
        <v>0</v>
      </c>
      <c r="L45" s="136">
        <v>0</v>
      </c>
      <c r="M45" s="136">
        <v>0</v>
      </c>
      <c r="N45" s="136">
        <v>0</v>
      </c>
      <c r="O45" s="136">
        <v>0</v>
      </c>
      <c r="P45" s="136">
        <v>0</v>
      </c>
      <c r="Q45" s="137">
        <f>SUM(E45:P45)</f>
        <v>0</v>
      </c>
      <c r="R45" s="138">
        <f>ROUND(Q45*1.05,0)</f>
        <v>0</v>
      </c>
      <c r="S45" s="138">
        <f>ROUND(R45*1.05,0)</f>
        <v>0</v>
      </c>
    </row>
    <row r="46" spans="1:19" s="134" customFormat="1" x14ac:dyDescent="0.2">
      <c r="A46" s="133"/>
      <c r="B46" s="134" t="s">
        <v>26</v>
      </c>
      <c r="C46" s="139">
        <v>0</v>
      </c>
      <c r="D46" s="139">
        <v>0</v>
      </c>
      <c r="E46" s="140">
        <v>0</v>
      </c>
      <c r="F46" s="140">
        <v>0</v>
      </c>
      <c r="G46" s="140">
        <v>0</v>
      </c>
      <c r="H46" s="140">
        <v>0</v>
      </c>
      <c r="I46" s="140">
        <v>0</v>
      </c>
      <c r="J46" s="140">
        <v>0</v>
      </c>
      <c r="K46" s="140">
        <v>0</v>
      </c>
      <c r="L46" s="140">
        <v>0</v>
      </c>
      <c r="M46" s="140">
        <v>0</v>
      </c>
      <c r="N46" s="140">
        <v>0</v>
      </c>
      <c r="O46" s="140">
        <v>0</v>
      </c>
      <c r="P46" s="140">
        <v>0</v>
      </c>
      <c r="Q46" s="141">
        <f>SUM(E46:P46)</f>
        <v>0</v>
      </c>
      <c r="R46" s="142">
        <f>ROUND(Q46*1.05,0)</f>
        <v>0</v>
      </c>
      <c r="S46" s="142">
        <f>ROUND(R46*1.05,0)</f>
        <v>0</v>
      </c>
    </row>
    <row r="47" spans="1:19" s="11" customFormat="1" x14ac:dyDescent="0.2">
      <c r="A47" s="118"/>
      <c r="B47" s="11" t="s">
        <v>27</v>
      </c>
      <c r="C47" s="166">
        <f t="shared" ref="C47:P47" si="8">SUM(C45:C46)</f>
        <v>0</v>
      </c>
      <c r="D47" s="166">
        <f t="shared" si="8"/>
        <v>0</v>
      </c>
      <c r="E47" s="11">
        <f t="shared" si="8"/>
        <v>0</v>
      </c>
      <c r="F47" s="11">
        <f t="shared" si="8"/>
        <v>0</v>
      </c>
      <c r="G47" s="11">
        <f t="shared" si="8"/>
        <v>0</v>
      </c>
      <c r="H47" s="11">
        <f t="shared" si="8"/>
        <v>0</v>
      </c>
      <c r="I47" s="11">
        <f t="shared" si="8"/>
        <v>0</v>
      </c>
      <c r="J47" s="11">
        <f t="shared" si="8"/>
        <v>0</v>
      </c>
      <c r="K47" s="11">
        <f t="shared" si="8"/>
        <v>0</v>
      </c>
      <c r="L47" s="11">
        <f t="shared" si="8"/>
        <v>0</v>
      </c>
      <c r="M47" s="11">
        <f t="shared" si="8"/>
        <v>0</v>
      </c>
      <c r="N47" s="11">
        <f t="shared" si="8"/>
        <v>0</v>
      </c>
      <c r="O47" s="11">
        <f t="shared" si="8"/>
        <v>0</v>
      </c>
      <c r="P47" s="11">
        <f t="shared" si="8"/>
        <v>0</v>
      </c>
      <c r="Q47" s="100">
        <f>SUM(E47:P47)</f>
        <v>0</v>
      </c>
      <c r="R47" s="100">
        <f>SUM(R45:R46)</f>
        <v>0</v>
      </c>
      <c r="S47" s="100">
        <f>SUM(S45:S46)</f>
        <v>0</v>
      </c>
    </row>
    <row r="48" spans="1:19" x14ac:dyDescent="0.2">
      <c r="A48" s="95">
        <v>52003000</v>
      </c>
      <c r="B48" t="s">
        <v>120</v>
      </c>
      <c r="C48" s="135"/>
      <c r="D48" s="135"/>
      <c r="E48" s="4"/>
      <c r="F48" s="5"/>
      <c r="G48" s="5"/>
      <c r="H48" s="5"/>
      <c r="I48" s="5"/>
      <c r="J48" s="5"/>
      <c r="K48" s="5"/>
      <c r="L48" s="5"/>
      <c r="M48" s="5"/>
      <c r="N48" s="5"/>
      <c r="O48" s="5"/>
      <c r="P48" s="5"/>
      <c r="Q48" s="66"/>
      <c r="R48" s="66"/>
      <c r="S48" s="66"/>
    </row>
    <row r="49" spans="1:19" s="134" customFormat="1" x14ac:dyDescent="0.2">
      <c r="A49" s="133"/>
      <c r="B49" s="134" t="s">
        <v>26</v>
      </c>
      <c r="C49" s="135">
        <v>0</v>
      </c>
      <c r="D49" s="135">
        <v>0</v>
      </c>
      <c r="E49" s="136">
        <v>0</v>
      </c>
      <c r="F49" s="136">
        <v>0</v>
      </c>
      <c r="G49" s="136">
        <v>0</v>
      </c>
      <c r="H49" s="136">
        <v>0</v>
      </c>
      <c r="I49" s="136">
        <v>0</v>
      </c>
      <c r="J49" s="136">
        <v>0</v>
      </c>
      <c r="K49" s="136">
        <v>0</v>
      </c>
      <c r="L49" s="136">
        <v>0</v>
      </c>
      <c r="M49" s="136">
        <v>0</v>
      </c>
      <c r="N49" s="136">
        <v>0</v>
      </c>
      <c r="O49" s="136">
        <v>0</v>
      </c>
      <c r="P49" s="136">
        <v>0</v>
      </c>
      <c r="Q49" s="137">
        <f>SUM(E49:P49)</f>
        <v>0</v>
      </c>
      <c r="R49" s="138">
        <f>ROUND(Q49*1.05,0)</f>
        <v>0</v>
      </c>
      <c r="S49" s="138">
        <f>ROUND(R49*1.05,0)</f>
        <v>0</v>
      </c>
    </row>
    <row r="50" spans="1:19" s="134" customFormat="1" x14ac:dyDescent="0.2">
      <c r="A50" s="133"/>
      <c r="B50" s="134" t="s">
        <v>26</v>
      </c>
      <c r="C50" s="139">
        <v>0</v>
      </c>
      <c r="D50" s="139">
        <v>0</v>
      </c>
      <c r="E50" s="140">
        <v>0</v>
      </c>
      <c r="F50" s="140">
        <v>0</v>
      </c>
      <c r="G50" s="140">
        <v>0</v>
      </c>
      <c r="H50" s="140">
        <v>0</v>
      </c>
      <c r="I50" s="140">
        <v>0</v>
      </c>
      <c r="J50" s="140">
        <v>0</v>
      </c>
      <c r="K50" s="140">
        <v>0</v>
      </c>
      <c r="L50" s="140">
        <v>0</v>
      </c>
      <c r="M50" s="140">
        <v>0</v>
      </c>
      <c r="N50" s="140">
        <v>0</v>
      </c>
      <c r="O50" s="140">
        <v>0</v>
      </c>
      <c r="P50" s="140">
        <v>0</v>
      </c>
      <c r="Q50" s="141">
        <f>SUM(E50:P50)</f>
        <v>0</v>
      </c>
      <c r="R50" s="142">
        <f>ROUND(Q50*1.05,0)</f>
        <v>0</v>
      </c>
      <c r="S50" s="142">
        <f>ROUND(R50*1.05,0)</f>
        <v>0</v>
      </c>
    </row>
    <row r="51" spans="1:19" s="11" customFormat="1" x14ac:dyDescent="0.2">
      <c r="A51" s="118"/>
      <c r="B51" s="11" t="s">
        <v>27</v>
      </c>
      <c r="C51" s="166">
        <f t="shared" ref="C51:P51" si="9">SUM(C49:C50)</f>
        <v>0</v>
      </c>
      <c r="D51" s="166">
        <f t="shared" si="9"/>
        <v>0</v>
      </c>
      <c r="E51" s="11">
        <f t="shared" si="9"/>
        <v>0</v>
      </c>
      <c r="F51" s="11">
        <f t="shared" si="9"/>
        <v>0</v>
      </c>
      <c r="G51" s="11">
        <f t="shared" si="9"/>
        <v>0</v>
      </c>
      <c r="H51" s="11">
        <f t="shared" si="9"/>
        <v>0</v>
      </c>
      <c r="I51" s="11">
        <f t="shared" si="9"/>
        <v>0</v>
      </c>
      <c r="J51" s="11">
        <f t="shared" si="9"/>
        <v>0</v>
      </c>
      <c r="K51" s="11">
        <f t="shared" si="9"/>
        <v>0</v>
      </c>
      <c r="L51" s="11">
        <f t="shared" si="9"/>
        <v>0</v>
      </c>
      <c r="M51" s="11">
        <f t="shared" si="9"/>
        <v>0</v>
      </c>
      <c r="N51" s="11">
        <f t="shared" si="9"/>
        <v>0</v>
      </c>
      <c r="O51" s="11">
        <f t="shared" si="9"/>
        <v>0</v>
      </c>
      <c r="P51" s="11">
        <f t="shared" si="9"/>
        <v>0</v>
      </c>
      <c r="Q51" s="100">
        <f>SUM(E51:P51)</f>
        <v>0</v>
      </c>
      <c r="R51" s="100">
        <f>SUM(R49:R50)</f>
        <v>0</v>
      </c>
      <c r="S51" s="100">
        <f>SUM(S49:S50)</f>
        <v>0</v>
      </c>
    </row>
    <row r="52" spans="1:19" x14ac:dyDescent="0.2">
      <c r="A52" s="95">
        <v>52003500</v>
      </c>
      <c r="B52" t="s">
        <v>205</v>
      </c>
      <c r="C52" s="135"/>
      <c r="D52" s="135"/>
      <c r="E52" s="4"/>
      <c r="F52" s="5"/>
      <c r="G52" s="5"/>
      <c r="H52" s="5"/>
      <c r="I52" s="5"/>
      <c r="J52" s="5"/>
      <c r="K52" s="5"/>
      <c r="L52" s="5"/>
      <c r="M52" s="5"/>
      <c r="N52" s="5"/>
      <c r="O52" s="5"/>
      <c r="P52" s="5"/>
      <c r="Q52" s="66"/>
      <c r="R52" s="66"/>
      <c r="S52" s="66"/>
    </row>
    <row r="53" spans="1:19" s="134" customFormat="1" x14ac:dyDescent="0.2">
      <c r="A53" s="133"/>
      <c r="B53" s="134" t="s">
        <v>26</v>
      </c>
      <c r="C53" s="135">
        <v>0</v>
      </c>
      <c r="D53" s="135">
        <v>0</v>
      </c>
      <c r="E53" s="136">
        <v>0</v>
      </c>
      <c r="F53" s="136">
        <v>0</v>
      </c>
      <c r="G53" s="136">
        <v>0</v>
      </c>
      <c r="H53" s="136">
        <v>0</v>
      </c>
      <c r="I53" s="136">
        <v>0</v>
      </c>
      <c r="J53" s="136">
        <v>0</v>
      </c>
      <c r="K53" s="136">
        <v>0</v>
      </c>
      <c r="L53" s="136">
        <v>0</v>
      </c>
      <c r="M53" s="136">
        <v>0</v>
      </c>
      <c r="N53" s="136">
        <v>0</v>
      </c>
      <c r="O53" s="136">
        <v>0</v>
      </c>
      <c r="P53" s="136">
        <v>0</v>
      </c>
      <c r="Q53" s="137">
        <f>SUM(E53:P53)</f>
        <v>0</v>
      </c>
      <c r="R53" s="138">
        <f>ROUND(Q53*1.05,0)</f>
        <v>0</v>
      </c>
      <c r="S53" s="138">
        <f>ROUND(R53*1.05,0)</f>
        <v>0</v>
      </c>
    </row>
    <row r="54" spans="1:19" s="134" customFormat="1" x14ac:dyDescent="0.2">
      <c r="A54" s="133"/>
      <c r="B54" s="134" t="s">
        <v>26</v>
      </c>
      <c r="C54" s="139">
        <v>0</v>
      </c>
      <c r="D54" s="139">
        <v>0</v>
      </c>
      <c r="E54" s="140">
        <v>0</v>
      </c>
      <c r="F54" s="140">
        <v>0</v>
      </c>
      <c r="G54" s="140">
        <v>0</v>
      </c>
      <c r="H54" s="140">
        <v>0</v>
      </c>
      <c r="I54" s="140">
        <v>0</v>
      </c>
      <c r="J54" s="140">
        <v>0</v>
      </c>
      <c r="K54" s="140">
        <v>0</v>
      </c>
      <c r="L54" s="140">
        <v>0</v>
      </c>
      <c r="M54" s="140">
        <v>0</v>
      </c>
      <c r="N54" s="140">
        <v>0</v>
      </c>
      <c r="O54" s="140">
        <v>0</v>
      </c>
      <c r="P54" s="140">
        <v>0</v>
      </c>
      <c r="Q54" s="141">
        <f>SUM(E54:P54)</f>
        <v>0</v>
      </c>
      <c r="R54" s="142">
        <f>ROUND(Q54*1.05,0)</f>
        <v>0</v>
      </c>
      <c r="S54" s="142">
        <f>ROUND(R54*1.05,0)</f>
        <v>0</v>
      </c>
    </row>
    <row r="55" spans="1:19" s="11" customFormat="1" x14ac:dyDescent="0.2">
      <c r="A55" s="118"/>
      <c r="B55" s="11" t="s">
        <v>27</v>
      </c>
      <c r="C55" s="166">
        <f t="shared" ref="C55:P55" si="10">SUM(C53:C54)</f>
        <v>0</v>
      </c>
      <c r="D55" s="166">
        <f t="shared" si="10"/>
        <v>0</v>
      </c>
      <c r="E55" s="11">
        <f t="shared" si="10"/>
        <v>0</v>
      </c>
      <c r="F55" s="11">
        <f t="shared" si="10"/>
        <v>0</v>
      </c>
      <c r="G55" s="11">
        <f t="shared" si="10"/>
        <v>0</v>
      </c>
      <c r="H55" s="11">
        <f t="shared" si="10"/>
        <v>0</v>
      </c>
      <c r="I55" s="11">
        <f t="shared" si="10"/>
        <v>0</v>
      </c>
      <c r="J55" s="11">
        <f t="shared" si="10"/>
        <v>0</v>
      </c>
      <c r="K55" s="11">
        <f t="shared" si="10"/>
        <v>0</v>
      </c>
      <c r="L55" s="11">
        <f t="shared" si="10"/>
        <v>0</v>
      </c>
      <c r="M55" s="11">
        <f t="shared" si="10"/>
        <v>0</v>
      </c>
      <c r="N55" s="11">
        <f t="shared" si="10"/>
        <v>0</v>
      </c>
      <c r="O55" s="11">
        <f t="shared" si="10"/>
        <v>0</v>
      </c>
      <c r="P55" s="11">
        <f t="shared" si="10"/>
        <v>0</v>
      </c>
      <c r="Q55" s="100">
        <f>SUM(E55:P55)</f>
        <v>0</v>
      </c>
      <c r="R55" s="100">
        <f>SUM(R53:R54)</f>
        <v>0</v>
      </c>
      <c r="S55" s="100">
        <f>SUM(S53:S54)</f>
        <v>0</v>
      </c>
    </row>
    <row r="56" spans="1:19" x14ac:dyDescent="0.2">
      <c r="A56" s="95">
        <v>52004000</v>
      </c>
      <c r="B56" t="s">
        <v>170</v>
      </c>
      <c r="C56" s="135"/>
      <c r="D56" s="135"/>
      <c r="E56" s="4"/>
      <c r="F56" s="4"/>
      <c r="G56" s="4"/>
      <c r="H56" s="4"/>
      <c r="I56" s="4"/>
      <c r="J56" s="4"/>
      <c r="K56" s="4"/>
      <c r="L56" s="4"/>
      <c r="M56" s="4"/>
      <c r="N56" s="4"/>
      <c r="O56" s="4"/>
      <c r="P56" s="4"/>
      <c r="Q56" s="66"/>
      <c r="R56" s="66"/>
      <c r="S56" s="66"/>
    </row>
    <row r="57" spans="1:19" s="134" customFormat="1" x14ac:dyDescent="0.2">
      <c r="A57" s="133"/>
      <c r="B57" s="134" t="s">
        <v>26</v>
      </c>
      <c r="C57" s="135">
        <v>0</v>
      </c>
      <c r="D57" s="135">
        <v>0</v>
      </c>
      <c r="E57" s="136">
        <v>0</v>
      </c>
      <c r="F57" s="136">
        <v>0</v>
      </c>
      <c r="G57" s="136">
        <v>0</v>
      </c>
      <c r="H57" s="136">
        <v>0</v>
      </c>
      <c r="I57" s="136">
        <v>0</v>
      </c>
      <c r="J57" s="136">
        <v>0</v>
      </c>
      <c r="K57" s="136">
        <v>0</v>
      </c>
      <c r="L57" s="136">
        <v>0</v>
      </c>
      <c r="M57" s="136">
        <v>0</v>
      </c>
      <c r="N57" s="136">
        <v>0</v>
      </c>
      <c r="O57" s="136">
        <v>0</v>
      </c>
      <c r="P57" s="136">
        <v>0</v>
      </c>
      <c r="Q57" s="137">
        <f>SUM(E57:P57)</f>
        <v>0</v>
      </c>
      <c r="R57" s="138">
        <f>ROUND(Q57*1.05,0)</f>
        <v>0</v>
      </c>
      <c r="S57" s="138">
        <f>ROUND(R57*1.05,0)</f>
        <v>0</v>
      </c>
    </row>
    <row r="58" spans="1:19" s="134" customFormat="1" x14ac:dyDescent="0.2">
      <c r="A58" s="133"/>
      <c r="B58" s="134" t="s">
        <v>26</v>
      </c>
      <c r="C58" s="139">
        <v>0</v>
      </c>
      <c r="D58" s="139">
        <v>0</v>
      </c>
      <c r="E58" s="140">
        <v>0</v>
      </c>
      <c r="F58" s="140">
        <v>0</v>
      </c>
      <c r="G58" s="140">
        <v>0</v>
      </c>
      <c r="H58" s="140">
        <v>0</v>
      </c>
      <c r="I58" s="140">
        <v>0</v>
      </c>
      <c r="J58" s="140">
        <v>0</v>
      </c>
      <c r="K58" s="140">
        <v>0</v>
      </c>
      <c r="L58" s="140">
        <v>0</v>
      </c>
      <c r="M58" s="140">
        <v>0</v>
      </c>
      <c r="N58" s="140">
        <v>0</v>
      </c>
      <c r="O58" s="140">
        <v>0</v>
      </c>
      <c r="P58" s="140">
        <v>0</v>
      </c>
      <c r="Q58" s="141">
        <f>SUM(E58:P58)</f>
        <v>0</v>
      </c>
      <c r="R58" s="142">
        <f>ROUND(Q58*1.05,0)</f>
        <v>0</v>
      </c>
      <c r="S58" s="142">
        <f>ROUND(R58*1.05,0)</f>
        <v>0</v>
      </c>
    </row>
    <row r="59" spans="1:19" s="11" customFormat="1" x14ac:dyDescent="0.2">
      <c r="A59" s="118"/>
      <c r="B59" s="11" t="s">
        <v>27</v>
      </c>
      <c r="C59" s="166">
        <f t="shared" ref="C59:P59" si="11">SUM(C57:C58)</f>
        <v>0</v>
      </c>
      <c r="D59" s="166">
        <f t="shared" si="11"/>
        <v>0</v>
      </c>
      <c r="E59" s="11">
        <f t="shared" si="11"/>
        <v>0</v>
      </c>
      <c r="F59" s="11">
        <f t="shared" si="11"/>
        <v>0</v>
      </c>
      <c r="G59" s="11">
        <f t="shared" si="11"/>
        <v>0</v>
      </c>
      <c r="H59" s="11">
        <f t="shared" si="11"/>
        <v>0</v>
      </c>
      <c r="I59" s="11">
        <f t="shared" si="11"/>
        <v>0</v>
      </c>
      <c r="J59" s="11">
        <f t="shared" si="11"/>
        <v>0</v>
      </c>
      <c r="K59" s="11">
        <f t="shared" si="11"/>
        <v>0</v>
      </c>
      <c r="L59" s="11">
        <f t="shared" si="11"/>
        <v>0</v>
      </c>
      <c r="M59" s="11">
        <f t="shared" si="11"/>
        <v>0</v>
      </c>
      <c r="N59" s="11">
        <f t="shared" si="11"/>
        <v>0</v>
      </c>
      <c r="O59" s="11">
        <f t="shared" si="11"/>
        <v>0</v>
      </c>
      <c r="P59" s="11">
        <f t="shared" si="11"/>
        <v>0</v>
      </c>
      <c r="Q59" s="100">
        <f>SUM(E59:P59)</f>
        <v>0</v>
      </c>
      <c r="R59" s="100">
        <f>SUM(R57:R58)</f>
        <v>0</v>
      </c>
      <c r="S59" s="100">
        <f>SUM(S57:S58)</f>
        <v>0</v>
      </c>
    </row>
    <row r="60" spans="1:19" x14ac:dyDescent="0.2">
      <c r="A60" s="95">
        <v>52004500</v>
      </c>
      <c r="B60" t="s">
        <v>123</v>
      </c>
      <c r="C60" s="135"/>
      <c r="D60" s="135"/>
      <c r="E60" s="4"/>
      <c r="F60" s="5"/>
      <c r="G60" s="5"/>
      <c r="H60" s="5"/>
      <c r="I60" s="5"/>
      <c r="J60" s="5"/>
      <c r="K60" s="5"/>
      <c r="L60" s="5"/>
      <c r="M60" s="5"/>
      <c r="N60" s="5"/>
      <c r="O60" s="5"/>
      <c r="P60" s="5"/>
      <c r="Q60" s="66"/>
      <c r="R60" s="66"/>
      <c r="S60" s="66"/>
    </row>
    <row r="61" spans="1:19" s="134" customFormat="1" x14ac:dyDescent="0.2">
      <c r="A61" s="133"/>
      <c r="B61" s="134" t="s">
        <v>26</v>
      </c>
      <c r="C61" s="135">
        <v>0</v>
      </c>
      <c r="D61" s="135">
        <v>0</v>
      </c>
      <c r="E61" s="136">
        <v>0</v>
      </c>
      <c r="F61" s="136">
        <v>0</v>
      </c>
      <c r="G61" s="136">
        <v>0</v>
      </c>
      <c r="H61" s="136">
        <v>0</v>
      </c>
      <c r="I61" s="136">
        <v>0</v>
      </c>
      <c r="J61" s="136">
        <v>0</v>
      </c>
      <c r="K61" s="136">
        <v>0</v>
      </c>
      <c r="L61" s="136">
        <v>0</v>
      </c>
      <c r="M61" s="136">
        <v>0</v>
      </c>
      <c r="N61" s="136">
        <v>0</v>
      </c>
      <c r="O61" s="136">
        <v>0</v>
      </c>
      <c r="P61" s="136">
        <v>0</v>
      </c>
      <c r="Q61" s="137">
        <f>SUM(E61:P61)</f>
        <v>0</v>
      </c>
      <c r="R61" s="138">
        <f>ROUND(Q61*1.05,0)</f>
        <v>0</v>
      </c>
      <c r="S61" s="138">
        <f>ROUND(R61*1.05,0)</f>
        <v>0</v>
      </c>
    </row>
    <row r="62" spans="1:19" s="134" customFormat="1" x14ac:dyDescent="0.2">
      <c r="A62" s="133"/>
      <c r="B62" s="134" t="s">
        <v>26</v>
      </c>
      <c r="C62" s="139">
        <v>0</v>
      </c>
      <c r="D62" s="139">
        <v>0</v>
      </c>
      <c r="E62" s="140">
        <v>0</v>
      </c>
      <c r="F62" s="140">
        <v>0</v>
      </c>
      <c r="G62" s="140">
        <v>0</v>
      </c>
      <c r="H62" s="140">
        <v>0</v>
      </c>
      <c r="I62" s="140">
        <v>0</v>
      </c>
      <c r="J62" s="140">
        <v>0</v>
      </c>
      <c r="K62" s="140">
        <v>0</v>
      </c>
      <c r="L62" s="140">
        <v>0</v>
      </c>
      <c r="M62" s="140">
        <v>0</v>
      </c>
      <c r="N62" s="140">
        <v>0</v>
      </c>
      <c r="O62" s="140">
        <v>0</v>
      </c>
      <c r="P62" s="140">
        <v>0</v>
      </c>
      <c r="Q62" s="141">
        <f>SUM(E62:P62)</f>
        <v>0</v>
      </c>
      <c r="R62" s="142">
        <f>ROUND(Q62*1.05,0)</f>
        <v>0</v>
      </c>
      <c r="S62" s="142">
        <f>ROUND(R62*1.05,0)</f>
        <v>0</v>
      </c>
    </row>
    <row r="63" spans="1:19" s="11" customFormat="1" x14ac:dyDescent="0.2">
      <c r="A63" s="118"/>
      <c r="B63" s="11" t="s">
        <v>27</v>
      </c>
      <c r="C63" s="166">
        <f t="shared" ref="C63:P63" si="12">SUM(C61:C62)</f>
        <v>0</v>
      </c>
      <c r="D63" s="166">
        <f t="shared" si="12"/>
        <v>0</v>
      </c>
      <c r="E63" s="11">
        <f t="shared" si="12"/>
        <v>0</v>
      </c>
      <c r="F63" s="11">
        <f t="shared" si="12"/>
        <v>0</v>
      </c>
      <c r="G63" s="11">
        <f t="shared" si="12"/>
        <v>0</v>
      </c>
      <c r="H63" s="11">
        <f t="shared" si="12"/>
        <v>0</v>
      </c>
      <c r="I63" s="11">
        <f t="shared" si="12"/>
        <v>0</v>
      </c>
      <c r="J63" s="11">
        <f t="shared" si="12"/>
        <v>0</v>
      </c>
      <c r="K63" s="11">
        <f t="shared" si="12"/>
        <v>0</v>
      </c>
      <c r="L63" s="11">
        <f t="shared" si="12"/>
        <v>0</v>
      </c>
      <c r="M63" s="11">
        <f t="shared" si="12"/>
        <v>0</v>
      </c>
      <c r="N63" s="11">
        <f t="shared" si="12"/>
        <v>0</v>
      </c>
      <c r="O63" s="11">
        <f t="shared" si="12"/>
        <v>0</v>
      </c>
      <c r="P63" s="11">
        <f t="shared" si="12"/>
        <v>0</v>
      </c>
      <c r="Q63" s="100">
        <f>SUM(E63:P63)</f>
        <v>0</v>
      </c>
      <c r="R63" s="100">
        <f>SUM(R61:R62)</f>
        <v>0</v>
      </c>
      <c r="S63" s="100">
        <f>SUM(S61:S62)</f>
        <v>0</v>
      </c>
    </row>
    <row r="64" spans="1:19" s="43" customFormat="1" x14ac:dyDescent="0.2">
      <c r="A64" s="110"/>
      <c r="C64" s="152"/>
      <c r="D64" s="152"/>
      <c r="Q64" s="68"/>
      <c r="R64" s="68"/>
      <c r="S64" s="68"/>
    </row>
    <row r="65" spans="1:19" s="44" customFormat="1" ht="15.75" x14ac:dyDescent="0.25">
      <c r="A65" s="112"/>
      <c r="B65" s="44" t="s">
        <v>29</v>
      </c>
      <c r="C65" s="168">
        <f>+C39+C43+C47+C51+C55+C59+C63</f>
        <v>0</v>
      </c>
      <c r="D65" s="168">
        <f>+D39+D43+D47+D51+D55+D59+D63</f>
        <v>0</v>
      </c>
      <c r="E65" s="45">
        <f t="shared" ref="E65:O65" si="13">+E39+E43+E47+E51+E55+E59+E63</f>
        <v>0</v>
      </c>
      <c r="F65" s="45">
        <f t="shared" si="13"/>
        <v>0</v>
      </c>
      <c r="G65" s="45">
        <f t="shared" si="13"/>
        <v>0</v>
      </c>
      <c r="H65" s="45">
        <f t="shared" si="13"/>
        <v>0</v>
      </c>
      <c r="I65" s="45">
        <f t="shared" si="13"/>
        <v>0</v>
      </c>
      <c r="J65" s="45">
        <f t="shared" si="13"/>
        <v>0</v>
      </c>
      <c r="K65" s="45">
        <f t="shared" si="13"/>
        <v>0</v>
      </c>
      <c r="L65" s="45">
        <f t="shared" si="13"/>
        <v>0</v>
      </c>
      <c r="M65" s="45">
        <f t="shared" si="13"/>
        <v>0</v>
      </c>
      <c r="N65" s="45">
        <f t="shared" si="13"/>
        <v>0</v>
      </c>
      <c r="O65" s="45">
        <f t="shared" si="13"/>
        <v>0</v>
      </c>
      <c r="P65" s="45">
        <f>+P39+P43+P47+P51+P55+P59+P63</f>
        <v>0</v>
      </c>
      <c r="Q65" s="70">
        <f>+Q39+Q43+Q47+Q51+Q55+Q59+Q63</f>
        <v>0</v>
      </c>
      <c r="R65" s="70">
        <f>+R39+R43+R47+R51+R55+R59+R63</f>
        <v>0</v>
      </c>
      <c r="S65" s="70">
        <f>+S39+S43+S47+S51+S55+S59+S63</f>
        <v>0</v>
      </c>
    </row>
    <row r="66" spans="1:19" x14ac:dyDescent="0.2">
      <c r="A66" s="95"/>
      <c r="C66" s="135"/>
      <c r="D66" s="135"/>
      <c r="E66" s="4"/>
      <c r="F66" s="4"/>
      <c r="G66" s="4"/>
      <c r="H66" s="4"/>
      <c r="I66" s="4"/>
      <c r="J66" s="4"/>
      <c r="K66" s="4"/>
      <c r="L66" s="4"/>
      <c r="M66" s="4"/>
      <c r="N66" s="4"/>
      <c r="O66" s="4"/>
      <c r="P66" s="4"/>
      <c r="Q66" s="66"/>
      <c r="R66" s="66"/>
      <c r="S66" s="66"/>
    </row>
    <row r="67" spans="1:19" ht="15.75" x14ac:dyDescent="0.25">
      <c r="A67" s="111" t="s">
        <v>116</v>
      </c>
      <c r="B67" s="104"/>
      <c r="C67" s="169"/>
      <c r="D67" s="169"/>
      <c r="E67" s="16"/>
      <c r="F67" s="16"/>
      <c r="G67" s="16"/>
      <c r="H67" s="16"/>
      <c r="I67" s="16"/>
      <c r="J67" s="16"/>
      <c r="K67" s="16"/>
      <c r="L67" s="16"/>
      <c r="M67" s="4"/>
      <c r="N67" s="4"/>
      <c r="O67" s="4"/>
      <c r="P67" s="4"/>
      <c r="Q67" s="66"/>
      <c r="R67" s="66"/>
      <c r="S67" s="66"/>
    </row>
    <row r="68" spans="1:19" x14ac:dyDescent="0.2">
      <c r="A68" s="95">
        <v>52500500</v>
      </c>
      <c r="B68" t="s">
        <v>124</v>
      </c>
      <c r="C68" s="135"/>
      <c r="D68" s="135"/>
      <c r="E68" s="4"/>
      <c r="F68" s="4"/>
      <c r="G68" s="4"/>
      <c r="H68" s="4"/>
      <c r="I68" s="4"/>
      <c r="J68" s="4"/>
      <c r="K68" s="4"/>
      <c r="L68" s="4"/>
      <c r="M68" s="4"/>
      <c r="N68" s="4"/>
      <c r="O68" s="4"/>
      <c r="P68" s="4"/>
      <c r="Q68" s="66"/>
      <c r="R68" s="66"/>
      <c r="S68" s="66"/>
    </row>
    <row r="69" spans="1:19" s="134" customFormat="1" x14ac:dyDescent="0.2">
      <c r="A69" s="133"/>
      <c r="B69" s="134" t="s">
        <v>26</v>
      </c>
      <c r="C69" s="135">
        <v>0</v>
      </c>
      <c r="D69" s="135">
        <v>0</v>
      </c>
      <c r="E69" s="136">
        <v>0</v>
      </c>
      <c r="F69" s="136">
        <v>0</v>
      </c>
      <c r="G69" s="136">
        <v>0</v>
      </c>
      <c r="H69" s="136">
        <v>0</v>
      </c>
      <c r="I69" s="136">
        <v>0</v>
      </c>
      <c r="J69" s="136">
        <v>0</v>
      </c>
      <c r="K69" s="136">
        <v>0</v>
      </c>
      <c r="L69" s="136">
        <v>0</v>
      </c>
      <c r="M69" s="136">
        <v>0</v>
      </c>
      <c r="N69" s="136">
        <v>0</v>
      </c>
      <c r="O69" s="136">
        <v>0</v>
      </c>
      <c r="P69" s="136">
        <v>0</v>
      </c>
      <c r="Q69" s="137">
        <f>SUM(E69:P69)</f>
        <v>0</v>
      </c>
      <c r="R69" s="138">
        <f>ROUND(Q69*1.05,0)</f>
        <v>0</v>
      </c>
      <c r="S69" s="138">
        <f>ROUND(R69*1.05,0)</f>
        <v>0</v>
      </c>
    </row>
    <row r="70" spans="1:19" s="134" customFormat="1" x14ac:dyDescent="0.2">
      <c r="A70" s="133"/>
      <c r="B70" s="134" t="s">
        <v>26</v>
      </c>
      <c r="C70" s="139">
        <v>0</v>
      </c>
      <c r="D70" s="139">
        <v>0</v>
      </c>
      <c r="E70" s="140">
        <v>0</v>
      </c>
      <c r="F70" s="140">
        <v>0</v>
      </c>
      <c r="G70" s="140">
        <v>0</v>
      </c>
      <c r="H70" s="140">
        <v>0</v>
      </c>
      <c r="I70" s="140">
        <v>0</v>
      </c>
      <c r="J70" s="140">
        <v>0</v>
      </c>
      <c r="K70" s="140">
        <v>0</v>
      </c>
      <c r="L70" s="140">
        <v>0</v>
      </c>
      <c r="M70" s="140">
        <v>0</v>
      </c>
      <c r="N70" s="140">
        <v>0</v>
      </c>
      <c r="O70" s="140">
        <v>0</v>
      </c>
      <c r="P70" s="140">
        <v>0</v>
      </c>
      <c r="Q70" s="141">
        <f>SUM(E70:P70)</f>
        <v>0</v>
      </c>
      <c r="R70" s="142">
        <f>ROUND(Q70*1.05,0)</f>
        <v>0</v>
      </c>
      <c r="S70" s="142">
        <f>ROUND(R70*1.05,0)</f>
        <v>0</v>
      </c>
    </row>
    <row r="71" spans="1:19" s="11" customFormat="1" x14ac:dyDescent="0.2">
      <c r="A71" s="118"/>
      <c r="B71" s="11" t="s">
        <v>27</v>
      </c>
      <c r="C71" s="166">
        <f t="shared" ref="C71:P71" si="14">SUM(C69:C70)</f>
        <v>0</v>
      </c>
      <c r="D71" s="166">
        <f t="shared" si="14"/>
        <v>0</v>
      </c>
      <c r="E71" s="11">
        <f t="shared" si="14"/>
        <v>0</v>
      </c>
      <c r="F71" s="11">
        <f t="shared" si="14"/>
        <v>0</v>
      </c>
      <c r="G71" s="11">
        <f t="shared" si="14"/>
        <v>0</v>
      </c>
      <c r="H71" s="11">
        <f t="shared" si="14"/>
        <v>0</v>
      </c>
      <c r="I71" s="11">
        <f t="shared" si="14"/>
        <v>0</v>
      </c>
      <c r="J71" s="11">
        <f t="shared" si="14"/>
        <v>0</v>
      </c>
      <c r="K71" s="11">
        <f t="shared" si="14"/>
        <v>0</v>
      </c>
      <c r="L71" s="11">
        <f t="shared" si="14"/>
        <v>0</v>
      </c>
      <c r="M71" s="11">
        <f t="shared" si="14"/>
        <v>0</v>
      </c>
      <c r="N71" s="11">
        <f t="shared" si="14"/>
        <v>0</v>
      </c>
      <c r="O71" s="11">
        <f t="shared" si="14"/>
        <v>0</v>
      </c>
      <c r="P71" s="11">
        <f t="shared" si="14"/>
        <v>0</v>
      </c>
      <c r="Q71" s="100">
        <f>SUM(E71:P71)</f>
        <v>0</v>
      </c>
      <c r="R71" s="100">
        <f>SUM(R69:R70)</f>
        <v>0</v>
      </c>
      <c r="S71" s="100">
        <f>SUM(S69:S70)</f>
        <v>0</v>
      </c>
    </row>
    <row r="72" spans="1:19" x14ac:dyDescent="0.2">
      <c r="A72" s="95">
        <v>52501500</v>
      </c>
      <c r="B72" t="s">
        <v>125</v>
      </c>
      <c r="C72" s="135"/>
      <c r="D72" s="135"/>
      <c r="E72" s="4"/>
      <c r="F72" s="5"/>
      <c r="G72" s="5"/>
      <c r="H72" s="5"/>
      <c r="I72" s="5"/>
      <c r="J72" s="5"/>
      <c r="K72" s="5"/>
      <c r="L72" s="5"/>
      <c r="M72" s="5"/>
      <c r="N72" s="5"/>
      <c r="O72" s="5"/>
      <c r="P72" s="5"/>
      <c r="Q72" s="66"/>
      <c r="R72" s="66"/>
      <c r="S72" s="66"/>
    </row>
    <row r="73" spans="1:19" s="134" customFormat="1" x14ac:dyDescent="0.2">
      <c r="A73" s="133"/>
      <c r="B73" s="134" t="s">
        <v>26</v>
      </c>
      <c r="C73" s="135">
        <v>0</v>
      </c>
      <c r="D73" s="135">
        <v>0</v>
      </c>
      <c r="E73" s="136">
        <v>0</v>
      </c>
      <c r="F73" s="136">
        <v>0</v>
      </c>
      <c r="G73" s="136">
        <v>0</v>
      </c>
      <c r="H73" s="136">
        <v>0</v>
      </c>
      <c r="I73" s="136">
        <v>0</v>
      </c>
      <c r="J73" s="136">
        <v>0</v>
      </c>
      <c r="K73" s="136">
        <v>0</v>
      </c>
      <c r="L73" s="136">
        <v>0</v>
      </c>
      <c r="M73" s="136">
        <v>0</v>
      </c>
      <c r="N73" s="136">
        <v>0</v>
      </c>
      <c r="O73" s="136">
        <v>0</v>
      </c>
      <c r="P73" s="136">
        <v>0</v>
      </c>
      <c r="Q73" s="137">
        <f>SUM(E73:P73)</f>
        <v>0</v>
      </c>
      <c r="R73" s="138">
        <f>ROUND(Q73*1.05,0)</f>
        <v>0</v>
      </c>
      <c r="S73" s="138">
        <f>ROUND(R73*1.05,0)</f>
        <v>0</v>
      </c>
    </row>
    <row r="74" spans="1:19" s="134" customFormat="1" x14ac:dyDescent="0.2">
      <c r="A74" s="133"/>
      <c r="B74" s="134" t="s">
        <v>26</v>
      </c>
      <c r="C74" s="139">
        <v>0</v>
      </c>
      <c r="D74" s="139">
        <v>0</v>
      </c>
      <c r="E74" s="140">
        <v>0</v>
      </c>
      <c r="F74" s="140">
        <v>0</v>
      </c>
      <c r="G74" s="140">
        <v>0</v>
      </c>
      <c r="H74" s="140">
        <v>0</v>
      </c>
      <c r="I74" s="140">
        <v>0</v>
      </c>
      <c r="J74" s="140">
        <v>0</v>
      </c>
      <c r="K74" s="140">
        <v>0</v>
      </c>
      <c r="L74" s="140">
        <v>0</v>
      </c>
      <c r="M74" s="140">
        <v>0</v>
      </c>
      <c r="N74" s="140">
        <v>0</v>
      </c>
      <c r="O74" s="140">
        <v>0</v>
      </c>
      <c r="P74" s="140">
        <v>0</v>
      </c>
      <c r="Q74" s="141">
        <f>SUM(E74:P74)</f>
        <v>0</v>
      </c>
      <c r="R74" s="142">
        <f>ROUND(Q74*1.05,0)</f>
        <v>0</v>
      </c>
      <c r="S74" s="142">
        <f>ROUND(R74*1.05,0)</f>
        <v>0</v>
      </c>
    </row>
    <row r="75" spans="1:19" s="11" customFormat="1" ht="13.5" customHeight="1" x14ac:dyDescent="0.2">
      <c r="A75" s="118"/>
      <c r="B75" s="11" t="s">
        <v>27</v>
      </c>
      <c r="C75" s="166">
        <f t="shared" ref="C75:P75" si="15">SUM(C73:C74)</f>
        <v>0</v>
      </c>
      <c r="D75" s="166">
        <f t="shared" si="15"/>
        <v>0</v>
      </c>
      <c r="E75" s="11">
        <f t="shared" si="15"/>
        <v>0</v>
      </c>
      <c r="F75" s="11">
        <f t="shared" si="15"/>
        <v>0</v>
      </c>
      <c r="G75" s="11">
        <f t="shared" si="15"/>
        <v>0</v>
      </c>
      <c r="H75" s="11">
        <f t="shared" si="15"/>
        <v>0</v>
      </c>
      <c r="I75" s="11">
        <f t="shared" si="15"/>
        <v>0</v>
      </c>
      <c r="J75" s="11">
        <f t="shared" si="15"/>
        <v>0</v>
      </c>
      <c r="K75" s="11">
        <f t="shared" si="15"/>
        <v>0</v>
      </c>
      <c r="L75" s="11">
        <f t="shared" si="15"/>
        <v>0</v>
      </c>
      <c r="M75" s="11">
        <f t="shared" si="15"/>
        <v>0</v>
      </c>
      <c r="N75" s="11">
        <f t="shared" si="15"/>
        <v>0</v>
      </c>
      <c r="O75" s="11">
        <f t="shared" si="15"/>
        <v>0</v>
      </c>
      <c r="P75" s="11">
        <f t="shared" si="15"/>
        <v>0</v>
      </c>
      <c r="Q75" s="100">
        <f>SUM(E75:P75)</f>
        <v>0</v>
      </c>
      <c r="R75" s="100">
        <f>SUM(R73:R74)</f>
        <v>0</v>
      </c>
      <c r="S75" s="100">
        <f>SUM(S73:S74)</f>
        <v>0</v>
      </c>
    </row>
    <row r="76" spans="1:19" x14ac:dyDescent="0.2">
      <c r="A76" s="95">
        <v>52503500</v>
      </c>
      <c r="B76" t="s">
        <v>126</v>
      </c>
      <c r="C76" s="135"/>
      <c r="D76" s="135"/>
      <c r="E76" s="4"/>
      <c r="F76" s="5"/>
      <c r="G76" s="5"/>
      <c r="H76" s="5"/>
      <c r="I76" s="5"/>
      <c r="J76" s="5"/>
      <c r="K76" s="5"/>
      <c r="L76" s="5"/>
      <c r="M76" s="5"/>
      <c r="N76" s="5"/>
      <c r="O76" s="5"/>
      <c r="P76" s="5"/>
      <c r="Q76" s="66"/>
      <c r="R76" s="66"/>
      <c r="S76" s="66"/>
    </row>
    <row r="77" spans="1:19" s="134" customFormat="1" x14ac:dyDescent="0.2">
      <c r="A77" s="133"/>
      <c r="B77" s="134" t="s">
        <v>26</v>
      </c>
      <c r="C77" s="135">
        <v>0</v>
      </c>
      <c r="D77" s="135">
        <v>0</v>
      </c>
      <c r="E77" s="136">
        <v>0</v>
      </c>
      <c r="F77" s="136">
        <v>0</v>
      </c>
      <c r="G77" s="136">
        <v>0</v>
      </c>
      <c r="H77" s="136">
        <v>0</v>
      </c>
      <c r="I77" s="136">
        <v>0</v>
      </c>
      <c r="J77" s="136">
        <v>0</v>
      </c>
      <c r="K77" s="136">
        <v>0</v>
      </c>
      <c r="L77" s="136">
        <v>0</v>
      </c>
      <c r="M77" s="136">
        <v>0</v>
      </c>
      <c r="N77" s="136">
        <v>0</v>
      </c>
      <c r="O77" s="136">
        <v>0</v>
      </c>
      <c r="P77" s="136">
        <v>0</v>
      </c>
      <c r="Q77" s="137">
        <f>SUM(E77:P77)</f>
        <v>0</v>
      </c>
      <c r="R77" s="138">
        <f>ROUND(Q77*1.05,0)</f>
        <v>0</v>
      </c>
      <c r="S77" s="138">
        <f>ROUND(R77*1.05,0)</f>
        <v>0</v>
      </c>
    </row>
    <row r="78" spans="1:19" s="134" customFormat="1" x14ac:dyDescent="0.2">
      <c r="A78" s="133"/>
      <c r="B78" s="134" t="s">
        <v>26</v>
      </c>
      <c r="C78" s="139">
        <v>0</v>
      </c>
      <c r="D78" s="139">
        <v>0</v>
      </c>
      <c r="E78" s="140">
        <v>0</v>
      </c>
      <c r="F78" s="140">
        <v>0</v>
      </c>
      <c r="G78" s="140">
        <v>0</v>
      </c>
      <c r="H78" s="140">
        <v>0</v>
      </c>
      <c r="I78" s="140">
        <v>0</v>
      </c>
      <c r="J78" s="140">
        <v>0</v>
      </c>
      <c r="K78" s="140">
        <v>0</v>
      </c>
      <c r="L78" s="140">
        <v>0</v>
      </c>
      <c r="M78" s="140">
        <v>0</v>
      </c>
      <c r="N78" s="140">
        <v>0</v>
      </c>
      <c r="O78" s="140">
        <v>0</v>
      </c>
      <c r="P78" s="140">
        <v>0</v>
      </c>
      <c r="Q78" s="141">
        <f>SUM(E78:P78)</f>
        <v>0</v>
      </c>
      <c r="R78" s="142">
        <f>ROUND(Q78*1.05,0)</f>
        <v>0</v>
      </c>
      <c r="S78" s="142">
        <f>ROUND(R78*1.05,0)</f>
        <v>0</v>
      </c>
    </row>
    <row r="79" spans="1:19" s="11" customFormat="1" ht="13.5" customHeight="1" x14ac:dyDescent="0.2">
      <c r="A79" s="118"/>
      <c r="B79" s="11" t="s">
        <v>27</v>
      </c>
      <c r="C79" s="166">
        <f t="shared" ref="C79:P79" si="16">SUM(C77:C78)</f>
        <v>0</v>
      </c>
      <c r="D79" s="166">
        <f t="shared" si="16"/>
        <v>0</v>
      </c>
      <c r="E79" s="11">
        <f t="shared" si="16"/>
        <v>0</v>
      </c>
      <c r="F79" s="11">
        <f t="shared" si="16"/>
        <v>0</v>
      </c>
      <c r="G79" s="11">
        <f t="shared" si="16"/>
        <v>0</v>
      </c>
      <c r="H79" s="11">
        <f t="shared" si="16"/>
        <v>0</v>
      </c>
      <c r="I79" s="11">
        <f t="shared" si="16"/>
        <v>0</v>
      </c>
      <c r="J79" s="11">
        <f t="shared" si="16"/>
        <v>0</v>
      </c>
      <c r="K79" s="11">
        <f t="shared" si="16"/>
        <v>0</v>
      </c>
      <c r="L79" s="11">
        <f t="shared" si="16"/>
        <v>0</v>
      </c>
      <c r="M79" s="11">
        <f t="shared" si="16"/>
        <v>0</v>
      </c>
      <c r="N79" s="11">
        <f t="shared" si="16"/>
        <v>0</v>
      </c>
      <c r="O79" s="11">
        <f t="shared" si="16"/>
        <v>0</v>
      </c>
      <c r="P79" s="11">
        <f t="shared" si="16"/>
        <v>0</v>
      </c>
      <c r="Q79" s="100">
        <f>SUM(E79:P79)</f>
        <v>0</v>
      </c>
      <c r="R79" s="100">
        <f>SUM(R77:R78)</f>
        <v>0</v>
      </c>
      <c r="S79" s="100">
        <f>SUM(S77:S78)</f>
        <v>0</v>
      </c>
    </row>
    <row r="80" spans="1:19" x14ac:dyDescent="0.2">
      <c r="A80" s="95">
        <v>52504000</v>
      </c>
      <c r="B80" t="s">
        <v>127</v>
      </c>
      <c r="C80" s="135"/>
      <c r="D80" s="135"/>
      <c r="E80" s="4"/>
      <c r="F80" s="4"/>
      <c r="G80" s="4"/>
      <c r="H80" s="4"/>
      <c r="I80" s="4"/>
      <c r="J80" s="4"/>
      <c r="K80" s="4"/>
      <c r="L80" s="4"/>
      <c r="M80" s="4"/>
      <c r="N80" s="4"/>
      <c r="O80" s="4"/>
      <c r="P80" s="4"/>
      <c r="Q80" s="66"/>
      <c r="R80" s="66"/>
      <c r="S80" s="66"/>
    </row>
    <row r="81" spans="1:19" s="134" customFormat="1" x14ac:dyDescent="0.2">
      <c r="A81" s="133"/>
      <c r="B81" s="134" t="s">
        <v>26</v>
      </c>
      <c r="C81" s="135">
        <v>0</v>
      </c>
      <c r="D81" s="135">
        <v>0</v>
      </c>
      <c r="E81" s="136">
        <v>0</v>
      </c>
      <c r="F81" s="136">
        <v>0</v>
      </c>
      <c r="G81" s="136">
        <v>0</v>
      </c>
      <c r="H81" s="136">
        <v>0</v>
      </c>
      <c r="I81" s="136">
        <v>0</v>
      </c>
      <c r="J81" s="136">
        <v>0</v>
      </c>
      <c r="K81" s="136">
        <v>0</v>
      </c>
      <c r="L81" s="136">
        <v>0</v>
      </c>
      <c r="M81" s="136">
        <v>0</v>
      </c>
      <c r="N81" s="136">
        <v>0</v>
      </c>
      <c r="O81" s="136">
        <v>0</v>
      </c>
      <c r="P81" s="136">
        <v>0</v>
      </c>
      <c r="Q81" s="137">
        <f>SUM(E81:P81)</f>
        <v>0</v>
      </c>
      <c r="R81" s="138">
        <f>ROUND(Q81*1.05,0)</f>
        <v>0</v>
      </c>
      <c r="S81" s="138">
        <f>ROUND(R81*1.05,0)</f>
        <v>0</v>
      </c>
    </row>
    <row r="82" spans="1:19" s="134" customFormat="1" x14ac:dyDescent="0.2">
      <c r="A82" s="133"/>
      <c r="B82" s="134" t="s">
        <v>26</v>
      </c>
      <c r="C82" s="139">
        <v>0</v>
      </c>
      <c r="D82" s="139">
        <v>0</v>
      </c>
      <c r="E82" s="140">
        <v>0</v>
      </c>
      <c r="F82" s="140">
        <v>0</v>
      </c>
      <c r="G82" s="140">
        <v>0</v>
      </c>
      <c r="H82" s="140">
        <v>0</v>
      </c>
      <c r="I82" s="140">
        <v>0</v>
      </c>
      <c r="J82" s="140">
        <v>0</v>
      </c>
      <c r="K82" s="140">
        <v>0</v>
      </c>
      <c r="L82" s="140">
        <v>0</v>
      </c>
      <c r="M82" s="140">
        <v>0</v>
      </c>
      <c r="N82" s="140">
        <v>0</v>
      </c>
      <c r="O82" s="140">
        <v>0</v>
      </c>
      <c r="P82" s="140">
        <v>0</v>
      </c>
      <c r="Q82" s="141">
        <f>SUM(E82:P82)</f>
        <v>0</v>
      </c>
      <c r="R82" s="142">
        <f>ROUND(Q82*1.05,0)</f>
        <v>0</v>
      </c>
      <c r="S82" s="142">
        <f>ROUND(R82*1.05,0)</f>
        <v>0</v>
      </c>
    </row>
    <row r="83" spans="1:19" s="11" customFormat="1" ht="15" customHeight="1" x14ac:dyDescent="0.2">
      <c r="A83" s="118"/>
      <c r="B83" s="11" t="s">
        <v>27</v>
      </c>
      <c r="C83" s="166">
        <f t="shared" ref="C83:S83" si="17">SUM(C81:C82)</f>
        <v>0</v>
      </c>
      <c r="D83" s="166">
        <f t="shared" si="17"/>
        <v>0</v>
      </c>
      <c r="E83" s="11">
        <f t="shared" si="17"/>
        <v>0</v>
      </c>
      <c r="F83" s="11">
        <f t="shared" si="17"/>
        <v>0</v>
      </c>
      <c r="G83" s="11">
        <f t="shared" si="17"/>
        <v>0</v>
      </c>
      <c r="H83" s="11">
        <f t="shared" si="17"/>
        <v>0</v>
      </c>
      <c r="I83" s="11">
        <f t="shared" si="17"/>
        <v>0</v>
      </c>
      <c r="J83" s="11">
        <f t="shared" si="17"/>
        <v>0</v>
      </c>
      <c r="K83" s="11">
        <f t="shared" si="17"/>
        <v>0</v>
      </c>
      <c r="L83" s="11">
        <f t="shared" si="17"/>
        <v>0</v>
      </c>
      <c r="M83" s="11">
        <f t="shared" si="17"/>
        <v>0</v>
      </c>
      <c r="N83" s="11">
        <f t="shared" si="17"/>
        <v>0</v>
      </c>
      <c r="O83" s="11">
        <f t="shared" si="17"/>
        <v>0</v>
      </c>
      <c r="P83" s="11">
        <f t="shared" si="17"/>
        <v>0</v>
      </c>
      <c r="Q83" s="100">
        <f>SUM(E83:P83)</f>
        <v>0</v>
      </c>
      <c r="R83" s="100">
        <f t="shared" si="17"/>
        <v>0</v>
      </c>
      <c r="S83" s="100">
        <f t="shared" si="17"/>
        <v>0</v>
      </c>
    </row>
    <row r="84" spans="1:19" x14ac:dyDescent="0.2">
      <c r="A84" s="95">
        <v>52504100</v>
      </c>
      <c r="B84" t="s">
        <v>121</v>
      </c>
      <c r="C84" s="135"/>
      <c r="D84" s="135"/>
      <c r="E84" s="4"/>
      <c r="F84" s="5"/>
      <c r="G84" s="5"/>
      <c r="H84" s="5"/>
      <c r="I84" s="5"/>
      <c r="J84" s="5"/>
      <c r="K84" s="5"/>
      <c r="L84" s="5"/>
      <c r="M84" s="5"/>
      <c r="N84" s="5"/>
      <c r="O84" s="5"/>
      <c r="P84" s="5"/>
      <c r="Q84" s="66"/>
      <c r="R84" s="66"/>
      <c r="S84" s="66"/>
    </row>
    <row r="85" spans="1:19" s="134" customFormat="1" x14ac:dyDescent="0.2">
      <c r="A85" s="133"/>
      <c r="B85" s="134" t="s">
        <v>26</v>
      </c>
      <c r="C85" s="135">
        <v>0</v>
      </c>
      <c r="D85" s="135">
        <v>0</v>
      </c>
      <c r="E85" s="136">
        <v>0</v>
      </c>
      <c r="F85" s="136">
        <v>0</v>
      </c>
      <c r="G85" s="136">
        <v>0</v>
      </c>
      <c r="H85" s="136">
        <v>0</v>
      </c>
      <c r="I85" s="136">
        <v>0</v>
      </c>
      <c r="J85" s="136">
        <v>0</v>
      </c>
      <c r="K85" s="136">
        <v>0</v>
      </c>
      <c r="L85" s="136">
        <v>0</v>
      </c>
      <c r="M85" s="136">
        <v>0</v>
      </c>
      <c r="N85" s="136">
        <v>0</v>
      </c>
      <c r="O85" s="136">
        <v>0</v>
      </c>
      <c r="P85" s="136">
        <v>0</v>
      </c>
      <c r="Q85" s="137">
        <f>SUM(E85:P85)</f>
        <v>0</v>
      </c>
      <c r="R85" s="138">
        <f>ROUND(Q85*1.05,0)</f>
        <v>0</v>
      </c>
      <c r="S85" s="138">
        <f>ROUND(R85*1.05,0)</f>
        <v>0</v>
      </c>
    </row>
    <row r="86" spans="1:19" s="134" customFormat="1" x14ac:dyDescent="0.2">
      <c r="A86" s="133"/>
      <c r="B86" s="134" t="s">
        <v>26</v>
      </c>
      <c r="C86" s="139">
        <v>0</v>
      </c>
      <c r="D86" s="139">
        <v>0</v>
      </c>
      <c r="E86" s="140">
        <v>0</v>
      </c>
      <c r="F86" s="140">
        <v>0</v>
      </c>
      <c r="G86" s="140">
        <v>0</v>
      </c>
      <c r="H86" s="140">
        <v>0</v>
      </c>
      <c r="I86" s="140">
        <v>0</v>
      </c>
      <c r="J86" s="140">
        <v>0</v>
      </c>
      <c r="K86" s="140">
        <v>0</v>
      </c>
      <c r="L86" s="140">
        <v>0</v>
      </c>
      <c r="M86" s="140">
        <v>0</v>
      </c>
      <c r="N86" s="140">
        <v>0</v>
      </c>
      <c r="O86" s="140">
        <v>0</v>
      </c>
      <c r="P86" s="140">
        <v>0</v>
      </c>
      <c r="Q86" s="141">
        <f>SUM(E86:P86)</f>
        <v>0</v>
      </c>
      <c r="R86" s="142">
        <f>ROUND(Q86*1.05,0)</f>
        <v>0</v>
      </c>
      <c r="S86" s="142">
        <f>ROUND(R86*1.05,0)</f>
        <v>0</v>
      </c>
    </row>
    <row r="87" spans="1:19" s="11" customFormat="1" x14ac:dyDescent="0.2">
      <c r="A87" s="118"/>
      <c r="B87" s="11" t="s">
        <v>27</v>
      </c>
      <c r="C87" s="166">
        <f t="shared" ref="C87:P87" si="18">SUM(C85:C86)</f>
        <v>0</v>
      </c>
      <c r="D87" s="166">
        <f t="shared" si="18"/>
        <v>0</v>
      </c>
      <c r="E87" s="11">
        <f t="shared" si="18"/>
        <v>0</v>
      </c>
      <c r="F87" s="11">
        <f t="shared" si="18"/>
        <v>0</v>
      </c>
      <c r="G87" s="11">
        <f t="shared" si="18"/>
        <v>0</v>
      </c>
      <c r="H87" s="11">
        <f t="shared" si="18"/>
        <v>0</v>
      </c>
      <c r="I87" s="11">
        <f t="shared" si="18"/>
        <v>0</v>
      </c>
      <c r="J87" s="11">
        <f t="shared" si="18"/>
        <v>0</v>
      </c>
      <c r="K87" s="11">
        <f t="shared" si="18"/>
        <v>0</v>
      </c>
      <c r="L87" s="11">
        <f t="shared" si="18"/>
        <v>0</v>
      </c>
      <c r="M87" s="11">
        <f t="shared" si="18"/>
        <v>0</v>
      </c>
      <c r="N87" s="11">
        <f t="shared" si="18"/>
        <v>0</v>
      </c>
      <c r="O87" s="11">
        <f t="shared" si="18"/>
        <v>0</v>
      </c>
      <c r="P87" s="11">
        <f t="shared" si="18"/>
        <v>0</v>
      </c>
      <c r="Q87" s="100">
        <f>SUM(E87:P87)</f>
        <v>0</v>
      </c>
      <c r="R87" s="100">
        <f>SUM(R85:R86)</f>
        <v>0</v>
      </c>
      <c r="S87" s="100">
        <f>SUM(S85:S86)</f>
        <v>0</v>
      </c>
    </row>
    <row r="88" spans="1:19" x14ac:dyDescent="0.2">
      <c r="A88" s="95">
        <v>52504200</v>
      </c>
      <c r="B88" t="s">
        <v>122</v>
      </c>
      <c r="C88" s="135"/>
      <c r="D88" s="135"/>
      <c r="E88" s="4"/>
      <c r="F88" s="5"/>
      <c r="G88" s="5"/>
      <c r="H88" s="5"/>
      <c r="I88" s="5"/>
      <c r="J88" s="5"/>
      <c r="K88" s="5"/>
      <c r="L88" s="5"/>
      <c r="M88" s="5"/>
      <c r="N88" s="5"/>
      <c r="O88" s="5"/>
      <c r="P88" s="5"/>
      <c r="Q88" s="66"/>
      <c r="R88" s="66"/>
      <c r="S88" s="66"/>
    </row>
    <row r="89" spans="1:19" s="134" customFormat="1" x14ac:dyDescent="0.2">
      <c r="A89" s="133"/>
      <c r="B89" s="134" t="s">
        <v>26</v>
      </c>
      <c r="C89" s="135">
        <v>0</v>
      </c>
      <c r="D89" s="135">
        <v>0</v>
      </c>
      <c r="E89" s="136">
        <v>0</v>
      </c>
      <c r="F89" s="136">
        <v>0</v>
      </c>
      <c r="G89" s="136">
        <v>0</v>
      </c>
      <c r="H89" s="136">
        <v>0</v>
      </c>
      <c r="I89" s="136">
        <v>0</v>
      </c>
      <c r="J89" s="136">
        <v>0</v>
      </c>
      <c r="K89" s="136">
        <v>0</v>
      </c>
      <c r="L89" s="136">
        <v>0</v>
      </c>
      <c r="M89" s="136">
        <v>0</v>
      </c>
      <c r="N89" s="136">
        <v>0</v>
      </c>
      <c r="O89" s="136">
        <v>0</v>
      </c>
      <c r="P89" s="136">
        <v>0</v>
      </c>
      <c r="Q89" s="137">
        <f>SUM(E89:P89)</f>
        <v>0</v>
      </c>
      <c r="R89" s="138">
        <f>ROUND(Q89*1.05,0)</f>
        <v>0</v>
      </c>
      <c r="S89" s="138">
        <f>ROUND(R89*1.05,0)</f>
        <v>0</v>
      </c>
    </row>
    <row r="90" spans="1:19" s="134" customFormat="1" x14ac:dyDescent="0.2">
      <c r="A90" s="133"/>
      <c r="B90" s="134" t="s">
        <v>26</v>
      </c>
      <c r="C90" s="139">
        <v>0</v>
      </c>
      <c r="D90" s="139">
        <v>0</v>
      </c>
      <c r="E90" s="140">
        <v>0</v>
      </c>
      <c r="F90" s="140">
        <v>0</v>
      </c>
      <c r="G90" s="140">
        <v>0</v>
      </c>
      <c r="H90" s="140">
        <v>0</v>
      </c>
      <c r="I90" s="140">
        <v>0</v>
      </c>
      <c r="J90" s="140">
        <v>0</v>
      </c>
      <c r="K90" s="140">
        <v>0</v>
      </c>
      <c r="L90" s="140">
        <v>0</v>
      </c>
      <c r="M90" s="140">
        <v>0</v>
      </c>
      <c r="N90" s="140">
        <v>0</v>
      </c>
      <c r="O90" s="140">
        <v>0</v>
      </c>
      <c r="P90" s="140">
        <v>0</v>
      </c>
      <c r="Q90" s="141">
        <f>SUM(E90:P90)</f>
        <v>0</v>
      </c>
      <c r="R90" s="142">
        <f>ROUND(Q90*1.05,0)</f>
        <v>0</v>
      </c>
      <c r="S90" s="142">
        <f>ROUND(R90*1.05,0)</f>
        <v>0</v>
      </c>
    </row>
    <row r="91" spans="1:19" s="11" customFormat="1" x14ac:dyDescent="0.2">
      <c r="A91" s="118"/>
      <c r="B91" s="11" t="s">
        <v>27</v>
      </c>
      <c r="C91" s="166">
        <f t="shared" ref="C91:P91" si="19">SUM(C89:C90)</f>
        <v>0</v>
      </c>
      <c r="D91" s="166">
        <f t="shared" si="19"/>
        <v>0</v>
      </c>
      <c r="E91" s="11">
        <f t="shared" si="19"/>
        <v>0</v>
      </c>
      <c r="F91" s="11">
        <f t="shared" si="19"/>
        <v>0</v>
      </c>
      <c r="G91" s="11">
        <f t="shared" si="19"/>
        <v>0</v>
      </c>
      <c r="H91" s="11">
        <f t="shared" si="19"/>
        <v>0</v>
      </c>
      <c r="I91" s="11">
        <f t="shared" si="19"/>
        <v>0</v>
      </c>
      <c r="J91" s="11">
        <f t="shared" si="19"/>
        <v>0</v>
      </c>
      <c r="K91" s="11">
        <f t="shared" si="19"/>
        <v>0</v>
      </c>
      <c r="L91" s="11">
        <f t="shared" si="19"/>
        <v>0</v>
      </c>
      <c r="M91" s="11">
        <f t="shared" si="19"/>
        <v>0</v>
      </c>
      <c r="N91" s="11">
        <f t="shared" si="19"/>
        <v>0</v>
      </c>
      <c r="O91" s="11">
        <f t="shared" si="19"/>
        <v>0</v>
      </c>
      <c r="P91" s="11">
        <f t="shared" si="19"/>
        <v>0</v>
      </c>
      <c r="Q91" s="100">
        <f>SUM(E91:P91)</f>
        <v>0</v>
      </c>
      <c r="R91" s="100">
        <f>SUM(R89:R90)</f>
        <v>0</v>
      </c>
      <c r="S91" s="100">
        <f>SUM(S89:S90)</f>
        <v>0</v>
      </c>
    </row>
    <row r="92" spans="1:19" x14ac:dyDescent="0.2">
      <c r="A92" s="95">
        <v>52504500</v>
      </c>
      <c r="B92" t="s">
        <v>128</v>
      </c>
      <c r="C92" s="135"/>
      <c r="D92" s="135"/>
      <c r="E92" s="4"/>
      <c r="F92" s="4"/>
      <c r="G92" s="4"/>
      <c r="H92" s="4"/>
      <c r="I92" s="4"/>
      <c r="J92" s="4"/>
      <c r="K92" s="4"/>
      <c r="L92" s="4"/>
      <c r="M92" s="4"/>
      <c r="N92" s="4"/>
      <c r="O92" s="4"/>
      <c r="P92" s="4"/>
      <c r="Q92" s="66"/>
      <c r="R92" s="66"/>
      <c r="S92" s="66"/>
    </row>
    <row r="93" spans="1:19" s="134" customFormat="1" x14ac:dyDescent="0.2">
      <c r="A93" s="133"/>
      <c r="B93" s="134" t="s">
        <v>26</v>
      </c>
      <c r="C93" s="135">
        <v>0</v>
      </c>
      <c r="D93" s="135">
        <v>0</v>
      </c>
      <c r="E93" s="136">
        <v>0</v>
      </c>
      <c r="F93" s="136">
        <v>0</v>
      </c>
      <c r="G93" s="136">
        <v>0</v>
      </c>
      <c r="H93" s="136">
        <v>0</v>
      </c>
      <c r="I93" s="136">
        <v>0</v>
      </c>
      <c r="J93" s="136">
        <v>0</v>
      </c>
      <c r="K93" s="136">
        <v>0</v>
      </c>
      <c r="L93" s="136">
        <v>0</v>
      </c>
      <c r="M93" s="136">
        <v>0</v>
      </c>
      <c r="N93" s="136">
        <v>0</v>
      </c>
      <c r="O93" s="136">
        <v>0</v>
      </c>
      <c r="P93" s="136">
        <v>0</v>
      </c>
      <c r="Q93" s="137">
        <f>SUM(E93:P93)</f>
        <v>0</v>
      </c>
      <c r="R93" s="138">
        <f>ROUND(Q93*1.05,0)</f>
        <v>0</v>
      </c>
      <c r="S93" s="138">
        <f>ROUND(R93*1.05,0)</f>
        <v>0</v>
      </c>
    </row>
    <row r="94" spans="1:19" s="134" customFormat="1" x14ac:dyDescent="0.2">
      <c r="A94" s="133"/>
      <c r="B94" s="134" t="s">
        <v>26</v>
      </c>
      <c r="C94" s="139">
        <v>0</v>
      </c>
      <c r="D94" s="139">
        <v>0</v>
      </c>
      <c r="E94" s="140">
        <v>0</v>
      </c>
      <c r="F94" s="140">
        <v>0</v>
      </c>
      <c r="G94" s="140">
        <v>0</v>
      </c>
      <c r="H94" s="140">
        <v>0</v>
      </c>
      <c r="I94" s="140">
        <v>0</v>
      </c>
      <c r="J94" s="140">
        <v>0</v>
      </c>
      <c r="K94" s="140">
        <v>0</v>
      </c>
      <c r="L94" s="140">
        <v>0</v>
      </c>
      <c r="M94" s="140">
        <v>0</v>
      </c>
      <c r="N94" s="140">
        <v>0</v>
      </c>
      <c r="O94" s="140">
        <v>0</v>
      </c>
      <c r="P94" s="140">
        <v>0</v>
      </c>
      <c r="Q94" s="141">
        <f>SUM(E94:P94)</f>
        <v>0</v>
      </c>
      <c r="R94" s="142">
        <f>ROUND(Q94*1.05,0)</f>
        <v>0</v>
      </c>
      <c r="S94" s="142">
        <f>ROUND(R94*1.05,0)</f>
        <v>0</v>
      </c>
    </row>
    <row r="95" spans="1:19" s="11" customFormat="1" x14ac:dyDescent="0.2">
      <c r="A95" s="118"/>
      <c r="B95" s="11" t="s">
        <v>27</v>
      </c>
      <c r="C95" s="166">
        <f t="shared" ref="C95:P95" si="20">SUM(C93:C94)</f>
        <v>0</v>
      </c>
      <c r="D95" s="166">
        <f t="shared" si="20"/>
        <v>0</v>
      </c>
      <c r="E95" s="11">
        <f t="shared" si="20"/>
        <v>0</v>
      </c>
      <c r="F95" s="11">
        <f t="shared" si="20"/>
        <v>0</v>
      </c>
      <c r="G95" s="11">
        <f t="shared" si="20"/>
        <v>0</v>
      </c>
      <c r="H95" s="11">
        <f t="shared" si="20"/>
        <v>0</v>
      </c>
      <c r="I95" s="11">
        <f t="shared" si="20"/>
        <v>0</v>
      </c>
      <c r="J95" s="11">
        <f t="shared" si="20"/>
        <v>0</v>
      </c>
      <c r="K95" s="11">
        <f t="shared" si="20"/>
        <v>0</v>
      </c>
      <c r="L95" s="11">
        <f t="shared" si="20"/>
        <v>0</v>
      </c>
      <c r="M95" s="11">
        <f t="shared" si="20"/>
        <v>0</v>
      </c>
      <c r="N95" s="11">
        <f t="shared" si="20"/>
        <v>0</v>
      </c>
      <c r="O95" s="11">
        <f t="shared" si="20"/>
        <v>0</v>
      </c>
      <c r="P95" s="11">
        <f t="shared" si="20"/>
        <v>0</v>
      </c>
      <c r="Q95" s="100">
        <f>SUM(E95:P95)</f>
        <v>0</v>
      </c>
      <c r="R95" s="100">
        <f>SUM(R93:R94)</f>
        <v>0</v>
      </c>
      <c r="S95" s="100">
        <f>SUM(S93:S94)</f>
        <v>0</v>
      </c>
    </row>
    <row r="96" spans="1:19" x14ac:dyDescent="0.2">
      <c r="A96" s="95">
        <v>52505000</v>
      </c>
      <c r="B96" t="s">
        <v>129</v>
      </c>
      <c r="C96" s="135"/>
      <c r="D96" s="135"/>
      <c r="E96" s="4"/>
      <c r="F96" s="5"/>
      <c r="G96" s="5"/>
      <c r="H96" s="5"/>
      <c r="I96" s="5"/>
      <c r="J96" s="5"/>
      <c r="K96" s="5"/>
      <c r="L96" s="5"/>
      <c r="M96" s="5"/>
      <c r="N96" s="5"/>
      <c r="O96" s="5"/>
      <c r="P96" s="5"/>
      <c r="Q96" s="66"/>
      <c r="R96" s="66"/>
      <c r="S96" s="66"/>
    </row>
    <row r="97" spans="1:19" s="134" customFormat="1" x14ac:dyDescent="0.2">
      <c r="A97" s="133"/>
      <c r="B97" s="134" t="s">
        <v>26</v>
      </c>
      <c r="C97" s="135">
        <v>0</v>
      </c>
      <c r="D97" s="135">
        <v>0</v>
      </c>
      <c r="E97" s="136">
        <v>0</v>
      </c>
      <c r="F97" s="136">
        <v>0</v>
      </c>
      <c r="G97" s="136">
        <v>0</v>
      </c>
      <c r="H97" s="136">
        <v>0</v>
      </c>
      <c r="I97" s="136">
        <v>0</v>
      </c>
      <c r="J97" s="136">
        <v>0</v>
      </c>
      <c r="K97" s="136">
        <v>0</v>
      </c>
      <c r="L97" s="136">
        <v>0</v>
      </c>
      <c r="M97" s="136">
        <v>0</v>
      </c>
      <c r="N97" s="136">
        <v>0</v>
      </c>
      <c r="O97" s="136">
        <v>0</v>
      </c>
      <c r="P97" s="136">
        <v>0</v>
      </c>
      <c r="Q97" s="137">
        <f>SUM(E97:P97)</f>
        <v>0</v>
      </c>
      <c r="R97" s="138">
        <f>ROUND(Q97*1.05,0)</f>
        <v>0</v>
      </c>
      <c r="S97" s="138">
        <f>ROUND(R97*1.05,0)</f>
        <v>0</v>
      </c>
    </row>
    <row r="98" spans="1:19" s="134" customFormat="1" x14ac:dyDescent="0.2">
      <c r="A98" s="133"/>
      <c r="B98" s="134" t="s">
        <v>26</v>
      </c>
      <c r="C98" s="139">
        <v>0</v>
      </c>
      <c r="D98" s="139">
        <v>0</v>
      </c>
      <c r="E98" s="140">
        <v>0</v>
      </c>
      <c r="F98" s="140">
        <v>0</v>
      </c>
      <c r="G98" s="140">
        <v>0</v>
      </c>
      <c r="H98" s="140">
        <v>0</v>
      </c>
      <c r="I98" s="140">
        <v>0</v>
      </c>
      <c r="J98" s="140">
        <v>0</v>
      </c>
      <c r="K98" s="140">
        <v>0</v>
      </c>
      <c r="L98" s="140">
        <v>0</v>
      </c>
      <c r="M98" s="140">
        <v>0</v>
      </c>
      <c r="N98" s="140">
        <v>0</v>
      </c>
      <c r="O98" s="140">
        <v>0</v>
      </c>
      <c r="P98" s="140">
        <v>0</v>
      </c>
      <c r="Q98" s="141">
        <f>SUM(E98:P98)</f>
        <v>0</v>
      </c>
      <c r="R98" s="142">
        <f>ROUND(Q98*1.05,0)</f>
        <v>0</v>
      </c>
      <c r="S98" s="142">
        <f>ROUND(R98*1.05,0)</f>
        <v>0</v>
      </c>
    </row>
    <row r="99" spans="1:19" s="11" customFormat="1" ht="13.5" customHeight="1" x14ac:dyDescent="0.2">
      <c r="A99" s="118"/>
      <c r="B99" s="11" t="s">
        <v>27</v>
      </c>
      <c r="C99" s="166">
        <f t="shared" ref="C99:P99" si="21">SUM(C97:C98)</f>
        <v>0</v>
      </c>
      <c r="D99" s="166">
        <f t="shared" si="21"/>
        <v>0</v>
      </c>
      <c r="E99" s="11">
        <f t="shared" si="21"/>
        <v>0</v>
      </c>
      <c r="F99" s="11">
        <f t="shared" si="21"/>
        <v>0</v>
      </c>
      <c r="G99" s="11">
        <f t="shared" si="21"/>
        <v>0</v>
      </c>
      <c r="H99" s="11">
        <f t="shared" si="21"/>
        <v>0</v>
      </c>
      <c r="I99" s="11">
        <f t="shared" si="21"/>
        <v>0</v>
      </c>
      <c r="J99" s="11">
        <f t="shared" si="21"/>
        <v>0</v>
      </c>
      <c r="K99" s="11">
        <f t="shared" si="21"/>
        <v>0</v>
      </c>
      <c r="L99" s="11">
        <f t="shared" si="21"/>
        <v>0</v>
      </c>
      <c r="M99" s="11">
        <f t="shared" si="21"/>
        <v>0</v>
      </c>
      <c r="N99" s="11">
        <f t="shared" si="21"/>
        <v>0</v>
      </c>
      <c r="O99" s="11">
        <f t="shared" si="21"/>
        <v>0</v>
      </c>
      <c r="P99" s="11">
        <f t="shared" si="21"/>
        <v>0</v>
      </c>
      <c r="Q99" s="100">
        <f>SUM(E99:P99)</f>
        <v>0</v>
      </c>
      <c r="R99" s="100">
        <f>SUM(R97:R98)</f>
        <v>0</v>
      </c>
      <c r="S99" s="100">
        <f>SUM(S97:S98)</f>
        <v>0</v>
      </c>
    </row>
    <row r="100" spans="1:19" x14ac:dyDescent="0.2">
      <c r="A100" s="95">
        <v>52505500</v>
      </c>
      <c r="B100" t="s">
        <v>130</v>
      </c>
      <c r="C100" s="135"/>
      <c r="D100" s="135"/>
      <c r="E100" s="4"/>
      <c r="F100" s="5"/>
      <c r="G100" s="5"/>
      <c r="H100" s="5"/>
      <c r="I100" s="5"/>
      <c r="J100" s="5"/>
      <c r="K100" s="5"/>
      <c r="L100" s="5"/>
      <c r="M100" s="5"/>
      <c r="N100" s="5"/>
      <c r="O100" s="5"/>
      <c r="P100" s="5"/>
      <c r="Q100" s="66"/>
      <c r="R100" s="66"/>
      <c r="S100" s="66"/>
    </row>
    <row r="101" spans="1:19" s="134" customFormat="1" x14ac:dyDescent="0.2">
      <c r="A101" s="133"/>
      <c r="B101" s="134" t="s">
        <v>26</v>
      </c>
      <c r="C101" s="135">
        <v>0</v>
      </c>
      <c r="D101" s="135">
        <v>0</v>
      </c>
      <c r="E101" s="136">
        <v>0</v>
      </c>
      <c r="F101" s="136">
        <v>0</v>
      </c>
      <c r="G101" s="136">
        <v>0</v>
      </c>
      <c r="H101" s="136">
        <v>0</v>
      </c>
      <c r="I101" s="136">
        <v>0</v>
      </c>
      <c r="J101" s="136">
        <v>0</v>
      </c>
      <c r="K101" s="136">
        <v>0</v>
      </c>
      <c r="L101" s="136">
        <v>0</v>
      </c>
      <c r="M101" s="136">
        <v>0</v>
      </c>
      <c r="N101" s="136">
        <v>0</v>
      </c>
      <c r="O101" s="136">
        <v>0</v>
      </c>
      <c r="P101" s="136">
        <v>0</v>
      </c>
      <c r="Q101" s="137">
        <f>SUM(E101:P101)</f>
        <v>0</v>
      </c>
      <c r="R101" s="138">
        <f>ROUND(Q101*1.05,0)</f>
        <v>0</v>
      </c>
      <c r="S101" s="138">
        <f>ROUND(R101*1.05,0)</f>
        <v>0</v>
      </c>
    </row>
    <row r="102" spans="1:19" s="134" customFormat="1" x14ac:dyDescent="0.2">
      <c r="A102" s="133"/>
      <c r="B102" s="134" t="s">
        <v>26</v>
      </c>
      <c r="C102" s="139">
        <v>0</v>
      </c>
      <c r="D102" s="139">
        <v>0</v>
      </c>
      <c r="E102" s="140">
        <v>0</v>
      </c>
      <c r="F102" s="140">
        <v>0</v>
      </c>
      <c r="G102" s="140">
        <v>0</v>
      </c>
      <c r="H102" s="140">
        <v>0</v>
      </c>
      <c r="I102" s="140">
        <v>0</v>
      </c>
      <c r="J102" s="140">
        <v>0</v>
      </c>
      <c r="K102" s="140">
        <v>0</v>
      </c>
      <c r="L102" s="140">
        <v>0</v>
      </c>
      <c r="M102" s="140">
        <v>0</v>
      </c>
      <c r="N102" s="140">
        <v>0</v>
      </c>
      <c r="O102" s="140">
        <v>0</v>
      </c>
      <c r="P102" s="140">
        <v>0</v>
      </c>
      <c r="Q102" s="141">
        <f>SUM(E102:P102)</f>
        <v>0</v>
      </c>
      <c r="R102" s="142">
        <f>ROUND(Q102*1.05,0)</f>
        <v>0</v>
      </c>
      <c r="S102" s="142">
        <f>ROUND(R102*1.05,0)</f>
        <v>0</v>
      </c>
    </row>
    <row r="103" spans="1:19" s="11" customFormat="1" ht="13.5" customHeight="1" x14ac:dyDescent="0.2">
      <c r="A103" s="118"/>
      <c r="B103" s="11" t="s">
        <v>27</v>
      </c>
      <c r="C103" s="166">
        <f t="shared" ref="C103:P103" si="22">SUM(C101:C102)</f>
        <v>0</v>
      </c>
      <c r="D103" s="166">
        <f t="shared" si="22"/>
        <v>0</v>
      </c>
      <c r="E103" s="11">
        <f t="shared" si="22"/>
        <v>0</v>
      </c>
      <c r="F103" s="11">
        <f t="shared" si="22"/>
        <v>0</v>
      </c>
      <c r="G103" s="11">
        <f t="shared" si="22"/>
        <v>0</v>
      </c>
      <c r="H103" s="11">
        <f t="shared" si="22"/>
        <v>0</v>
      </c>
      <c r="I103" s="11">
        <f t="shared" si="22"/>
        <v>0</v>
      </c>
      <c r="J103" s="11">
        <f t="shared" si="22"/>
        <v>0</v>
      </c>
      <c r="K103" s="11">
        <f t="shared" si="22"/>
        <v>0</v>
      </c>
      <c r="L103" s="11">
        <f t="shared" si="22"/>
        <v>0</v>
      </c>
      <c r="M103" s="11">
        <f t="shared" si="22"/>
        <v>0</v>
      </c>
      <c r="N103" s="11">
        <f t="shared" si="22"/>
        <v>0</v>
      </c>
      <c r="O103" s="11">
        <f t="shared" si="22"/>
        <v>0</v>
      </c>
      <c r="P103" s="11">
        <f t="shared" si="22"/>
        <v>0</v>
      </c>
      <c r="Q103" s="100">
        <f>SUM(E103:P103)</f>
        <v>0</v>
      </c>
      <c r="R103" s="100">
        <f>SUM(R101:R102)</f>
        <v>0</v>
      </c>
      <c r="S103" s="100">
        <f>SUM(S101:S102)</f>
        <v>0</v>
      </c>
    </row>
    <row r="104" spans="1:19" x14ac:dyDescent="0.2">
      <c r="A104" s="95">
        <v>52506000</v>
      </c>
      <c r="B104" t="s">
        <v>132</v>
      </c>
      <c r="C104" s="135"/>
      <c r="D104" s="135"/>
      <c r="E104" s="4"/>
      <c r="F104" s="5"/>
      <c r="G104" s="5"/>
      <c r="H104" s="5"/>
      <c r="I104" s="5"/>
      <c r="J104" s="5"/>
      <c r="K104" s="5"/>
      <c r="L104" s="5"/>
      <c r="M104" s="5"/>
      <c r="N104" s="5"/>
      <c r="O104" s="5"/>
      <c r="P104" s="5"/>
      <c r="Q104" s="66"/>
      <c r="R104" s="66"/>
      <c r="S104" s="66"/>
    </row>
    <row r="105" spans="1:19" s="134" customFormat="1" x14ac:dyDescent="0.2">
      <c r="A105" s="133"/>
      <c r="B105" s="134" t="s">
        <v>26</v>
      </c>
      <c r="C105" s="135">
        <v>0</v>
      </c>
      <c r="D105" s="135">
        <v>0</v>
      </c>
      <c r="E105" s="136">
        <v>0</v>
      </c>
      <c r="F105" s="136">
        <v>0</v>
      </c>
      <c r="G105" s="136">
        <v>0</v>
      </c>
      <c r="H105" s="136">
        <v>0</v>
      </c>
      <c r="I105" s="136">
        <v>0</v>
      </c>
      <c r="J105" s="136">
        <v>0</v>
      </c>
      <c r="K105" s="136">
        <v>0</v>
      </c>
      <c r="L105" s="136">
        <v>0</v>
      </c>
      <c r="M105" s="136">
        <v>0</v>
      </c>
      <c r="N105" s="136">
        <v>0</v>
      </c>
      <c r="O105" s="136">
        <v>0</v>
      </c>
      <c r="P105" s="136">
        <v>0</v>
      </c>
      <c r="Q105" s="137">
        <f>SUM(E105:P105)</f>
        <v>0</v>
      </c>
      <c r="R105" s="138">
        <f>ROUND(Q105*1.05,0)</f>
        <v>0</v>
      </c>
      <c r="S105" s="138">
        <f>ROUND(R105*1.05,0)</f>
        <v>0</v>
      </c>
    </row>
    <row r="106" spans="1:19" s="134" customFormat="1" x14ac:dyDescent="0.2">
      <c r="A106" s="133"/>
      <c r="B106" s="134" t="s">
        <v>26</v>
      </c>
      <c r="C106" s="139">
        <v>0</v>
      </c>
      <c r="D106" s="139">
        <v>0</v>
      </c>
      <c r="E106" s="140">
        <v>0</v>
      </c>
      <c r="F106" s="140">
        <v>0</v>
      </c>
      <c r="G106" s="140">
        <v>0</v>
      </c>
      <c r="H106" s="140">
        <v>0</v>
      </c>
      <c r="I106" s="140">
        <v>0</v>
      </c>
      <c r="J106" s="140">
        <v>0</v>
      </c>
      <c r="K106" s="140">
        <v>0</v>
      </c>
      <c r="L106" s="140">
        <v>0</v>
      </c>
      <c r="M106" s="140">
        <v>0</v>
      </c>
      <c r="N106" s="140">
        <v>0</v>
      </c>
      <c r="O106" s="140">
        <v>0</v>
      </c>
      <c r="P106" s="140">
        <v>0</v>
      </c>
      <c r="Q106" s="141">
        <f>SUM(E106:P106)</f>
        <v>0</v>
      </c>
      <c r="R106" s="142">
        <f>ROUND(Q106*1.05,0)</f>
        <v>0</v>
      </c>
      <c r="S106" s="142">
        <f>ROUND(R106*1.05,0)</f>
        <v>0</v>
      </c>
    </row>
    <row r="107" spans="1:19" s="11" customFormat="1" ht="13.5" customHeight="1" x14ac:dyDescent="0.2">
      <c r="A107" s="118"/>
      <c r="B107" s="11" t="s">
        <v>27</v>
      </c>
      <c r="C107" s="166">
        <f t="shared" ref="C107:P107" si="23">SUM(C105:C106)</f>
        <v>0</v>
      </c>
      <c r="D107" s="166">
        <f t="shared" si="23"/>
        <v>0</v>
      </c>
      <c r="E107" s="11">
        <f t="shared" si="23"/>
        <v>0</v>
      </c>
      <c r="F107" s="11">
        <f t="shared" si="23"/>
        <v>0</v>
      </c>
      <c r="G107" s="11">
        <f t="shared" si="23"/>
        <v>0</v>
      </c>
      <c r="H107" s="11">
        <f t="shared" si="23"/>
        <v>0</v>
      </c>
      <c r="I107" s="11">
        <f t="shared" si="23"/>
        <v>0</v>
      </c>
      <c r="J107" s="11">
        <f t="shared" si="23"/>
        <v>0</v>
      </c>
      <c r="K107" s="11">
        <f t="shared" si="23"/>
        <v>0</v>
      </c>
      <c r="L107" s="11">
        <f t="shared" si="23"/>
        <v>0</v>
      </c>
      <c r="M107" s="11">
        <f t="shared" si="23"/>
        <v>0</v>
      </c>
      <c r="N107" s="11">
        <f t="shared" si="23"/>
        <v>0</v>
      </c>
      <c r="O107" s="11">
        <f t="shared" si="23"/>
        <v>0</v>
      </c>
      <c r="P107" s="11">
        <f t="shared" si="23"/>
        <v>0</v>
      </c>
      <c r="Q107" s="100">
        <f>SUM(E107:P107)</f>
        <v>0</v>
      </c>
      <c r="R107" s="100">
        <f>SUM(R105:R106)</f>
        <v>0</v>
      </c>
      <c r="S107" s="100">
        <f>SUM(S105:S106)</f>
        <v>0</v>
      </c>
    </row>
    <row r="108" spans="1:19" x14ac:dyDescent="0.2">
      <c r="A108" s="95">
        <v>52506500</v>
      </c>
      <c r="B108" t="s">
        <v>131</v>
      </c>
      <c r="C108" s="169"/>
      <c r="D108" s="169"/>
      <c r="E108" s="16"/>
      <c r="F108" s="16"/>
      <c r="G108" s="16"/>
      <c r="H108" s="16"/>
      <c r="I108" s="16"/>
      <c r="J108" s="16"/>
      <c r="K108" s="16"/>
      <c r="L108" s="16"/>
      <c r="M108" s="5"/>
      <c r="N108" s="5"/>
      <c r="O108" s="5"/>
      <c r="P108" s="5"/>
      <c r="Q108" s="66"/>
      <c r="R108" s="66"/>
      <c r="S108" s="66"/>
    </row>
    <row r="109" spans="1:19" s="134" customFormat="1" x14ac:dyDescent="0.2">
      <c r="A109" s="133"/>
      <c r="B109" s="134" t="s">
        <v>26</v>
      </c>
      <c r="C109" s="135">
        <v>0</v>
      </c>
      <c r="D109" s="135">
        <v>0</v>
      </c>
      <c r="E109" s="136">
        <v>0</v>
      </c>
      <c r="F109" s="136">
        <v>0</v>
      </c>
      <c r="G109" s="136">
        <v>0</v>
      </c>
      <c r="H109" s="136">
        <v>0</v>
      </c>
      <c r="I109" s="136">
        <v>0</v>
      </c>
      <c r="J109" s="136">
        <v>0</v>
      </c>
      <c r="K109" s="136">
        <v>0</v>
      </c>
      <c r="L109" s="136">
        <v>0</v>
      </c>
      <c r="M109" s="136">
        <v>0</v>
      </c>
      <c r="N109" s="136">
        <v>0</v>
      </c>
      <c r="O109" s="136">
        <v>0</v>
      </c>
      <c r="P109" s="136">
        <v>0</v>
      </c>
      <c r="Q109" s="137">
        <f>SUM(E109:P109)</f>
        <v>0</v>
      </c>
      <c r="R109" s="138">
        <f>ROUND(Q109*1.05,0)</f>
        <v>0</v>
      </c>
      <c r="S109" s="138">
        <f>ROUND(R109*1.05,0)</f>
        <v>0</v>
      </c>
    </row>
    <row r="110" spans="1:19" s="134" customFormat="1" x14ac:dyDescent="0.2">
      <c r="A110" s="133"/>
      <c r="B110" s="134" t="s">
        <v>26</v>
      </c>
      <c r="C110" s="139">
        <v>0</v>
      </c>
      <c r="D110" s="139">
        <v>0</v>
      </c>
      <c r="E110" s="140">
        <v>0</v>
      </c>
      <c r="F110" s="140">
        <v>0</v>
      </c>
      <c r="G110" s="140">
        <v>0</v>
      </c>
      <c r="H110" s="140">
        <v>0</v>
      </c>
      <c r="I110" s="140">
        <v>0</v>
      </c>
      <c r="J110" s="140">
        <v>0</v>
      </c>
      <c r="K110" s="140">
        <v>0</v>
      </c>
      <c r="L110" s="140">
        <v>0</v>
      </c>
      <c r="M110" s="140">
        <v>0</v>
      </c>
      <c r="N110" s="140">
        <v>0</v>
      </c>
      <c r="O110" s="140">
        <v>0</v>
      </c>
      <c r="P110" s="140">
        <v>0</v>
      </c>
      <c r="Q110" s="141">
        <f>SUM(E110:P110)</f>
        <v>0</v>
      </c>
      <c r="R110" s="142">
        <f>ROUND(Q110*1.05,0)</f>
        <v>0</v>
      </c>
      <c r="S110" s="142">
        <f>ROUND(R110*1.05,0)</f>
        <v>0</v>
      </c>
    </row>
    <row r="111" spans="1:19" s="11" customFormat="1" x14ac:dyDescent="0.2">
      <c r="A111" s="118"/>
      <c r="B111" s="11" t="s">
        <v>27</v>
      </c>
      <c r="C111" s="166">
        <f t="shared" ref="C111:P111" si="24">SUM(C109:C110)</f>
        <v>0</v>
      </c>
      <c r="D111" s="166">
        <f t="shared" si="24"/>
        <v>0</v>
      </c>
      <c r="E111" s="11">
        <f t="shared" si="24"/>
        <v>0</v>
      </c>
      <c r="F111" s="11">
        <f t="shared" si="24"/>
        <v>0</v>
      </c>
      <c r="G111" s="11">
        <f t="shared" si="24"/>
        <v>0</v>
      </c>
      <c r="H111" s="11">
        <f t="shared" si="24"/>
        <v>0</v>
      </c>
      <c r="I111" s="11">
        <f t="shared" si="24"/>
        <v>0</v>
      </c>
      <c r="J111" s="11">
        <f t="shared" si="24"/>
        <v>0</v>
      </c>
      <c r="K111" s="11">
        <f t="shared" si="24"/>
        <v>0</v>
      </c>
      <c r="L111" s="11">
        <f t="shared" si="24"/>
        <v>0</v>
      </c>
      <c r="M111" s="11">
        <f t="shared" si="24"/>
        <v>0</v>
      </c>
      <c r="N111" s="11">
        <f t="shared" si="24"/>
        <v>0</v>
      </c>
      <c r="O111" s="11">
        <f t="shared" si="24"/>
        <v>0</v>
      </c>
      <c r="P111" s="11">
        <f t="shared" si="24"/>
        <v>0</v>
      </c>
      <c r="Q111" s="100">
        <f>SUM(E111:P111)</f>
        <v>0</v>
      </c>
      <c r="R111" s="100">
        <f>SUM(R109:R110)</f>
        <v>0</v>
      </c>
      <c r="S111" s="100">
        <f>SUM(S109:S110)</f>
        <v>0</v>
      </c>
    </row>
    <row r="112" spans="1:19" x14ac:dyDescent="0.2">
      <c r="A112" s="95">
        <v>52507000</v>
      </c>
      <c r="B112" t="s">
        <v>206</v>
      </c>
      <c r="C112" s="135"/>
      <c r="D112" s="135"/>
      <c r="E112" s="4"/>
      <c r="F112" s="5"/>
      <c r="G112" s="5"/>
      <c r="H112" s="5"/>
      <c r="I112" s="5"/>
      <c r="J112" s="5"/>
      <c r="K112" s="5"/>
      <c r="L112" s="5"/>
      <c r="M112" s="5"/>
      <c r="N112" s="5"/>
      <c r="O112" s="5"/>
      <c r="P112" s="5"/>
      <c r="Q112" s="66"/>
      <c r="R112" s="66"/>
      <c r="S112" s="66"/>
    </row>
    <row r="113" spans="1:19" s="134" customFormat="1" x14ac:dyDescent="0.2">
      <c r="A113" s="133"/>
      <c r="B113" s="134" t="s">
        <v>26</v>
      </c>
      <c r="C113" s="135">
        <v>0</v>
      </c>
      <c r="D113" s="135">
        <v>0</v>
      </c>
      <c r="E113" s="136">
        <v>0</v>
      </c>
      <c r="F113" s="136">
        <v>0</v>
      </c>
      <c r="G113" s="136">
        <v>0</v>
      </c>
      <c r="H113" s="136">
        <v>0</v>
      </c>
      <c r="I113" s="136">
        <v>0</v>
      </c>
      <c r="J113" s="136">
        <v>0</v>
      </c>
      <c r="K113" s="136">
        <v>0</v>
      </c>
      <c r="L113" s="136">
        <v>0</v>
      </c>
      <c r="M113" s="136">
        <v>0</v>
      </c>
      <c r="N113" s="136">
        <v>0</v>
      </c>
      <c r="O113" s="136">
        <v>0</v>
      </c>
      <c r="P113" s="136">
        <v>0</v>
      </c>
      <c r="Q113" s="137">
        <f>SUM(E113:P113)</f>
        <v>0</v>
      </c>
      <c r="R113" s="138">
        <f>ROUND(Q113*1.05,0)</f>
        <v>0</v>
      </c>
      <c r="S113" s="138">
        <f>ROUND(R113*1.05,0)</f>
        <v>0</v>
      </c>
    </row>
    <row r="114" spans="1:19" s="134" customFormat="1" x14ac:dyDescent="0.2">
      <c r="A114" s="133"/>
      <c r="B114" s="134" t="s">
        <v>26</v>
      </c>
      <c r="C114" s="139">
        <v>0</v>
      </c>
      <c r="D114" s="139">
        <v>0</v>
      </c>
      <c r="E114" s="140">
        <v>0</v>
      </c>
      <c r="F114" s="140">
        <v>0</v>
      </c>
      <c r="G114" s="140">
        <v>0</v>
      </c>
      <c r="H114" s="140">
        <v>0</v>
      </c>
      <c r="I114" s="140">
        <v>0</v>
      </c>
      <c r="J114" s="140">
        <v>0</v>
      </c>
      <c r="K114" s="140">
        <v>0</v>
      </c>
      <c r="L114" s="140">
        <v>0</v>
      </c>
      <c r="M114" s="140">
        <v>0</v>
      </c>
      <c r="N114" s="140">
        <v>0</v>
      </c>
      <c r="O114" s="140">
        <v>0</v>
      </c>
      <c r="P114" s="140">
        <v>0</v>
      </c>
      <c r="Q114" s="141">
        <f>SUM(E114:P114)</f>
        <v>0</v>
      </c>
      <c r="R114" s="142">
        <f>ROUND(Q114*1.05,0)</f>
        <v>0</v>
      </c>
      <c r="S114" s="142">
        <f>ROUND(R114*1.05,0)</f>
        <v>0</v>
      </c>
    </row>
    <row r="115" spans="1:19" s="11" customFormat="1" x14ac:dyDescent="0.2">
      <c r="A115" s="118"/>
      <c r="B115" s="11" t="s">
        <v>27</v>
      </c>
      <c r="C115" s="166">
        <f t="shared" ref="C115:P115" si="25">SUM(C113:C114)</f>
        <v>0</v>
      </c>
      <c r="D115" s="166">
        <f t="shared" si="25"/>
        <v>0</v>
      </c>
      <c r="E115" s="11">
        <f t="shared" si="25"/>
        <v>0</v>
      </c>
      <c r="F115" s="11">
        <f t="shared" si="25"/>
        <v>0</v>
      </c>
      <c r="G115" s="11">
        <f t="shared" si="25"/>
        <v>0</v>
      </c>
      <c r="H115" s="11">
        <f t="shared" si="25"/>
        <v>0</v>
      </c>
      <c r="I115" s="11">
        <f t="shared" si="25"/>
        <v>0</v>
      </c>
      <c r="J115" s="11">
        <f t="shared" si="25"/>
        <v>0</v>
      </c>
      <c r="K115" s="11">
        <f t="shared" si="25"/>
        <v>0</v>
      </c>
      <c r="L115" s="11">
        <f t="shared" si="25"/>
        <v>0</v>
      </c>
      <c r="M115" s="11">
        <f t="shared" si="25"/>
        <v>0</v>
      </c>
      <c r="N115" s="11">
        <f t="shared" si="25"/>
        <v>0</v>
      </c>
      <c r="O115" s="11">
        <f t="shared" si="25"/>
        <v>0</v>
      </c>
      <c r="P115" s="11">
        <f t="shared" si="25"/>
        <v>0</v>
      </c>
      <c r="Q115" s="100">
        <f>SUM(E115:P115)</f>
        <v>0</v>
      </c>
      <c r="R115" s="100">
        <f>SUM(R113:R114)</f>
        <v>0</v>
      </c>
      <c r="S115" s="100">
        <f>SUM(S113:S114)</f>
        <v>0</v>
      </c>
    </row>
    <row r="116" spans="1:19" x14ac:dyDescent="0.2">
      <c r="A116" s="95">
        <v>52507100</v>
      </c>
      <c r="B116" t="s">
        <v>207</v>
      </c>
      <c r="C116" s="135"/>
      <c r="D116" s="135"/>
      <c r="E116" s="4"/>
      <c r="F116" s="5"/>
      <c r="G116" s="5"/>
      <c r="H116" s="5"/>
      <c r="I116" s="5"/>
      <c r="J116" s="5"/>
      <c r="K116" s="5"/>
      <c r="L116" s="5"/>
      <c r="M116" s="5"/>
      <c r="N116" s="5"/>
      <c r="O116" s="5"/>
      <c r="P116" s="5"/>
      <c r="Q116" s="66"/>
      <c r="R116" s="66"/>
      <c r="S116" s="66"/>
    </row>
    <row r="117" spans="1:19" s="134" customFormat="1" x14ac:dyDescent="0.2">
      <c r="A117" s="133"/>
      <c r="B117" s="134" t="s">
        <v>26</v>
      </c>
      <c r="C117" s="135">
        <v>0</v>
      </c>
      <c r="D117" s="135">
        <v>0</v>
      </c>
      <c r="E117" s="136">
        <v>0</v>
      </c>
      <c r="F117" s="136">
        <v>0</v>
      </c>
      <c r="G117" s="136">
        <v>0</v>
      </c>
      <c r="H117" s="136">
        <v>0</v>
      </c>
      <c r="I117" s="136">
        <v>0</v>
      </c>
      <c r="J117" s="136">
        <v>0</v>
      </c>
      <c r="K117" s="136">
        <v>0</v>
      </c>
      <c r="L117" s="136">
        <v>0</v>
      </c>
      <c r="M117" s="136">
        <v>0</v>
      </c>
      <c r="N117" s="136">
        <v>0</v>
      </c>
      <c r="O117" s="136">
        <v>0</v>
      </c>
      <c r="P117" s="136">
        <v>0</v>
      </c>
      <c r="Q117" s="137">
        <f>SUM(E117:P117)</f>
        <v>0</v>
      </c>
      <c r="R117" s="138">
        <f>ROUND(Q117*1.05,0)</f>
        <v>0</v>
      </c>
      <c r="S117" s="138">
        <f>ROUND(R117*1.05,0)</f>
        <v>0</v>
      </c>
    </row>
    <row r="118" spans="1:19" s="134" customFormat="1" x14ac:dyDescent="0.2">
      <c r="A118" s="133"/>
      <c r="B118" s="134" t="s">
        <v>26</v>
      </c>
      <c r="C118" s="139">
        <v>0</v>
      </c>
      <c r="D118" s="139">
        <v>0</v>
      </c>
      <c r="E118" s="140">
        <v>0</v>
      </c>
      <c r="F118" s="140">
        <v>0</v>
      </c>
      <c r="G118" s="140">
        <v>0</v>
      </c>
      <c r="H118" s="140">
        <v>0</v>
      </c>
      <c r="I118" s="140">
        <v>0</v>
      </c>
      <c r="J118" s="140">
        <v>0</v>
      </c>
      <c r="K118" s="140">
        <v>0</v>
      </c>
      <c r="L118" s="140">
        <v>0</v>
      </c>
      <c r="M118" s="140">
        <v>0</v>
      </c>
      <c r="N118" s="140">
        <v>0</v>
      </c>
      <c r="O118" s="140">
        <v>0</v>
      </c>
      <c r="P118" s="140">
        <v>0</v>
      </c>
      <c r="Q118" s="141">
        <f>SUM(E118:P118)</f>
        <v>0</v>
      </c>
      <c r="R118" s="142">
        <f>ROUND(Q118*1.05,0)</f>
        <v>0</v>
      </c>
      <c r="S118" s="142">
        <f>ROUND(R118*1.05,0)</f>
        <v>0</v>
      </c>
    </row>
    <row r="119" spans="1:19" s="11" customFormat="1" x14ac:dyDescent="0.2">
      <c r="A119" s="118"/>
      <c r="B119" s="11" t="s">
        <v>27</v>
      </c>
      <c r="C119" s="166">
        <f t="shared" ref="C119:P119" si="26">SUM(C117:C118)</f>
        <v>0</v>
      </c>
      <c r="D119" s="166">
        <f t="shared" si="26"/>
        <v>0</v>
      </c>
      <c r="E119" s="11">
        <f t="shared" si="26"/>
        <v>0</v>
      </c>
      <c r="F119" s="11">
        <f t="shared" si="26"/>
        <v>0</v>
      </c>
      <c r="G119" s="11">
        <f t="shared" si="26"/>
        <v>0</v>
      </c>
      <c r="H119" s="11">
        <f t="shared" si="26"/>
        <v>0</v>
      </c>
      <c r="I119" s="11">
        <f t="shared" si="26"/>
        <v>0</v>
      </c>
      <c r="J119" s="11">
        <f t="shared" si="26"/>
        <v>0</v>
      </c>
      <c r="K119" s="11">
        <f t="shared" si="26"/>
        <v>0</v>
      </c>
      <c r="L119" s="11">
        <f t="shared" si="26"/>
        <v>0</v>
      </c>
      <c r="M119" s="11">
        <f t="shared" si="26"/>
        <v>0</v>
      </c>
      <c r="N119" s="11">
        <f t="shared" si="26"/>
        <v>0</v>
      </c>
      <c r="O119" s="11">
        <f t="shared" si="26"/>
        <v>0</v>
      </c>
      <c r="P119" s="11">
        <f t="shared" si="26"/>
        <v>0</v>
      </c>
      <c r="Q119" s="100">
        <f>SUM(E119:P119)</f>
        <v>0</v>
      </c>
      <c r="R119" s="100">
        <f>SUM(R117:R118)</f>
        <v>0</v>
      </c>
      <c r="S119" s="100">
        <f>SUM(S117:S118)</f>
        <v>0</v>
      </c>
    </row>
    <row r="120" spans="1:19" x14ac:dyDescent="0.2">
      <c r="A120" s="95">
        <v>52507300</v>
      </c>
      <c r="B120" t="s">
        <v>208</v>
      </c>
      <c r="C120" s="135"/>
      <c r="D120" s="135"/>
      <c r="E120" s="4"/>
      <c r="F120" s="5"/>
      <c r="G120" s="5"/>
      <c r="H120" s="5"/>
      <c r="I120" s="5"/>
      <c r="J120" s="5"/>
      <c r="K120" s="5"/>
      <c r="L120" s="5"/>
      <c r="M120" s="5"/>
      <c r="N120" s="5"/>
      <c r="O120" s="5"/>
      <c r="P120" s="5"/>
      <c r="Q120" s="66"/>
      <c r="R120" s="66"/>
      <c r="S120" s="66"/>
    </row>
    <row r="121" spans="1:19" s="134" customFormat="1" x14ac:dyDescent="0.2">
      <c r="A121" s="133"/>
      <c r="B121" s="134" t="s">
        <v>26</v>
      </c>
      <c r="C121" s="135">
        <v>0</v>
      </c>
      <c r="D121" s="135">
        <v>0</v>
      </c>
      <c r="E121" s="136">
        <v>0</v>
      </c>
      <c r="F121" s="136">
        <v>0</v>
      </c>
      <c r="G121" s="136">
        <v>0</v>
      </c>
      <c r="H121" s="136">
        <v>0</v>
      </c>
      <c r="I121" s="136">
        <v>0</v>
      </c>
      <c r="J121" s="136">
        <v>0</v>
      </c>
      <c r="K121" s="136">
        <v>0</v>
      </c>
      <c r="L121" s="136">
        <v>0</v>
      </c>
      <c r="M121" s="136">
        <v>0</v>
      </c>
      <c r="N121" s="136">
        <v>0</v>
      </c>
      <c r="O121" s="136">
        <v>0</v>
      </c>
      <c r="P121" s="136">
        <v>0</v>
      </c>
      <c r="Q121" s="137">
        <f>SUM(E121:P121)</f>
        <v>0</v>
      </c>
      <c r="R121" s="138">
        <f>ROUND(Q121*1.05,0)</f>
        <v>0</v>
      </c>
      <c r="S121" s="138">
        <f>ROUND(R121*1.05,0)</f>
        <v>0</v>
      </c>
    </row>
    <row r="122" spans="1:19" s="134" customFormat="1" x14ac:dyDescent="0.2">
      <c r="A122" s="133"/>
      <c r="B122" s="134" t="s">
        <v>26</v>
      </c>
      <c r="C122" s="139">
        <v>0</v>
      </c>
      <c r="D122" s="139">
        <v>0</v>
      </c>
      <c r="E122" s="140">
        <v>0</v>
      </c>
      <c r="F122" s="140">
        <v>0</v>
      </c>
      <c r="G122" s="140">
        <v>0</v>
      </c>
      <c r="H122" s="140">
        <v>0</v>
      </c>
      <c r="I122" s="140">
        <v>0</v>
      </c>
      <c r="J122" s="140">
        <v>0</v>
      </c>
      <c r="K122" s="140">
        <v>0</v>
      </c>
      <c r="L122" s="140">
        <v>0</v>
      </c>
      <c r="M122" s="140">
        <v>0</v>
      </c>
      <c r="N122" s="140">
        <v>0</v>
      </c>
      <c r="O122" s="140">
        <v>0</v>
      </c>
      <c r="P122" s="140">
        <v>0</v>
      </c>
      <c r="Q122" s="141">
        <f>SUM(E122:P122)</f>
        <v>0</v>
      </c>
      <c r="R122" s="142">
        <f>ROUND(Q122*1.05,0)</f>
        <v>0</v>
      </c>
      <c r="S122" s="142">
        <f>ROUND(R122*1.05,0)</f>
        <v>0</v>
      </c>
    </row>
    <row r="123" spans="1:19" s="11" customFormat="1" x14ac:dyDescent="0.2">
      <c r="A123" s="118"/>
      <c r="B123" s="11" t="s">
        <v>27</v>
      </c>
      <c r="C123" s="166">
        <f t="shared" ref="C123:P123" si="27">SUM(C121:C122)</f>
        <v>0</v>
      </c>
      <c r="D123" s="166">
        <f t="shared" si="27"/>
        <v>0</v>
      </c>
      <c r="E123" s="11">
        <f t="shared" si="27"/>
        <v>0</v>
      </c>
      <c r="F123" s="11">
        <f t="shared" si="27"/>
        <v>0</v>
      </c>
      <c r="G123" s="11">
        <f t="shared" si="27"/>
        <v>0</v>
      </c>
      <c r="H123" s="11">
        <f t="shared" si="27"/>
        <v>0</v>
      </c>
      <c r="I123" s="11">
        <f t="shared" si="27"/>
        <v>0</v>
      </c>
      <c r="J123" s="11">
        <f t="shared" si="27"/>
        <v>0</v>
      </c>
      <c r="K123" s="11">
        <f t="shared" si="27"/>
        <v>0</v>
      </c>
      <c r="L123" s="11">
        <f t="shared" si="27"/>
        <v>0</v>
      </c>
      <c r="M123" s="11">
        <f t="shared" si="27"/>
        <v>0</v>
      </c>
      <c r="N123" s="11">
        <f t="shared" si="27"/>
        <v>0</v>
      </c>
      <c r="O123" s="11">
        <f t="shared" si="27"/>
        <v>0</v>
      </c>
      <c r="P123" s="11">
        <f t="shared" si="27"/>
        <v>0</v>
      </c>
      <c r="Q123" s="100">
        <f>SUM(E123:P123)</f>
        <v>0</v>
      </c>
      <c r="R123" s="100">
        <f>SUM(R121:R122)</f>
        <v>0</v>
      </c>
      <c r="S123" s="100">
        <f>SUM(S121:S122)</f>
        <v>0</v>
      </c>
    </row>
    <row r="124" spans="1:19" x14ac:dyDescent="0.2">
      <c r="A124" s="95">
        <v>52507400</v>
      </c>
      <c r="B124" t="s">
        <v>209</v>
      </c>
      <c r="C124" s="135"/>
      <c r="D124" s="135"/>
      <c r="E124" s="4"/>
      <c r="F124" s="5"/>
      <c r="G124" s="5"/>
      <c r="H124" s="5"/>
      <c r="I124" s="5"/>
      <c r="J124" s="5"/>
      <c r="K124" s="5"/>
      <c r="L124" s="5"/>
      <c r="M124" s="5"/>
      <c r="N124" s="5"/>
      <c r="O124" s="5"/>
      <c r="P124" s="5"/>
      <c r="Q124" s="66"/>
      <c r="R124" s="66"/>
      <c r="S124" s="66"/>
    </row>
    <row r="125" spans="1:19" s="134" customFormat="1" x14ac:dyDescent="0.2">
      <c r="A125" s="133"/>
      <c r="B125" s="134" t="s">
        <v>26</v>
      </c>
      <c r="C125" s="135">
        <v>0</v>
      </c>
      <c r="D125" s="135">
        <v>0</v>
      </c>
      <c r="E125" s="136">
        <v>0</v>
      </c>
      <c r="F125" s="136">
        <v>0</v>
      </c>
      <c r="G125" s="136">
        <v>0</v>
      </c>
      <c r="H125" s="136">
        <v>0</v>
      </c>
      <c r="I125" s="136">
        <v>0</v>
      </c>
      <c r="J125" s="136">
        <v>0</v>
      </c>
      <c r="K125" s="136">
        <v>0</v>
      </c>
      <c r="L125" s="136">
        <v>0</v>
      </c>
      <c r="M125" s="136">
        <v>0</v>
      </c>
      <c r="N125" s="136">
        <v>0</v>
      </c>
      <c r="O125" s="136">
        <v>0</v>
      </c>
      <c r="P125" s="136">
        <v>0</v>
      </c>
      <c r="Q125" s="137">
        <f>SUM(E125:P125)</f>
        <v>0</v>
      </c>
      <c r="R125" s="138">
        <f>ROUND(Q125*1.05,0)</f>
        <v>0</v>
      </c>
      <c r="S125" s="138">
        <f>ROUND(R125*1.05,0)</f>
        <v>0</v>
      </c>
    </row>
    <row r="126" spans="1:19" s="134" customFormat="1" x14ac:dyDescent="0.2">
      <c r="A126" s="133"/>
      <c r="B126" s="134" t="s">
        <v>26</v>
      </c>
      <c r="C126" s="139">
        <v>0</v>
      </c>
      <c r="D126" s="139">
        <v>0</v>
      </c>
      <c r="E126" s="140">
        <v>0</v>
      </c>
      <c r="F126" s="140">
        <v>0</v>
      </c>
      <c r="G126" s="140">
        <v>0</v>
      </c>
      <c r="H126" s="140">
        <v>0</v>
      </c>
      <c r="I126" s="140">
        <v>0</v>
      </c>
      <c r="J126" s="140">
        <v>0</v>
      </c>
      <c r="K126" s="140">
        <v>0</v>
      </c>
      <c r="L126" s="140">
        <v>0</v>
      </c>
      <c r="M126" s="140">
        <v>0</v>
      </c>
      <c r="N126" s="140">
        <v>0</v>
      </c>
      <c r="O126" s="140">
        <v>0</v>
      </c>
      <c r="P126" s="140">
        <v>0</v>
      </c>
      <c r="Q126" s="141">
        <f>SUM(E126:P126)</f>
        <v>0</v>
      </c>
      <c r="R126" s="142">
        <f>ROUND(Q126*1.05,0)</f>
        <v>0</v>
      </c>
      <c r="S126" s="142">
        <f>ROUND(R126*1.05,0)</f>
        <v>0</v>
      </c>
    </row>
    <row r="127" spans="1:19" s="11" customFormat="1" x14ac:dyDescent="0.2">
      <c r="A127" s="118"/>
      <c r="B127" s="11" t="s">
        <v>27</v>
      </c>
      <c r="C127" s="166">
        <f t="shared" ref="C127:P127" si="28">SUM(C125:C126)</f>
        <v>0</v>
      </c>
      <c r="D127" s="166">
        <f t="shared" si="28"/>
        <v>0</v>
      </c>
      <c r="E127" s="11">
        <f t="shared" si="28"/>
        <v>0</v>
      </c>
      <c r="F127" s="11">
        <f t="shared" si="28"/>
        <v>0</v>
      </c>
      <c r="G127" s="11">
        <f t="shared" si="28"/>
        <v>0</v>
      </c>
      <c r="H127" s="11">
        <f t="shared" si="28"/>
        <v>0</v>
      </c>
      <c r="I127" s="11">
        <f t="shared" si="28"/>
        <v>0</v>
      </c>
      <c r="J127" s="11">
        <f t="shared" si="28"/>
        <v>0</v>
      </c>
      <c r="K127" s="11">
        <f t="shared" si="28"/>
        <v>0</v>
      </c>
      <c r="L127" s="11">
        <f t="shared" si="28"/>
        <v>0</v>
      </c>
      <c r="M127" s="11">
        <f t="shared" si="28"/>
        <v>0</v>
      </c>
      <c r="N127" s="11">
        <f t="shared" si="28"/>
        <v>0</v>
      </c>
      <c r="O127" s="11">
        <f t="shared" si="28"/>
        <v>0</v>
      </c>
      <c r="P127" s="11">
        <f t="shared" si="28"/>
        <v>0</v>
      </c>
      <c r="Q127" s="100">
        <f>SUM(E127:P127)</f>
        <v>0</v>
      </c>
      <c r="R127" s="100">
        <f>SUM(R125:R126)</f>
        <v>0</v>
      </c>
      <c r="S127" s="100">
        <f>SUM(S125:S126)</f>
        <v>0</v>
      </c>
    </row>
    <row r="128" spans="1:19" x14ac:dyDescent="0.2">
      <c r="A128" s="95">
        <v>52507500</v>
      </c>
      <c r="B128" t="s">
        <v>210</v>
      </c>
      <c r="C128" s="135"/>
      <c r="D128" s="135"/>
      <c r="E128" s="4"/>
      <c r="F128" s="5"/>
      <c r="G128" s="5"/>
      <c r="H128" s="5"/>
      <c r="I128" s="5"/>
      <c r="J128" s="5"/>
      <c r="K128" s="5"/>
      <c r="L128" s="5"/>
      <c r="M128" s="5"/>
      <c r="N128" s="5"/>
      <c r="O128" s="5"/>
      <c r="P128" s="5"/>
      <c r="Q128" s="66"/>
      <c r="R128" s="66"/>
      <c r="S128" s="66"/>
    </row>
    <row r="129" spans="1:19" s="134" customFormat="1" x14ac:dyDescent="0.2">
      <c r="A129" s="133"/>
      <c r="B129" s="134" t="s">
        <v>26</v>
      </c>
      <c r="C129" s="135">
        <v>0</v>
      </c>
      <c r="D129" s="135">
        <v>0</v>
      </c>
      <c r="E129" s="136">
        <v>0</v>
      </c>
      <c r="F129" s="136">
        <v>0</v>
      </c>
      <c r="G129" s="136">
        <v>0</v>
      </c>
      <c r="H129" s="136">
        <v>0</v>
      </c>
      <c r="I129" s="136">
        <v>0</v>
      </c>
      <c r="J129" s="136">
        <v>0</v>
      </c>
      <c r="K129" s="136">
        <v>0</v>
      </c>
      <c r="L129" s="136">
        <v>0</v>
      </c>
      <c r="M129" s="136">
        <v>0</v>
      </c>
      <c r="N129" s="136">
        <v>0</v>
      </c>
      <c r="O129" s="136">
        <v>0</v>
      </c>
      <c r="P129" s="136">
        <v>0</v>
      </c>
      <c r="Q129" s="137">
        <f>SUM(E129:P129)</f>
        <v>0</v>
      </c>
      <c r="R129" s="138">
        <f>ROUND(Q129*1.05,0)</f>
        <v>0</v>
      </c>
      <c r="S129" s="138">
        <f>ROUND(R129*1.05,0)</f>
        <v>0</v>
      </c>
    </row>
    <row r="130" spans="1:19" s="134" customFormat="1" x14ac:dyDescent="0.2">
      <c r="A130" s="133"/>
      <c r="B130" s="134" t="s">
        <v>26</v>
      </c>
      <c r="C130" s="139">
        <v>0</v>
      </c>
      <c r="D130" s="139">
        <v>0</v>
      </c>
      <c r="E130" s="140">
        <v>0</v>
      </c>
      <c r="F130" s="140">
        <v>0</v>
      </c>
      <c r="G130" s="140">
        <v>0</v>
      </c>
      <c r="H130" s="140">
        <v>0</v>
      </c>
      <c r="I130" s="140">
        <v>0</v>
      </c>
      <c r="J130" s="140">
        <v>0</v>
      </c>
      <c r="K130" s="140">
        <v>0</v>
      </c>
      <c r="L130" s="140">
        <v>0</v>
      </c>
      <c r="M130" s="140">
        <v>0</v>
      </c>
      <c r="N130" s="140">
        <v>0</v>
      </c>
      <c r="O130" s="140">
        <v>0</v>
      </c>
      <c r="P130" s="140">
        <v>0</v>
      </c>
      <c r="Q130" s="141">
        <f>SUM(E130:P130)</f>
        <v>0</v>
      </c>
      <c r="R130" s="142">
        <f>ROUND(Q130*1.05,0)</f>
        <v>0</v>
      </c>
      <c r="S130" s="142">
        <f>ROUND(R130*1.05,0)</f>
        <v>0</v>
      </c>
    </row>
    <row r="131" spans="1:19" s="11" customFormat="1" x14ac:dyDescent="0.2">
      <c r="A131" s="118"/>
      <c r="B131" s="11" t="s">
        <v>27</v>
      </c>
      <c r="C131" s="166">
        <f t="shared" ref="C131:P131" si="29">SUM(C129:C130)</f>
        <v>0</v>
      </c>
      <c r="D131" s="166">
        <f t="shared" si="29"/>
        <v>0</v>
      </c>
      <c r="E131" s="11">
        <f t="shared" si="29"/>
        <v>0</v>
      </c>
      <c r="F131" s="11">
        <f t="shared" si="29"/>
        <v>0</v>
      </c>
      <c r="G131" s="11">
        <f t="shared" si="29"/>
        <v>0</v>
      </c>
      <c r="H131" s="11">
        <f t="shared" si="29"/>
        <v>0</v>
      </c>
      <c r="I131" s="11">
        <f t="shared" si="29"/>
        <v>0</v>
      </c>
      <c r="J131" s="11">
        <f t="shared" si="29"/>
        <v>0</v>
      </c>
      <c r="K131" s="11">
        <f t="shared" si="29"/>
        <v>0</v>
      </c>
      <c r="L131" s="11">
        <f t="shared" si="29"/>
        <v>0</v>
      </c>
      <c r="M131" s="11">
        <f t="shared" si="29"/>
        <v>0</v>
      </c>
      <c r="N131" s="11">
        <f t="shared" si="29"/>
        <v>0</v>
      </c>
      <c r="O131" s="11">
        <f t="shared" si="29"/>
        <v>0</v>
      </c>
      <c r="P131" s="11">
        <f t="shared" si="29"/>
        <v>0</v>
      </c>
      <c r="Q131" s="100">
        <f>SUM(E131:P131)</f>
        <v>0</v>
      </c>
      <c r="R131" s="100">
        <f>SUM(R129:R130)</f>
        <v>0</v>
      </c>
      <c r="S131" s="100">
        <f>SUM(S129:S130)</f>
        <v>0</v>
      </c>
    </row>
    <row r="132" spans="1:19" x14ac:dyDescent="0.2">
      <c r="A132" s="95">
        <v>52507600</v>
      </c>
      <c r="B132" t="s">
        <v>211</v>
      </c>
      <c r="C132" s="135"/>
      <c r="D132" s="135"/>
      <c r="E132" s="4"/>
      <c r="F132" s="5"/>
      <c r="G132" s="5"/>
      <c r="H132" s="5"/>
      <c r="I132" s="5"/>
      <c r="J132" s="5"/>
      <c r="K132" s="5"/>
      <c r="L132" s="5"/>
      <c r="M132" s="5"/>
      <c r="N132" s="5"/>
      <c r="O132" s="5"/>
      <c r="P132" s="5"/>
      <c r="Q132" s="66"/>
      <c r="R132" s="66"/>
      <c r="S132" s="66"/>
    </row>
    <row r="133" spans="1:19" s="134" customFormat="1" x14ac:dyDescent="0.2">
      <c r="A133" s="133"/>
      <c r="B133" s="134" t="s">
        <v>26</v>
      </c>
      <c r="C133" s="135">
        <v>0</v>
      </c>
      <c r="D133" s="135">
        <v>0</v>
      </c>
      <c r="E133" s="136">
        <v>0</v>
      </c>
      <c r="F133" s="136">
        <v>0</v>
      </c>
      <c r="G133" s="136">
        <v>0</v>
      </c>
      <c r="H133" s="136">
        <v>0</v>
      </c>
      <c r="I133" s="136">
        <v>0</v>
      </c>
      <c r="J133" s="136">
        <v>0</v>
      </c>
      <c r="K133" s="136">
        <v>0</v>
      </c>
      <c r="L133" s="136">
        <v>0</v>
      </c>
      <c r="M133" s="136">
        <v>0</v>
      </c>
      <c r="N133" s="136">
        <v>0</v>
      </c>
      <c r="O133" s="136">
        <v>0</v>
      </c>
      <c r="P133" s="136">
        <v>0</v>
      </c>
      <c r="Q133" s="137">
        <f>SUM(E133:P133)</f>
        <v>0</v>
      </c>
      <c r="R133" s="138">
        <f>ROUND(Q133*1.05,0)</f>
        <v>0</v>
      </c>
      <c r="S133" s="138">
        <f>ROUND(R133*1.05,0)</f>
        <v>0</v>
      </c>
    </row>
    <row r="134" spans="1:19" s="134" customFormat="1" x14ac:dyDescent="0.2">
      <c r="A134" s="133"/>
      <c r="B134" s="134" t="s">
        <v>26</v>
      </c>
      <c r="C134" s="139">
        <v>0</v>
      </c>
      <c r="D134" s="139">
        <v>0</v>
      </c>
      <c r="E134" s="140">
        <v>0</v>
      </c>
      <c r="F134" s="140">
        <v>0</v>
      </c>
      <c r="G134" s="140">
        <v>0</v>
      </c>
      <c r="H134" s="140">
        <v>0</v>
      </c>
      <c r="I134" s="140">
        <v>0</v>
      </c>
      <c r="J134" s="140">
        <v>0</v>
      </c>
      <c r="K134" s="140">
        <v>0</v>
      </c>
      <c r="L134" s="140">
        <v>0</v>
      </c>
      <c r="M134" s="140">
        <v>0</v>
      </c>
      <c r="N134" s="140">
        <v>0</v>
      </c>
      <c r="O134" s="140">
        <v>0</v>
      </c>
      <c r="P134" s="140">
        <v>0</v>
      </c>
      <c r="Q134" s="141">
        <f>SUM(E134:P134)</f>
        <v>0</v>
      </c>
      <c r="R134" s="142">
        <f>ROUND(Q134*1.05,0)</f>
        <v>0</v>
      </c>
      <c r="S134" s="142">
        <f>ROUND(R134*1.05,0)</f>
        <v>0</v>
      </c>
    </row>
    <row r="135" spans="1:19" s="11" customFormat="1" x14ac:dyDescent="0.2">
      <c r="A135" s="118"/>
      <c r="B135" s="11" t="s">
        <v>27</v>
      </c>
      <c r="C135" s="166">
        <f t="shared" ref="C135:P135" si="30">SUM(C133:C134)</f>
        <v>0</v>
      </c>
      <c r="D135" s="166">
        <f t="shared" si="30"/>
        <v>0</v>
      </c>
      <c r="E135" s="11">
        <f t="shared" si="30"/>
        <v>0</v>
      </c>
      <c r="F135" s="11">
        <f t="shared" si="30"/>
        <v>0</v>
      </c>
      <c r="G135" s="11">
        <f t="shared" si="30"/>
        <v>0</v>
      </c>
      <c r="H135" s="11">
        <f t="shared" si="30"/>
        <v>0</v>
      </c>
      <c r="I135" s="11">
        <f t="shared" si="30"/>
        <v>0</v>
      </c>
      <c r="J135" s="11">
        <f t="shared" si="30"/>
        <v>0</v>
      </c>
      <c r="K135" s="11">
        <f t="shared" si="30"/>
        <v>0</v>
      </c>
      <c r="L135" s="11">
        <f t="shared" si="30"/>
        <v>0</v>
      </c>
      <c r="M135" s="11">
        <f t="shared" si="30"/>
        <v>0</v>
      </c>
      <c r="N135" s="11">
        <f t="shared" si="30"/>
        <v>0</v>
      </c>
      <c r="O135" s="11">
        <f t="shared" si="30"/>
        <v>0</v>
      </c>
      <c r="P135" s="11">
        <f t="shared" si="30"/>
        <v>0</v>
      </c>
      <c r="Q135" s="100">
        <f>SUM(E135:P135)</f>
        <v>0</v>
      </c>
      <c r="R135" s="100">
        <f>SUM(R133:R134)</f>
        <v>0</v>
      </c>
      <c r="S135" s="100">
        <f>SUM(S133:S134)</f>
        <v>0</v>
      </c>
    </row>
    <row r="136" spans="1:19" x14ac:dyDescent="0.2">
      <c r="A136" s="95">
        <v>52507700</v>
      </c>
      <c r="B136" t="s">
        <v>212</v>
      </c>
      <c r="C136" s="135"/>
      <c r="D136" s="135"/>
      <c r="E136" s="4"/>
      <c r="F136" s="5"/>
      <c r="G136" s="5"/>
      <c r="H136" s="5"/>
      <c r="I136" s="5"/>
      <c r="J136" s="5"/>
      <c r="K136" s="5"/>
      <c r="L136" s="5"/>
      <c r="M136" s="5"/>
      <c r="N136" s="5"/>
      <c r="O136" s="5"/>
      <c r="P136" s="5"/>
      <c r="Q136" s="66"/>
      <c r="R136" s="66"/>
      <c r="S136" s="66"/>
    </row>
    <row r="137" spans="1:19" s="134" customFormat="1" x14ac:dyDescent="0.2">
      <c r="A137" s="133"/>
      <c r="B137" s="134" t="s">
        <v>26</v>
      </c>
      <c r="C137" s="135">
        <v>0</v>
      </c>
      <c r="D137" s="135">
        <v>0</v>
      </c>
      <c r="E137" s="136">
        <v>0</v>
      </c>
      <c r="F137" s="136">
        <v>0</v>
      </c>
      <c r="G137" s="136">
        <v>0</v>
      </c>
      <c r="H137" s="136">
        <v>0</v>
      </c>
      <c r="I137" s="136">
        <v>0</v>
      </c>
      <c r="J137" s="136">
        <v>0</v>
      </c>
      <c r="K137" s="136">
        <v>0</v>
      </c>
      <c r="L137" s="136">
        <v>0</v>
      </c>
      <c r="M137" s="136">
        <v>0</v>
      </c>
      <c r="N137" s="136">
        <v>0</v>
      </c>
      <c r="O137" s="136">
        <v>0</v>
      </c>
      <c r="P137" s="136">
        <v>0</v>
      </c>
      <c r="Q137" s="137">
        <f>SUM(E137:P137)</f>
        <v>0</v>
      </c>
      <c r="R137" s="138">
        <f>ROUND(Q137*1.05,0)</f>
        <v>0</v>
      </c>
      <c r="S137" s="138">
        <f>ROUND(R137*1.05,0)</f>
        <v>0</v>
      </c>
    </row>
    <row r="138" spans="1:19" s="134" customFormat="1" x14ac:dyDescent="0.2">
      <c r="A138" s="133"/>
      <c r="B138" s="134" t="s">
        <v>26</v>
      </c>
      <c r="C138" s="139">
        <v>0</v>
      </c>
      <c r="D138" s="139">
        <v>0</v>
      </c>
      <c r="E138" s="140">
        <v>0</v>
      </c>
      <c r="F138" s="140">
        <v>0</v>
      </c>
      <c r="G138" s="140">
        <v>0</v>
      </c>
      <c r="H138" s="140">
        <v>0</v>
      </c>
      <c r="I138" s="140">
        <v>0</v>
      </c>
      <c r="J138" s="140">
        <v>0</v>
      </c>
      <c r="K138" s="140">
        <v>0</v>
      </c>
      <c r="L138" s="140">
        <v>0</v>
      </c>
      <c r="M138" s="140">
        <v>0</v>
      </c>
      <c r="N138" s="140">
        <v>0</v>
      </c>
      <c r="O138" s="140">
        <v>0</v>
      </c>
      <c r="P138" s="140">
        <v>0</v>
      </c>
      <c r="Q138" s="141">
        <f>SUM(E138:P138)</f>
        <v>0</v>
      </c>
      <c r="R138" s="142">
        <f>ROUND(Q138*1.05,0)</f>
        <v>0</v>
      </c>
      <c r="S138" s="142">
        <f>ROUND(R138*1.05,0)</f>
        <v>0</v>
      </c>
    </row>
    <row r="139" spans="1:19" s="11" customFormat="1" x14ac:dyDescent="0.2">
      <c r="A139" s="118"/>
      <c r="B139" s="11" t="s">
        <v>27</v>
      </c>
      <c r="C139" s="166">
        <f t="shared" ref="C139:P139" si="31">SUM(C137:C138)</f>
        <v>0</v>
      </c>
      <c r="D139" s="166">
        <f t="shared" si="31"/>
        <v>0</v>
      </c>
      <c r="E139" s="11">
        <f t="shared" si="31"/>
        <v>0</v>
      </c>
      <c r="F139" s="11">
        <f t="shared" si="31"/>
        <v>0</v>
      </c>
      <c r="G139" s="11">
        <f t="shared" si="31"/>
        <v>0</v>
      </c>
      <c r="H139" s="11">
        <f t="shared" si="31"/>
        <v>0</v>
      </c>
      <c r="I139" s="11">
        <f t="shared" si="31"/>
        <v>0</v>
      </c>
      <c r="J139" s="11">
        <f t="shared" si="31"/>
        <v>0</v>
      </c>
      <c r="K139" s="11">
        <f t="shared" si="31"/>
        <v>0</v>
      </c>
      <c r="L139" s="11">
        <f t="shared" si="31"/>
        <v>0</v>
      </c>
      <c r="M139" s="11">
        <f t="shared" si="31"/>
        <v>0</v>
      </c>
      <c r="N139" s="11">
        <f t="shared" si="31"/>
        <v>0</v>
      </c>
      <c r="O139" s="11">
        <f t="shared" si="31"/>
        <v>0</v>
      </c>
      <c r="P139" s="11">
        <f t="shared" si="31"/>
        <v>0</v>
      </c>
      <c r="Q139" s="100">
        <f>SUM(E139:P139)</f>
        <v>0</v>
      </c>
      <c r="R139" s="100">
        <f>SUM(R137:R138)</f>
        <v>0</v>
      </c>
      <c r="S139" s="100">
        <f>SUM(S137:S138)</f>
        <v>0</v>
      </c>
    </row>
    <row r="140" spans="1:19" x14ac:dyDescent="0.2">
      <c r="A140" s="95">
        <v>52508000</v>
      </c>
      <c r="B140" t="s">
        <v>213</v>
      </c>
      <c r="C140" s="135"/>
      <c r="D140" s="135"/>
      <c r="E140" s="4"/>
      <c r="F140" s="5"/>
      <c r="G140" s="5"/>
      <c r="H140" s="5"/>
      <c r="I140" s="5"/>
      <c r="J140" s="5"/>
      <c r="K140" s="5"/>
      <c r="L140" s="5"/>
      <c r="M140" s="5"/>
      <c r="N140" s="5"/>
      <c r="O140" s="5"/>
      <c r="P140" s="5"/>
      <c r="Q140" s="66"/>
      <c r="R140" s="66"/>
      <c r="S140" s="66"/>
    </row>
    <row r="141" spans="1:19" s="134" customFormat="1" x14ac:dyDescent="0.2">
      <c r="A141" s="133"/>
      <c r="B141" s="134" t="s">
        <v>26</v>
      </c>
      <c r="C141" s="135">
        <v>0</v>
      </c>
      <c r="D141" s="135">
        <v>0</v>
      </c>
      <c r="E141" s="136">
        <v>0</v>
      </c>
      <c r="F141" s="136">
        <v>0</v>
      </c>
      <c r="G141" s="136">
        <v>0</v>
      </c>
      <c r="H141" s="136">
        <v>0</v>
      </c>
      <c r="I141" s="136">
        <v>0</v>
      </c>
      <c r="J141" s="136">
        <v>0</v>
      </c>
      <c r="K141" s="136">
        <v>0</v>
      </c>
      <c r="L141" s="136">
        <v>0</v>
      </c>
      <c r="M141" s="136">
        <v>0</v>
      </c>
      <c r="N141" s="136">
        <v>0</v>
      </c>
      <c r="O141" s="136">
        <v>0</v>
      </c>
      <c r="P141" s="136">
        <v>0</v>
      </c>
      <c r="Q141" s="137">
        <f>SUM(E141:P141)</f>
        <v>0</v>
      </c>
      <c r="R141" s="138">
        <f>ROUND(Q141*1.05,0)</f>
        <v>0</v>
      </c>
      <c r="S141" s="138">
        <f>ROUND(R141*1.05,0)</f>
        <v>0</v>
      </c>
    </row>
    <row r="142" spans="1:19" s="134" customFormat="1" x14ac:dyDescent="0.2">
      <c r="A142" s="133"/>
      <c r="B142" s="134" t="s">
        <v>26</v>
      </c>
      <c r="C142" s="139">
        <v>0</v>
      </c>
      <c r="D142" s="139">
        <v>0</v>
      </c>
      <c r="E142" s="140">
        <v>0</v>
      </c>
      <c r="F142" s="140">
        <v>0</v>
      </c>
      <c r="G142" s="140">
        <v>0</v>
      </c>
      <c r="H142" s="140">
        <v>0</v>
      </c>
      <c r="I142" s="140">
        <v>0</v>
      </c>
      <c r="J142" s="140">
        <v>0</v>
      </c>
      <c r="K142" s="140">
        <v>0</v>
      </c>
      <c r="L142" s="140">
        <v>0</v>
      </c>
      <c r="M142" s="140">
        <v>0</v>
      </c>
      <c r="N142" s="140">
        <v>0</v>
      </c>
      <c r="O142" s="140">
        <v>0</v>
      </c>
      <c r="P142" s="140">
        <v>0</v>
      </c>
      <c r="Q142" s="141">
        <f>SUM(E142:P142)</f>
        <v>0</v>
      </c>
      <c r="R142" s="142">
        <f>ROUND(Q142*1.05,0)</f>
        <v>0</v>
      </c>
      <c r="S142" s="142">
        <f>ROUND(R142*1.05,0)</f>
        <v>0</v>
      </c>
    </row>
    <row r="143" spans="1:19" s="11" customFormat="1" ht="13.5" customHeight="1" x14ac:dyDescent="0.2">
      <c r="A143" s="118"/>
      <c r="B143" s="11" t="s">
        <v>27</v>
      </c>
      <c r="C143" s="166">
        <f t="shared" ref="C143:P143" si="32">SUM(C141:C142)</f>
        <v>0</v>
      </c>
      <c r="D143" s="166">
        <f t="shared" si="32"/>
        <v>0</v>
      </c>
      <c r="E143" s="11">
        <f t="shared" si="32"/>
        <v>0</v>
      </c>
      <c r="F143" s="11">
        <f t="shared" si="32"/>
        <v>0</v>
      </c>
      <c r="G143" s="11">
        <f t="shared" si="32"/>
        <v>0</v>
      </c>
      <c r="H143" s="11">
        <f t="shared" si="32"/>
        <v>0</v>
      </c>
      <c r="I143" s="11">
        <f t="shared" si="32"/>
        <v>0</v>
      </c>
      <c r="J143" s="11">
        <f t="shared" si="32"/>
        <v>0</v>
      </c>
      <c r="K143" s="11">
        <f t="shared" si="32"/>
        <v>0</v>
      </c>
      <c r="L143" s="11">
        <f t="shared" si="32"/>
        <v>0</v>
      </c>
      <c r="M143" s="11">
        <f t="shared" si="32"/>
        <v>0</v>
      </c>
      <c r="N143" s="11">
        <f t="shared" si="32"/>
        <v>0</v>
      </c>
      <c r="O143" s="11">
        <f t="shared" si="32"/>
        <v>0</v>
      </c>
      <c r="P143" s="11">
        <f t="shared" si="32"/>
        <v>0</v>
      </c>
      <c r="Q143" s="100">
        <f>SUM(E143:P143)</f>
        <v>0</v>
      </c>
      <c r="R143" s="100">
        <f>SUM(R141:R142)</f>
        <v>0</v>
      </c>
      <c r="S143" s="100">
        <f>SUM(S141:S142)</f>
        <v>0</v>
      </c>
    </row>
    <row r="144" spans="1:19" x14ac:dyDescent="0.2">
      <c r="A144" s="95">
        <v>52508100</v>
      </c>
      <c r="B144" t="s">
        <v>134</v>
      </c>
      <c r="C144" s="135"/>
      <c r="D144" s="135"/>
      <c r="E144" s="4"/>
      <c r="F144" s="5"/>
      <c r="G144" s="5"/>
      <c r="H144" s="5"/>
      <c r="I144" s="5"/>
      <c r="J144" s="5"/>
      <c r="K144" s="5"/>
      <c r="L144" s="5"/>
      <c r="M144" s="5"/>
      <c r="N144" s="5"/>
      <c r="O144" s="5"/>
      <c r="P144" s="5"/>
      <c r="Q144" s="66"/>
      <c r="R144" s="66"/>
      <c r="S144" s="66"/>
    </row>
    <row r="145" spans="1:19" s="134" customFormat="1" x14ac:dyDescent="0.2">
      <c r="A145" s="133"/>
      <c r="B145" s="134" t="s">
        <v>26</v>
      </c>
      <c r="C145" s="135">
        <v>0</v>
      </c>
      <c r="D145" s="135">
        <v>0</v>
      </c>
      <c r="E145" s="136">
        <v>0</v>
      </c>
      <c r="F145" s="136">
        <v>0</v>
      </c>
      <c r="G145" s="136">
        <v>0</v>
      </c>
      <c r="H145" s="136">
        <v>0</v>
      </c>
      <c r="I145" s="136">
        <v>0</v>
      </c>
      <c r="J145" s="136">
        <v>0</v>
      </c>
      <c r="K145" s="136">
        <v>0</v>
      </c>
      <c r="L145" s="136">
        <v>0</v>
      </c>
      <c r="M145" s="136">
        <v>0</v>
      </c>
      <c r="N145" s="136">
        <v>0</v>
      </c>
      <c r="O145" s="136">
        <v>0</v>
      </c>
      <c r="P145" s="136">
        <v>0</v>
      </c>
      <c r="Q145" s="137">
        <f>SUM(E145:P145)</f>
        <v>0</v>
      </c>
      <c r="R145" s="138">
        <f>ROUND(Q145*1.05,0)</f>
        <v>0</v>
      </c>
      <c r="S145" s="138">
        <f>ROUND(R145*1.05,0)</f>
        <v>0</v>
      </c>
    </row>
    <row r="146" spans="1:19" s="134" customFormat="1" x14ac:dyDescent="0.2">
      <c r="A146" s="133"/>
      <c r="B146" s="134" t="s">
        <v>26</v>
      </c>
      <c r="C146" s="139">
        <v>0</v>
      </c>
      <c r="D146" s="139">
        <v>0</v>
      </c>
      <c r="E146" s="140">
        <v>0</v>
      </c>
      <c r="F146" s="140">
        <v>0</v>
      </c>
      <c r="G146" s="140">
        <v>0</v>
      </c>
      <c r="H146" s="140">
        <v>0</v>
      </c>
      <c r="I146" s="140">
        <v>0</v>
      </c>
      <c r="J146" s="140">
        <v>0</v>
      </c>
      <c r="K146" s="140">
        <v>0</v>
      </c>
      <c r="L146" s="140">
        <v>0</v>
      </c>
      <c r="M146" s="140">
        <v>0</v>
      </c>
      <c r="N146" s="140">
        <v>0</v>
      </c>
      <c r="O146" s="140">
        <v>0</v>
      </c>
      <c r="P146" s="140">
        <v>0</v>
      </c>
      <c r="Q146" s="141">
        <f>SUM(E146:P146)</f>
        <v>0</v>
      </c>
      <c r="R146" s="142">
        <f>ROUND(Q146*1.05,0)</f>
        <v>0</v>
      </c>
      <c r="S146" s="142">
        <f>ROUND(R146*1.05,0)</f>
        <v>0</v>
      </c>
    </row>
    <row r="147" spans="1:19" s="11" customFormat="1" ht="13.5" customHeight="1" x14ac:dyDescent="0.2">
      <c r="A147" s="118"/>
      <c r="B147" s="11" t="s">
        <v>27</v>
      </c>
      <c r="C147" s="166">
        <f t="shared" ref="C147:P147" si="33">SUM(C145:C146)</f>
        <v>0</v>
      </c>
      <c r="D147" s="166">
        <f t="shared" si="33"/>
        <v>0</v>
      </c>
      <c r="E147" s="11">
        <f t="shared" si="33"/>
        <v>0</v>
      </c>
      <c r="F147" s="11">
        <f t="shared" si="33"/>
        <v>0</v>
      </c>
      <c r="G147" s="11">
        <f t="shared" si="33"/>
        <v>0</v>
      </c>
      <c r="H147" s="11">
        <f t="shared" si="33"/>
        <v>0</v>
      </c>
      <c r="I147" s="11">
        <f t="shared" si="33"/>
        <v>0</v>
      </c>
      <c r="J147" s="11">
        <f t="shared" si="33"/>
        <v>0</v>
      </c>
      <c r="K147" s="11">
        <f t="shared" si="33"/>
        <v>0</v>
      </c>
      <c r="L147" s="11">
        <f t="shared" si="33"/>
        <v>0</v>
      </c>
      <c r="M147" s="11">
        <f t="shared" si="33"/>
        <v>0</v>
      </c>
      <c r="N147" s="11">
        <f t="shared" si="33"/>
        <v>0</v>
      </c>
      <c r="O147" s="11">
        <f t="shared" si="33"/>
        <v>0</v>
      </c>
      <c r="P147" s="11">
        <f t="shared" si="33"/>
        <v>0</v>
      </c>
      <c r="Q147" s="100">
        <f>SUM(E147:P147)</f>
        <v>0</v>
      </c>
      <c r="R147" s="100">
        <f>SUM(R145:R146)</f>
        <v>0</v>
      </c>
      <c r="S147" s="100">
        <f>SUM(S145:S146)</f>
        <v>0</v>
      </c>
    </row>
    <row r="148" spans="1:19" x14ac:dyDescent="0.2">
      <c r="A148" s="95">
        <v>52508500</v>
      </c>
      <c r="B148" t="s">
        <v>135</v>
      </c>
      <c r="C148" s="135"/>
      <c r="D148" s="135"/>
      <c r="E148" s="4"/>
      <c r="F148" s="5"/>
      <c r="G148" s="5"/>
      <c r="H148" s="5"/>
      <c r="I148" s="5"/>
      <c r="J148" s="5"/>
      <c r="K148" s="5"/>
      <c r="L148" s="5"/>
      <c r="M148" s="5"/>
      <c r="N148" s="5"/>
      <c r="O148" s="5"/>
      <c r="P148" s="5"/>
      <c r="Q148" s="66"/>
      <c r="R148" s="66"/>
      <c r="S148" s="66"/>
    </row>
    <row r="149" spans="1:19" s="134" customFormat="1" x14ac:dyDescent="0.2">
      <c r="A149" s="133"/>
      <c r="B149" s="134" t="s">
        <v>26</v>
      </c>
      <c r="C149" s="135">
        <v>0</v>
      </c>
      <c r="D149" s="135">
        <v>0</v>
      </c>
      <c r="E149" s="136">
        <v>0</v>
      </c>
      <c r="F149" s="136">
        <v>0</v>
      </c>
      <c r="G149" s="136">
        <v>0</v>
      </c>
      <c r="H149" s="136">
        <v>0</v>
      </c>
      <c r="I149" s="136">
        <v>0</v>
      </c>
      <c r="J149" s="136">
        <v>0</v>
      </c>
      <c r="K149" s="136">
        <v>0</v>
      </c>
      <c r="L149" s="136">
        <v>0</v>
      </c>
      <c r="M149" s="136">
        <v>0</v>
      </c>
      <c r="N149" s="136">
        <v>0</v>
      </c>
      <c r="O149" s="136">
        <v>0</v>
      </c>
      <c r="P149" s="136">
        <v>0</v>
      </c>
      <c r="Q149" s="137">
        <f>SUM(E149:P149)</f>
        <v>0</v>
      </c>
      <c r="R149" s="138">
        <f>ROUND(Q149*1.05,0)</f>
        <v>0</v>
      </c>
      <c r="S149" s="138">
        <f>ROUND(R149*1.05,0)</f>
        <v>0</v>
      </c>
    </row>
    <row r="150" spans="1:19" s="134" customFormat="1" x14ac:dyDescent="0.2">
      <c r="A150" s="133"/>
      <c r="B150" s="134" t="s">
        <v>26</v>
      </c>
      <c r="C150" s="139">
        <v>0</v>
      </c>
      <c r="D150" s="139">
        <v>0</v>
      </c>
      <c r="E150" s="140">
        <v>0</v>
      </c>
      <c r="F150" s="140">
        <v>0</v>
      </c>
      <c r="G150" s="140">
        <v>0</v>
      </c>
      <c r="H150" s="140">
        <v>0</v>
      </c>
      <c r="I150" s="140">
        <v>0</v>
      </c>
      <c r="J150" s="140">
        <v>0</v>
      </c>
      <c r="K150" s="140">
        <v>0</v>
      </c>
      <c r="L150" s="140">
        <v>0</v>
      </c>
      <c r="M150" s="140">
        <v>0</v>
      </c>
      <c r="N150" s="140">
        <v>0</v>
      </c>
      <c r="O150" s="140">
        <v>0</v>
      </c>
      <c r="P150" s="140">
        <v>0</v>
      </c>
      <c r="Q150" s="141">
        <f>SUM(E150:P150)</f>
        <v>0</v>
      </c>
      <c r="R150" s="142">
        <f>ROUND(Q150*1.05,0)</f>
        <v>0</v>
      </c>
      <c r="S150" s="142">
        <f>ROUND(R150*1.05,0)</f>
        <v>0</v>
      </c>
    </row>
    <row r="151" spans="1:19" s="11" customFormat="1" ht="13.5" customHeight="1" x14ac:dyDescent="0.2">
      <c r="A151" s="118"/>
      <c r="B151" s="11" t="s">
        <v>27</v>
      </c>
      <c r="C151" s="166">
        <f t="shared" ref="C151:P151" si="34">SUM(C149:C150)</f>
        <v>0</v>
      </c>
      <c r="D151" s="166">
        <f t="shared" si="34"/>
        <v>0</v>
      </c>
      <c r="E151" s="11">
        <f t="shared" si="34"/>
        <v>0</v>
      </c>
      <c r="F151" s="11">
        <f t="shared" si="34"/>
        <v>0</v>
      </c>
      <c r="G151" s="11">
        <f t="shared" si="34"/>
        <v>0</v>
      </c>
      <c r="H151" s="11">
        <f t="shared" si="34"/>
        <v>0</v>
      </c>
      <c r="I151" s="11">
        <f t="shared" si="34"/>
        <v>0</v>
      </c>
      <c r="J151" s="11">
        <f t="shared" si="34"/>
        <v>0</v>
      </c>
      <c r="K151" s="11">
        <f t="shared" si="34"/>
        <v>0</v>
      </c>
      <c r="L151" s="11">
        <f t="shared" si="34"/>
        <v>0</v>
      </c>
      <c r="M151" s="11">
        <f t="shared" si="34"/>
        <v>0</v>
      </c>
      <c r="N151" s="11">
        <f t="shared" si="34"/>
        <v>0</v>
      </c>
      <c r="O151" s="11">
        <f t="shared" si="34"/>
        <v>0</v>
      </c>
      <c r="P151" s="11">
        <f t="shared" si="34"/>
        <v>0</v>
      </c>
      <c r="Q151" s="100">
        <f>SUM(E151:P151)</f>
        <v>0</v>
      </c>
      <c r="R151" s="100">
        <f>SUM(R149:R150)</f>
        <v>0</v>
      </c>
      <c r="S151" s="100">
        <f>SUM(S149:S150)</f>
        <v>0</v>
      </c>
    </row>
    <row r="152" spans="1:19" x14ac:dyDescent="0.2">
      <c r="A152" s="95">
        <v>53600000</v>
      </c>
      <c r="B152" t="s">
        <v>136</v>
      </c>
      <c r="C152" s="135"/>
      <c r="D152" s="135"/>
      <c r="E152" s="4"/>
      <c r="F152" s="5"/>
      <c r="G152" s="5"/>
      <c r="H152" s="5"/>
      <c r="I152" s="5"/>
      <c r="J152" s="5"/>
      <c r="K152" s="5"/>
      <c r="L152" s="5"/>
      <c r="M152" s="5"/>
      <c r="N152" s="5"/>
      <c r="O152" s="5"/>
      <c r="P152" s="5"/>
      <c r="Q152" s="66"/>
      <c r="R152" s="66"/>
      <c r="S152" s="66"/>
    </row>
    <row r="153" spans="1:19" s="134" customFormat="1" x14ac:dyDescent="0.2">
      <c r="A153" s="133"/>
      <c r="B153" s="134" t="s">
        <v>26</v>
      </c>
      <c r="C153" s="135">
        <v>0</v>
      </c>
      <c r="D153" s="135">
        <v>0</v>
      </c>
      <c r="E153" s="136">
        <v>0</v>
      </c>
      <c r="F153" s="136">
        <v>0</v>
      </c>
      <c r="G153" s="136">
        <v>0</v>
      </c>
      <c r="H153" s="136">
        <v>0</v>
      </c>
      <c r="I153" s="136">
        <v>0</v>
      </c>
      <c r="J153" s="136">
        <v>0</v>
      </c>
      <c r="K153" s="136">
        <v>0</v>
      </c>
      <c r="L153" s="136">
        <v>0</v>
      </c>
      <c r="M153" s="136">
        <v>0</v>
      </c>
      <c r="N153" s="136">
        <v>0</v>
      </c>
      <c r="O153" s="136">
        <v>0</v>
      </c>
      <c r="P153" s="136">
        <v>0</v>
      </c>
      <c r="Q153" s="137">
        <f>SUM(E153:P153)</f>
        <v>0</v>
      </c>
      <c r="R153" s="138">
        <f>ROUND(Q153*1.05,0)</f>
        <v>0</v>
      </c>
      <c r="S153" s="138">
        <f>ROUND(R153*1.05,0)</f>
        <v>0</v>
      </c>
    </row>
    <row r="154" spans="1:19" s="134" customFormat="1" x14ac:dyDescent="0.2">
      <c r="A154" s="133"/>
      <c r="B154" s="134" t="s">
        <v>26</v>
      </c>
      <c r="C154" s="139">
        <v>0</v>
      </c>
      <c r="D154" s="139">
        <v>0</v>
      </c>
      <c r="E154" s="140">
        <v>0</v>
      </c>
      <c r="F154" s="140">
        <v>0</v>
      </c>
      <c r="G154" s="140">
        <v>0</v>
      </c>
      <c r="H154" s="140">
        <v>0</v>
      </c>
      <c r="I154" s="140">
        <v>0</v>
      </c>
      <c r="J154" s="140">
        <v>0</v>
      </c>
      <c r="K154" s="140">
        <v>0</v>
      </c>
      <c r="L154" s="140">
        <v>0</v>
      </c>
      <c r="M154" s="140">
        <v>0</v>
      </c>
      <c r="N154" s="140">
        <v>0</v>
      </c>
      <c r="O154" s="140">
        <v>0</v>
      </c>
      <c r="P154" s="140">
        <v>0</v>
      </c>
      <c r="Q154" s="141">
        <f>SUM(E154:P154)</f>
        <v>0</v>
      </c>
      <c r="R154" s="142">
        <f>ROUND(Q154*1.05,0)</f>
        <v>0</v>
      </c>
      <c r="S154" s="142">
        <f>ROUND(R154*1.05,0)</f>
        <v>0</v>
      </c>
    </row>
    <row r="155" spans="1:19" s="11" customFormat="1" x14ac:dyDescent="0.2">
      <c r="A155" s="118"/>
      <c r="B155" s="11" t="s">
        <v>27</v>
      </c>
      <c r="C155" s="166">
        <f t="shared" ref="C155:P155" si="35">SUM(C153:C154)</f>
        <v>0</v>
      </c>
      <c r="D155" s="166">
        <f t="shared" si="35"/>
        <v>0</v>
      </c>
      <c r="E155" s="11">
        <f t="shared" si="35"/>
        <v>0</v>
      </c>
      <c r="F155" s="11">
        <f t="shared" si="35"/>
        <v>0</v>
      </c>
      <c r="G155" s="11">
        <f t="shared" si="35"/>
        <v>0</v>
      </c>
      <c r="H155" s="11">
        <f t="shared" si="35"/>
        <v>0</v>
      </c>
      <c r="I155" s="11">
        <f t="shared" si="35"/>
        <v>0</v>
      </c>
      <c r="J155" s="11">
        <f t="shared" si="35"/>
        <v>0</v>
      </c>
      <c r="K155" s="11">
        <f t="shared" si="35"/>
        <v>0</v>
      </c>
      <c r="L155" s="11">
        <f t="shared" si="35"/>
        <v>0</v>
      </c>
      <c r="M155" s="11">
        <f t="shared" si="35"/>
        <v>0</v>
      </c>
      <c r="N155" s="11">
        <f t="shared" si="35"/>
        <v>0</v>
      </c>
      <c r="O155" s="11">
        <f t="shared" si="35"/>
        <v>0</v>
      </c>
      <c r="P155" s="11">
        <f t="shared" si="35"/>
        <v>0</v>
      </c>
      <c r="Q155" s="100">
        <f>SUM(E155:P155)</f>
        <v>0</v>
      </c>
      <c r="R155" s="100">
        <f>SUM(R153:R154)</f>
        <v>0</v>
      </c>
      <c r="S155" s="100">
        <f>SUM(S153:S154)</f>
        <v>0</v>
      </c>
    </row>
    <row r="156" spans="1:19" x14ac:dyDescent="0.2">
      <c r="A156" s="95">
        <v>53800000</v>
      </c>
      <c r="B156" t="s">
        <v>137</v>
      </c>
      <c r="C156" s="135"/>
      <c r="D156" s="135"/>
      <c r="E156" s="4"/>
      <c r="F156" s="5"/>
      <c r="G156" s="5"/>
      <c r="H156" s="5"/>
      <c r="I156" s="5"/>
      <c r="J156" s="5"/>
      <c r="K156" s="5"/>
      <c r="L156" s="5"/>
      <c r="M156" s="5"/>
      <c r="N156" s="5"/>
      <c r="O156" s="5"/>
      <c r="P156" s="5"/>
      <c r="Q156" s="66"/>
      <c r="R156" s="66"/>
      <c r="S156" s="66"/>
    </row>
    <row r="157" spans="1:19" s="134" customFormat="1" x14ac:dyDescent="0.2">
      <c r="A157" s="133"/>
      <c r="B157" s="134" t="s">
        <v>26</v>
      </c>
      <c r="C157" s="135">
        <v>0</v>
      </c>
      <c r="D157" s="135">
        <v>0</v>
      </c>
      <c r="E157" s="136">
        <v>0</v>
      </c>
      <c r="F157" s="136">
        <v>0</v>
      </c>
      <c r="G157" s="136">
        <v>0</v>
      </c>
      <c r="H157" s="136">
        <v>0</v>
      </c>
      <c r="I157" s="136">
        <v>0</v>
      </c>
      <c r="J157" s="136">
        <v>0</v>
      </c>
      <c r="K157" s="136">
        <v>0</v>
      </c>
      <c r="L157" s="136">
        <v>0</v>
      </c>
      <c r="M157" s="136">
        <v>0</v>
      </c>
      <c r="N157" s="136">
        <v>0</v>
      </c>
      <c r="O157" s="136">
        <v>0</v>
      </c>
      <c r="P157" s="136">
        <v>0</v>
      </c>
      <c r="Q157" s="137">
        <f>SUM(E157:P157)</f>
        <v>0</v>
      </c>
      <c r="R157" s="138">
        <f>ROUND(Q157*1.05,0)</f>
        <v>0</v>
      </c>
      <c r="S157" s="138">
        <f>ROUND(R157*1.05,0)</f>
        <v>0</v>
      </c>
    </row>
    <row r="158" spans="1:19" s="134" customFormat="1" x14ac:dyDescent="0.2">
      <c r="A158" s="133"/>
      <c r="B158" s="134" t="s">
        <v>26</v>
      </c>
      <c r="C158" s="139">
        <v>0</v>
      </c>
      <c r="D158" s="139">
        <v>0</v>
      </c>
      <c r="E158" s="140">
        <v>0</v>
      </c>
      <c r="F158" s="140">
        <v>0</v>
      </c>
      <c r="G158" s="140">
        <v>0</v>
      </c>
      <c r="H158" s="140">
        <v>0</v>
      </c>
      <c r="I158" s="140">
        <v>0</v>
      </c>
      <c r="J158" s="140">
        <v>0</v>
      </c>
      <c r="K158" s="140">
        <v>0</v>
      </c>
      <c r="L158" s="140">
        <v>0</v>
      </c>
      <c r="M158" s="140">
        <v>0</v>
      </c>
      <c r="N158" s="140">
        <v>0</v>
      </c>
      <c r="O158" s="140">
        <v>0</v>
      </c>
      <c r="P158" s="140">
        <v>0</v>
      </c>
      <c r="Q158" s="141">
        <f>SUM(E158:P158)</f>
        <v>0</v>
      </c>
      <c r="R158" s="142">
        <f>ROUND(Q158*1.05,0)</f>
        <v>0</v>
      </c>
      <c r="S158" s="142">
        <f>ROUND(R158*1.05,0)</f>
        <v>0</v>
      </c>
    </row>
    <row r="159" spans="1:19" s="11" customFormat="1" x14ac:dyDescent="0.2">
      <c r="A159" s="118"/>
      <c r="B159" s="11" t="s">
        <v>27</v>
      </c>
      <c r="C159" s="166">
        <f t="shared" ref="C159:P159" si="36">SUM(C157:C158)</f>
        <v>0</v>
      </c>
      <c r="D159" s="166">
        <f t="shared" si="36"/>
        <v>0</v>
      </c>
      <c r="E159" s="11">
        <f t="shared" si="36"/>
        <v>0</v>
      </c>
      <c r="F159" s="11">
        <f t="shared" si="36"/>
        <v>0</v>
      </c>
      <c r="G159" s="11">
        <f t="shared" si="36"/>
        <v>0</v>
      </c>
      <c r="H159" s="11">
        <f t="shared" si="36"/>
        <v>0</v>
      </c>
      <c r="I159" s="11">
        <f t="shared" si="36"/>
        <v>0</v>
      </c>
      <c r="J159" s="11">
        <f t="shared" si="36"/>
        <v>0</v>
      </c>
      <c r="K159" s="11">
        <f t="shared" si="36"/>
        <v>0</v>
      </c>
      <c r="L159" s="11">
        <f t="shared" si="36"/>
        <v>0</v>
      </c>
      <c r="M159" s="11">
        <f t="shared" si="36"/>
        <v>0</v>
      </c>
      <c r="N159" s="11">
        <f t="shared" si="36"/>
        <v>0</v>
      </c>
      <c r="O159" s="11">
        <f t="shared" si="36"/>
        <v>0</v>
      </c>
      <c r="P159" s="11">
        <f t="shared" si="36"/>
        <v>0</v>
      </c>
      <c r="Q159" s="100">
        <f>SUM(E159:P159)</f>
        <v>0</v>
      </c>
      <c r="R159" s="100">
        <f>SUM(R157:R158)</f>
        <v>0</v>
      </c>
      <c r="S159" s="100">
        <f>SUM(S157:S158)</f>
        <v>0</v>
      </c>
    </row>
    <row r="160" spans="1:19" x14ac:dyDescent="0.2">
      <c r="A160" s="95">
        <v>53801000</v>
      </c>
      <c r="B160" t="s">
        <v>138</v>
      </c>
      <c r="C160" s="135"/>
      <c r="D160" s="135"/>
      <c r="E160" s="4"/>
      <c r="F160" s="5"/>
      <c r="G160" s="5"/>
      <c r="H160" s="5"/>
      <c r="I160" s="5"/>
      <c r="J160" s="5"/>
      <c r="K160" s="5"/>
      <c r="L160" s="5"/>
      <c r="M160" s="5"/>
      <c r="N160" s="5"/>
      <c r="O160" s="5"/>
      <c r="P160" s="5"/>
      <c r="Q160" s="66"/>
      <c r="R160" s="66"/>
      <c r="S160" s="66"/>
    </row>
    <row r="161" spans="1:19" s="134" customFormat="1" x14ac:dyDescent="0.2">
      <c r="A161" s="133"/>
      <c r="B161" s="134" t="s">
        <v>26</v>
      </c>
      <c r="C161" s="135">
        <v>0</v>
      </c>
      <c r="D161" s="135">
        <v>0</v>
      </c>
      <c r="E161" s="136">
        <v>0</v>
      </c>
      <c r="F161" s="136">
        <v>0</v>
      </c>
      <c r="G161" s="136">
        <v>0</v>
      </c>
      <c r="H161" s="136">
        <v>0</v>
      </c>
      <c r="I161" s="136">
        <v>0</v>
      </c>
      <c r="J161" s="136">
        <v>0</v>
      </c>
      <c r="K161" s="136">
        <v>0</v>
      </c>
      <c r="L161" s="136">
        <v>0</v>
      </c>
      <c r="M161" s="136">
        <v>0</v>
      </c>
      <c r="N161" s="136">
        <v>0</v>
      </c>
      <c r="O161" s="136">
        <v>0</v>
      </c>
      <c r="P161" s="136">
        <v>0</v>
      </c>
      <c r="Q161" s="137">
        <f>SUM(E161:P161)</f>
        <v>0</v>
      </c>
      <c r="R161" s="138">
        <f>ROUND(Q161*1.05,0)</f>
        <v>0</v>
      </c>
      <c r="S161" s="138">
        <f>ROUND(R161*1.05,0)</f>
        <v>0</v>
      </c>
    </row>
    <row r="162" spans="1:19" s="134" customFormat="1" x14ac:dyDescent="0.2">
      <c r="A162" s="133"/>
      <c r="B162" s="134" t="s">
        <v>26</v>
      </c>
      <c r="C162" s="139">
        <v>0</v>
      </c>
      <c r="D162" s="139">
        <v>0</v>
      </c>
      <c r="E162" s="140">
        <v>0</v>
      </c>
      <c r="F162" s="140">
        <v>0</v>
      </c>
      <c r="G162" s="140">
        <v>0</v>
      </c>
      <c r="H162" s="140">
        <v>0</v>
      </c>
      <c r="I162" s="140">
        <v>0</v>
      </c>
      <c r="J162" s="140">
        <v>0</v>
      </c>
      <c r="K162" s="140">
        <v>0</v>
      </c>
      <c r="L162" s="140">
        <v>0</v>
      </c>
      <c r="M162" s="140">
        <v>0</v>
      </c>
      <c r="N162" s="140">
        <v>0</v>
      </c>
      <c r="O162" s="140">
        <v>0</v>
      </c>
      <c r="P162" s="140">
        <v>0</v>
      </c>
      <c r="Q162" s="141">
        <f>SUM(E162:P162)</f>
        <v>0</v>
      </c>
      <c r="R162" s="142">
        <f>ROUND(Q162*1.05,0)</f>
        <v>0</v>
      </c>
      <c r="S162" s="142">
        <f>ROUND(R162*1.05,0)</f>
        <v>0</v>
      </c>
    </row>
    <row r="163" spans="1:19" s="11" customFormat="1" x14ac:dyDescent="0.2">
      <c r="A163" s="118"/>
      <c r="B163" s="11" t="s">
        <v>27</v>
      </c>
      <c r="C163" s="166">
        <f t="shared" ref="C163:P163" si="37">SUM(C161:C162)</f>
        <v>0</v>
      </c>
      <c r="D163" s="166">
        <f t="shared" si="37"/>
        <v>0</v>
      </c>
      <c r="E163" s="11">
        <f t="shared" si="37"/>
        <v>0</v>
      </c>
      <c r="F163" s="11">
        <f t="shared" si="37"/>
        <v>0</v>
      </c>
      <c r="G163" s="11">
        <f t="shared" si="37"/>
        <v>0</v>
      </c>
      <c r="H163" s="11">
        <f t="shared" si="37"/>
        <v>0</v>
      </c>
      <c r="I163" s="11">
        <f t="shared" si="37"/>
        <v>0</v>
      </c>
      <c r="J163" s="11">
        <f t="shared" si="37"/>
        <v>0</v>
      </c>
      <c r="K163" s="11">
        <f t="shared" si="37"/>
        <v>0</v>
      </c>
      <c r="L163" s="11">
        <f t="shared" si="37"/>
        <v>0</v>
      </c>
      <c r="M163" s="11">
        <f t="shared" si="37"/>
        <v>0</v>
      </c>
      <c r="N163" s="11">
        <f t="shared" si="37"/>
        <v>0</v>
      </c>
      <c r="O163" s="11">
        <f t="shared" si="37"/>
        <v>0</v>
      </c>
      <c r="P163" s="11">
        <f t="shared" si="37"/>
        <v>0</v>
      </c>
      <c r="Q163" s="100">
        <f>SUM(E163:P163)</f>
        <v>0</v>
      </c>
      <c r="R163" s="100">
        <f>SUM(R161:R162)</f>
        <v>0</v>
      </c>
      <c r="S163" s="100">
        <f>SUM(S161:S162)</f>
        <v>0</v>
      </c>
    </row>
    <row r="164" spans="1:19" x14ac:dyDescent="0.2">
      <c r="A164" s="95">
        <v>53900000</v>
      </c>
      <c r="B164" t="s">
        <v>139</v>
      </c>
      <c r="C164" s="135"/>
      <c r="D164" s="135"/>
      <c r="E164" s="4"/>
      <c r="F164" s="5"/>
      <c r="G164" s="5"/>
      <c r="H164" s="5"/>
      <c r="I164" s="5"/>
      <c r="J164" s="5"/>
      <c r="K164" s="5"/>
      <c r="L164" s="5"/>
      <c r="M164" s="5"/>
      <c r="N164" s="5"/>
      <c r="O164" s="5"/>
      <c r="P164" s="5"/>
      <c r="Q164" s="66"/>
      <c r="R164" s="66"/>
      <c r="S164" s="66"/>
    </row>
    <row r="165" spans="1:19" s="134" customFormat="1" x14ac:dyDescent="0.2">
      <c r="A165" s="133"/>
      <c r="B165" s="134" t="s">
        <v>26</v>
      </c>
      <c r="C165" s="135">
        <v>0</v>
      </c>
      <c r="D165" s="135">
        <v>0</v>
      </c>
      <c r="E165" s="136">
        <v>0</v>
      </c>
      <c r="F165" s="136">
        <v>0</v>
      </c>
      <c r="G165" s="136">
        <v>0</v>
      </c>
      <c r="H165" s="136">
        <v>0</v>
      </c>
      <c r="I165" s="136">
        <v>0</v>
      </c>
      <c r="J165" s="136">
        <v>0</v>
      </c>
      <c r="K165" s="136">
        <v>0</v>
      </c>
      <c r="L165" s="136">
        <v>0</v>
      </c>
      <c r="M165" s="136">
        <v>0</v>
      </c>
      <c r="N165" s="136">
        <v>0</v>
      </c>
      <c r="O165" s="136">
        <v>0</v>
      </c>
      <c r="P165" s="136">
        <v>0</v>
      </c>
      <c r="Q165" s="137">
        <f>SUM(E165:P165)</f>
        <v>0</v>
      </c>
      <c r="R165" s="138">
        <f>ROUND(Q165*1.05,0)</f>
        <v>0</v>
      </c>
      <c r="S165" s="138">
        <f>ROUND(R165*1.05,0)</f>
        <v>0</v>
      </c>
    </row>
    <row r="166" spans="1:19" s="134" customFormat="1" x14ac:dyDescent="0.2">
      <c r="A166" s="133"/>
      <c r="B166" s="134" t="s">
        <v>26</v>
      </c>
      <c r="C166" s="139">
        <v>0</v>
      </c>
      <c r="D166" s="139">
        <v>0</v>
      </c>
      <c r="E166" s="140">
        <v>0</v>
      </c>
      <c r="F166" s="140">
        <v>0</v>
      </c>
      <c r="G166" s="140">
        <v>0</v>
      </c>
      <c r="H166" s="140">
        <v>0</v>
      </c>
      <c r="I166" s="140">
        <v>0</v>
      </c>
      <c r="J166" s="140">
        <v>0</v>
      </c>
      <c r="K166" s="140">
        <v>0</v>
      </c>
      <c r="L166" s="140">
        <v>0</v>
      </c>
      <c r="M166" s="140">
        <v>0</v>
      </c>
      <c r="N166" s="140">
        <v>0</v>
      </c>
      <c r="O166" s="140">
        <v>0</v>
      </c>
      <c r="P166" s="140">
        <v>0</v>
      </c>
      <c r="Q166" s="141">
        <f>SUM(E166:P166)</f>
        <v>0</v>
      </c>
      <c r="R166" s="142">
        <f>ROUND(Q166*1.05,0)</f>
        <v>0</v>
      </c>
      <c r="S166" s="142">
        <f>ROUND(R166*1.05,0)</f>
        <v>0</v>
      </c>
    </row>
    <row r="167" spans="1:19" s="11" customFormat="1" x14ac:dyDescent="0.2">
      <c r="A167" s="118"/>
      <c r="B167" s="11" t="s">
        <v>27</v>
      </c>
      <c r="C167" s="166">
        <f t="shared" ref="C167:P167" si="38">SUM(C165:C166)</f>
        <v>0</v>
      </c>
      <c r="D167" s="166">
        <f>SUM(D165:D166)</f>
        <v>0</v>
      </c>
      <c r="E167" s="11">
        <f t="shared" si="38"/>
        <v>0</v>
      </c>
      <c r="F167" s="11">
        <f t="shared" si="38"/>
        <v>0</v>
      </c>
      <c r="G167" s="11">
        <f t="shared" si="38"/>
        <v>0</v>
      </c>
      <c r="H167" s="11">
        <f t="shared" si="38"/>
        <v>0</v>
      </c>
      <c r="I167" s="11">
        <f t="shared" si="38"/>
        <v>0</v>
      </c>
      <c r="J167" s="11">
        <f t="shared" si="38"/>
        <v>0</v>
      </c>
      <c r="K167" s="11">
        <f t="shared" si="38"/>
        <v>0</v>
      </c>
      <c r="L167" s="11">
        <f t="shared" si="38"/>
        <v>0</v>
      </c>
      <c r="M167" s="11">
        <f t="shared" si="38"/>
        <v>0</v>
      </c>
      <c r="N167" s="11">
        <f t="shared" si="38"/>
        <v>0</v>
      </c>
      <c r="O167" s="11">
        <f t="shared" si="38"/>
        <v>0</v>
      </c>
      <c r="P167" s="11">
        <f t="shared" si="38"/>
        <v>0</v>
      </c>
      <c r="Q167" s="100">
        <f>SUM(E167:P167)</f>
        <v>0</v>
      </c>
      <c r="R167" s="100">
        <f>SUM(R165:R166)</f>
        <v>0</v>
      </c>
      <c r="S167" s="100">
        <f>SUM(S165:S166)</f>
        <v>0</v>
      </c>
    </row>
    <row r="168" spans="1:19" x14ac:dyDescent="0.2">
      <c r="A168" s="95"/>
      <c r="C168" s="135"/>
      <c r="D168" s="135"/>
      <c r="E168" s="4"/>
      <c r="F168" s="5"/>
      <c r="G168" s="5"/>
      <c r="H168" s="5"/>
      <c r="I168" s="5"/>
      <c r="J168" s="5"/>
      <c r="K168" s="5"/>
      <c r="L168" s="5"/>
      <c r="M168" s="5"/>
      <c r="N168" s="5"/>
      <c r="O168" s="5"/>
      <c r="P168" s="5"/>
      <c r="Q168" s="66"/>
      <c r="R168" s="66"/>
      <c r="S168" s="66"/>
    </row>
    <row r="169" spans="1:19" s="44" customFormat="1" ht="15.75" x14ac:dyDescent="0.25">
      <c r="A169" s="112"/>
      <c r="B169" s="44" t="s">
        <v>133</v>
      </c>
      <c r="C169" s="168">
        <f>C71+C75+C79+C83+C87+C91+C95+C99+C103+C107+C111+C115+C119+C123+C127+C131+C135+C139+C143+C147+C151+C155+C159+C163+C167</f>
        <v>0</v>
      </c>
      <c r="D169" s="168">
        <f t="shared" ref="D169:S169" si="39">D71+D75+D79+D83+D87+D91+D95+D99+D103+D107+D111+D115+D119+D123+D127+D131+D135+D139+D143+D147+D151+D155+D159+D163+D167</f>
        <v>0</v>
      </c>
      <c r="E169" s="120">
        <f t="shared" si="39"/>
        <v>0</v>
      </c>
      <c r="F169" s="120">
        <f t="shared" si="39"/>
        <v>0</v>
      </c>
      <c r="G169" s="120">
        <f t="shared" si="39"/>
        <v>0</v>
      </c>
      <c r="H169" s="120">
        <f t="shared" si="39"/>
        <v>0</v>
      </c>
      <c r="I169" s="120">
        <f t="shared" si="39"/>
        <v>0</v>
      </c>
      <c r="J169" s="120">
        <f t="shared" si="39"/>
        <v>0</v>
      </c>
      <c r="K169" s="120">
        <f t="shared" si="39"/>
        <v>0</v>
      </c>
      <c r="L169" s="120">
        <f t="shared" si="39"/>
        <v>0</v>
      </c>
      <c r="M169" s="120">
        <f t="shared" si="39"/>
        <v>0</v>
      </c>
      <c r="N169" s="120">
        <f t="shared" si="39"/>
        <v>0</v>
      </c>
      <c r="O169" s="120">
        <f t="shared" si="39"/>
        <v>0</v>
      </c>
      <c r="P169" s="120">
        <f t="shared" si="39"/>
        <v>0</v>
      </c>
      <c r="Q169" s="119">
        <f t="shared" si="39"/>
        <v>0</v>
      </c>
      <c r="R169" s="119">
        <f t="shared" si="39"/>
        <v>0</v>
      </c>
      <c r="S169" s="119">
        <f t="shared" si="39"/>
        <v>0</v>
      </c>
    </row>
    <row r="170" spans="1:19" s="44" customFormat="1" ht="15.75" x14ac:dyDescent="0.25">
      <c r="A170" s="112"/>
      <c r="C170" s="170"/>
      <c r="D170" s="170"/>
      <c r="E170" s="46"/>
      <c r="F170" s="46"/>
      <c r="G170" s="46"/>
      <c r="H170" s="46"/>
      <c r="I170" s="46"/>
      <c r="J170" s="46"/>
      <c r="K170" s="46"/>
      <c r="L170" s="46"/>
      <c r="M170" s="46"/>
      <c r="N170" s="46"/>
      <c r="O170" s="46"/>
      <c r="P170" s="46"/>
      <c r="Q170" s="71"/>
      <c r="R170" s="71"/>
      <c r="S170" s="71"/>
    </row>
    <row r="171" spans="1:19" x14ac:dyDescent="0.2">
      <c r="A171" s="95"/>
      <c r="B171" s="11"/>
      <c r="C171" s="135"/>
      <c r="D171" s="135"/>
      <c r="E171" s="4"/>
      <c r="F171" s="4"/>
      <c r="G171" s="4"/>
      <c r="H171" s="4"/>
      <c r="I171" s="4"/>
      <c r="J171" s="4"/>
      <c r="K171" s="4"/>
      <c r="L171" s="4"/>
      <c r="M171" s="4"/>
      <c r="N171" s="4"/>
      <c r="O171" s="4"/>
      <c r="P171" s="4"/>
      <c r="Q171" s="66"/>
      <c r="R171" s="66"/>
      <c r="S171" s="66"/>
    </row>
    <row r="172" spans="1:19" ht="15.75" x14ac:dyDescent="0.25">
      <c r="A172" s="111" t="s">
        <v>33</v>
      </c>
      <c r="B172" s="104"/>
      <c r="C172" s="135"/>
      <c r="D172" s="135"/>
      <c r="E172" s="4"/>
      <c r="F172" s="4"/>
      <c r="G172" s="4"/>
      <c r="H172" s="4"/>
      <c r="I172" s="4"/>
      <c r="J172" s="4"/>
      <c r="K172" s="4"/>
      <c r="L172" s="4"/>
      <c r="M172" s="4"/>
      <c r="N172" s="4"/>
      <c r="O172" s="4"/>
      <c r="P172" s="4"/>
      <c r="Q172" s="66"/>
      <c r="R172" s="66"/>
      <c r="S172" s="66"/>
    </row>
    <row r="173" spans="1:19" s="134" customFormat="1" x14ac:dyDescent="0.2">
      <c r="A173" s="133">
        <v>52502000</v>
      </c>
      <c r="B173" s="134" t="s">
        <v>35</v>
      </c>
      <c r="C173" s="138">
        <v>0</v>
      </c>
      <c r="D173" s="138">
        <v>0</v>
      </c>
      <c r="E173" s="144">
        <v>0</v>
      </c>
      <c r="F173" s="144">
        <v>0</v>
      </c>
      <c r="G173" s="144">
        <v>0</v>
      </c>
      <c r="H173" s="144">
        <v>0</v>
      </c>
      <c r="I173" s="144">
        <v>0</v>
      </c>
      <c r="J173" s="144">
        <v>0</v>
      </c>
      <c r="K173" s="144">
        <v>0</v>
      </c>
      <c r="L173" s="144">
        <v>0</v>
      </c>
      <c r="M173" s="144">
        <v>0</v>
      </c>
      <c r="N173" s="144">
        <v>0</v>
      </c>
      <c r="O173" s="144">
        <v>0</v>
      </c>
      <c r="P173" s="144">
        <v>0</v>
      </c>
      <c r="Q173" s="137">
        <f>SUM(E173:P173)</f>
        <v>0</v>
      </c>
      <c r="R173" s="138">
        <f>ROUND(Q173*1.05,0)</f>
        <v>0</v>
      </c>
      <c r="S173" s="138">
        <f>ROUND(R173*1.05,0)</f>
        <v>0</v>
      </c>
    </row>
    <row r="174" spans="1:19" s="134" customFormat="1" x14ac:dyDescent="0.2">
      <c r="A174" s="133">
        <v>52502500</v>
      </c>
      <c r="B174" s="134" t="s">
        <v>34</v>
      </c>
      <c r="C174" s="138">
        <v>0</v>
      </c>
      <c r="D174" s="138">
        <v>0</v>
      </c>
      <c r="E174" s="144">
        <v>0</v>
      </c>
      <c r="F174" s="144">
        <v>0</v>
      </c>
      <c r="G174" s="144">
        <v>0</v>
      </c>
      <c r="H174" s="144">
        <v>0</v>
      </c>
      <c r="I174" s="144">
        <v>0</v>
      </c>
      <c r="J174" s="144">
        <v>0</v>
      </c>
      <c r="K174" s="144">
        <v>0</v>
      </c>
      <c r="L174" s="144">
        <v>0</v>
      </c>
      <c r="M174" s="144">
        <v>0</v>
      </c>
      <c r="N174" s="144">
        <v>0</v>
      </c>
      <c r="O174" s="144">
        <v>0</v>
      </c>
      <c r="P174" s="144">
        <v>0</v>
      </c>
      <c r="Q174" s="137">
        <f>SUM(E174:P174)</f>
        <v>0</v>
      </c>
      <c r="R174" s="138">
        <f>ROUND(Q174*1.05,0)</f>
        <v>0</v>
      </c>
      <c r="S174" s="138">
        <f>ROUND(R174*1.05,0)</f>
        <v>0</v>
      </c>
    </row>
    <row r="175" spans="1:19" s="44" customFormat="1" ht="15.75" x14ac:dyDescent="0.25">
      <c r="A175" s="112"/>
      <c r="B175" s="44" t="s">
        <v>144</v>
      </c>
      <c r="C175" s="168">
        <f t="shared" ref="C175:S175" si="40">SUM(C173:C174)</f>
        <v>0</v>
      </c>
      <c r="D175" s="168">
        <f t="shared" si="40"/>
        <v>0</v>
      </c>
      <c r="E175" s="120">
        <f t="shared" si="40"/>
        <v>0</v>
      </c>
      <c r="F175" s="120">
        <f t="shared" si="40"/>
        <v>0</v>
      </c>
      <c r="G175" s="120">
        <f t="shared" si="40"/>
        <v>0</v>
      </c>
      <c r="H175" s="120">
        <f t="shared" si="40"/>
        <v>0</v>
      </c>
      <c r="I175" s="120">
        <f t="shared" si="40"/>
        <v>0</v>
      </c>
      <c r="J175" s="120">
        <f t="shared" si="40"/>
        <v>0</v>
      </c>
      <c r="K175" s="120">
        <f t="shared" si="40"/>
        <v>0</v>
      </c>
      <c r="L175" s="120">
        <f t="shared" si="40"/>
        <v>0</v>
      </c>
      <c r="M175" s="120">
        <f t="shared" si="40"/>
        <v>0</v>
      </c>
      <c r="N175" s="120">
        <f t="shared" si="40"/>
        <v>0</v>
      </c>
      <c r="O175" s="120">
        <f t="shared" si="40"/>
        <v>0</v>
      </c>
      <c r="P175" s="120">
        <f t="shared" si="40"/>
        <v>0</v>
      </c>
      <c r="Q175" s="119">
        <f t="shared" si="40"/>
        <v>0</v>
      </c>
      <c r="R175" s="119">
        <f t="shared" si="40"/>
        <v>0</v>
      </c>
      <c r="S175" s="70">
        <f t="shared" si="40"/>
        <v>0</v>
      </c>
    </row>
    <row r="176" spans="1:19" x14ac:dyDescent="0.2">
      <c r="A176" s="95"/>
      <c r="C176" s="137"/>
      <c r="D176" s="137"/>
      <c r="E176"/>
      <c r="F176"/>
      <c r="G176"/>
      <c r="H176"/>
      <c r="I176"/>
      <c r="J176"/>
      <c r="K176"/>
      <c r="L176"/>
      <c r="M176"/>
      <c r="N176"/>
      <c r="O176"/>
      <c r="P176"/>
      <c r="Q176" s="66"/>
      <c r="R176" s="66"/>
      <c r="S176" s="66"/>
    </row>
    <row r="177" spans="1:19" s="6" customFormat="1" ht="31.5" customHeight="1" thickBot="1" x14ac:dyDescent="0.3">
      <c r="A177" s="114"/>
      <c r="B177" s="47" t="s">
        <v>36</v>
      </c>
      <c r="C177" s="171">
        <f t="shared" ref="C177:S177" si="41">+C24+C28+C32+C65+C169+C175</f>
        <v>0</v>
      </c>
      <c r="D177" s="171">
        <f t="shared" si="41"/>
        <v>0</v>
      </c>
      <c r="E177" s="6" t="e">
        <f t="shared" si="41"/>
        <v>#VALUE!</v>
      </c>
      <c r="F177" s="6">
        <f t="shared" si="41"/>
        <v>0</v>
      </c>
      <c r="G177" s="6">
        <f t="shared" si="41"/>
        <v>0</v>
      </c>
      <c r="H177" s="6">
        <f t="shared" si="41"/>
        <v>0</v>
      </c>
      <c r="I177" s="6">
        <f t="shared" si="41"/>
        <v>0</v>
      </c>
      <c r="J177" s="6">
        <f t="shared" si="41"/>
        <v>0</v>
      </c>
      <c r="K177" s="6">
        <f t="shared" si="41"/>
        <v>0</v>
      </c>
      <c r="L177" s="6">
        <f t="shared" si="41"/>
        <v>0</v>
      </c>
      <c r="M177" s="6">
        <f t="shared" si="41"/>
        <v>0</v>
      </c>
      <c r="N177" s="6">
        <f t="shared" si="41"/>
        <v>0</v>
      </c>
      <c r="O177" s="6">
        <f t="shared" si="41"/>
        <v>0</v>
      </c>
      <c r="P177" s="6">
        <f t="shared" si="41"/>
        <v>0</v>
      </c>
      <c r="Q177" s="72" t="e">
        <f t="shared" si="41"/>
        <v>#VALUE!</v>
      </c>
      <c r="R177" s="72">
        <f t="shared" si="41"/>
        <v>0</v>
      </c>
      <c r="S177" s="72">
        <f t="shared" si="41"/>
        <v>0</v>
      </c>
    </row>
    <row r="178" spans="1:19" ht="15.75" thickTop="1" x14ac:dyDescent="0.2">
      <c r="C178" s="137"/>
      <c r="D178" s="137"/>
      <c r="E178"/>
      <c r="F178"/>
      <c r="G178"/>
      <c r="H178"/>
      <c r="I178"/>
      <c r="J178"/>
      <c r="K178"/>
      <c r="L178"/>
      <c r="M178"/>
      <c r="N178"/>
      <c r="O178"/>
      <c r="P178"/>
      <c r="Q178" s="66"/>
      <c r="R178" s="66"/>
      <c r="S178" s="66"/>
    </row>
    <row r="179" spans="1:19" x14ac:dyDescent="0.2">
      <c r="C179" s="135"/>
      <c r="D179" s="135"/>
      <c r="E179" s="4"/>
      <c r="F179" s="4"/>
      <c r="G179" s="4"/>
      <c r="H179" s="4"/>
      <c r="I179" s="37" t="s">
        <v>37</v>
      </c>
      <c r="J179" s="4"/>
      <c r="K179" s="4"/>
      <c r="L179" s="4"/>
      <c r="M179" s="4"/>
      <c r="N179" s="4"/>
      <c r="O179" s="4"/>
      <c r="P179" s="4"/>
      <c r="Q179" s="66"/>
      <c r="R179" s="66"/>
      <c r="S179" s="66"/>
    </row>
    <row r="180" spans="1:19" x14ac:dyDescent="0.2">
      <c r="C180" s="135"/>
      <c r="D180" s="135"/>
      <c r="E180" s="4"/>
      <c r="F180" s="4"/>
      <c r="G180" s="4"/>
      <c r="H180" s="4"/>
      <c r="I180" s="37" t="s">
        <v>38</v>
      </c>
      <c r="J180" s="4"/>
      <c r="K180" s="4"/>
      <c r="L180" s="4"/>
      <c r="M180" s="4"/>
      <c r="N180" s="4"/>
      <c r="O180" s="4"/>
      <c r="P180" s="4"/>
      <c r="Q180" s="66"/>
      <c r="R180" s="66"/>
      <c r="S180" s="66"/>
    </row>
    <row r="181" spans="1:19" x14ac:dyDescent="0.2">
      <c r="C181" s="137"/>
      <c r="D181" s="137"/>
      <c r="E181"/>
      <c r="F181"/>
      <c r="G181"/>
      <c r="H181"/>
      <c r="I181" s="149">
        <v>4.2500000000000003E-2</v>
      </c>
      <c r="J181"/>
      <c r="K181"/>
      <c r="L181"/>
      <c r="M181"/>
      <c r="N181"/>
      <c r="O181"/>
      <c r="P181"/>
      <c r="Q181" s="66"/>
      <c r="R181" s="66"/>
      <c r="S181" s="66"/>
    </row>
    <row r="182" spans="1:19" x14ac:dyDescent="0.2">
      <c r="C182" s="137"/>
      <c r="D182" s="137"/>
      <c r="E182"/>
      <c r="F182"/>
      <c r="G182"/>
      <c r="H182"/>
      <c r="I182" s="64"/>
      <c r="J182"/>
      <c r="K182"/>
      <c r="L182"/>
      <c r="M182"/>
      <c r="N182"/>
      <c r="O182"/>
      <c r="P182"/>
      <c r="Q182" s="66"/>
      <c r="R182" s="66"/>
      <c r="S182" s="66"/>
    </row>
    <row r="183" spans="1:19" ht="15.75" x14ac:dyDescent="0.25">
      <c r="B183" s="7" t="s">
        <v>39</v>
      </c>
      <c r="C183" s="137"/>
      <c r="D183" s="137"/>
      <c r="E183"/>
      <c r="F183"/>
      <c r="G183"/>
      <c r="H183"/>
      <c r="I183"/>
      <c r="J183"/>
      <c r="K183"/>
      <c r="L183"/>
      <c r="M183"/>
      <c r="N183"/>
      <c r="O183"/>
      <c r="P183"/>
      <c r="Q183" s="66"/>
      <c r="R183" s="66"/>
      <c r="S183" s="66"/>
    </row>
    <row r="184" spans="1:19" s="144" customFormat="1" x14ac:dyDescent="0.2">
      <c r="A184" s="176"/>
      <c r="B184" s="144" t="s">
        <v>40</v>
      </c>
      <c r="C184" s="138">
        <v>0</v>
      </c>
      <c r="D184" s="138">
        <v>0</v>
      </c>
      <c r="E184" s="144">
        <v>0</v>
      </c>
      <c r="F184" s="151">
        <f t="shared" ref="F184:F192" si="42">ROUND(+E184*1.0425,0)</f>
        <v>0</v>
      </c>
      <c r="G184" s="151">
        <f t="shared" ref="G184:I193" si="43">+F184</f>
        <v>0</v>
      </c>
      <c r="H184" s="151">
        <f t="shared" si="43"/>
        <v>0</v>
      </c>
      <c r="I184" s="151">
        <f t="shared" si="43"/>
        <v>0</v>
      </c>
      <c r="J184" s="151">
        <f t="shared" ref="J184:P192" si="44">+I184</f>
        <v>0</v>
      </c>
      <c r="K184" s="151">
        <f t="shared" si="44"/>
        <v>0</v>
      </c>
      <c r="L184" s="151">
        <f t="shared" si="44"/>
        <v>0</v>
      </c>
      <c r="M184" s="151">
        <f t="shared" si="44"/>
        <v>0</v>
      </c>
      <c r="N184" s="151">
        <f t="shared" si="44"/>
        <v>0</v>
      </c>
      <c r="O184" s="151">
        <f t="shared" si="44"/>
        <v>0</v>
      </c>
      <c r="P184" s="151">
        <f t="shared" si="44"/>
        <v>0</v>
      </c>
      <c r="Q184" s="152">
        <f t="shared" ref="Q184:Q192" si="45">SUM(E184:P184)</f>
        <v>0</v>
      </c>
      <c r="R184" s="138">
        <f t="shared" ref="R184:S193" si="46">ROUND(Q184*1.04,0)</f>
        <v>0</v>
      </c>
      <c r="S184" s="138">
        <f t="shared" si="46"/>
        <v>0</v>
      </c>
    </row>
    <row r="185" spans="1:19" s="144" customFormat="1" x14ac:dyDescent="0.2">
      <c r="A185" s="176"/>
      <c r="B185" s="144" t="s">
        <v>41</v>
      </c>
      <c r="C185" s="138">
        <v>0</v>
      </c>
      <c r="D185" s="138">
        <v>0</v>
      </c>
      <c r="E185" s="144">
        <v>0</v>
      </c>
      <c r="F185" s="151">
        <f t="shared" si="42"/>
        <v>0</v>
      </c>
      <c r="G185" s="151">
        <f t="shared" si="43"/>
        <v>0</v>
      </c>
      <c r="H185" s="151">
        <f t="shared" si="43"/>
        <v>0</v>
      </c>
      <c r="I185" s="151">
        <f t="shared" si="43"/>
        <v>0</v>
      </c>
      <c r="J185" s="151">
        <f t="shared" si="44"/>
        <v>0</v>
      </c>
      <c r="K185" s="151">
        <f t="shared" si="44"/>
        <v>0</v>
      </c>
      <c r="L185" s="151">
        <f t="shared" si="44"/>
        <v>0</v>
      </c>
      <c r="M185" s="151">
        <f t="shared" si="44"/>
        <v>0</v>
      </c>
      <c r="N185" s="151">
        <f t="shared" si="44"/>
        <v>0</v>
      </c>
      <c r="O185" s="151">
        <f t="shared" si="44"/>
        <v>0</v>
      </c>
      <c r="P185" s="151">
        <f t="shared" si="44"/>
        <v>0</v>
      </c>
      <c r="Q185" s="152">
        <f t="shared" si="45"/>
        <v>0</v>
      </c>
      <c r="R185" s="138">
        <f t="shared" si="46"/>
        <v>0</v>
      </c>
      <c r="S185" s="138">
        <f t="shared" si="46"/>
        <v>0</v>
      </c>
    </row>
    <row r="186" spans="1:19" s="144" customFormat="1" x14ac:dyDescent="0.2">
      <c r="A186" s="176"/>
      <c r="B186" s="144" t="s">
        <v>42</v>
      </c>
      <c r="C186" s="138">
        <v>0</v>
      </c>
      <c r="D186" s="138">
        <v>0</v>
      </c>
      <c r="E186" s="144">
        <v>0</v>
      </c>
      <c r="F186" s="151">
        <f t="shared" si="42"/>
        <v>0</v>
      </c>
      <c r="G186" s="151">
        <f t="shared" si="43"/>
        <v>0</v>
      </c>
      <c r="H186" s="151">
        <f t="shared" si="43"/>
        <v>0</v>
      </c>
      <c r="I186" s="151">
        <f t="shared" si="43"/>
        <v>0</v>
      </c>
      <c r="J186" s="151">
        <f t="shared" si="44"/>
        <v>0</v>
      </c>
      <c r="K186" s="151">
        <f t="shared" si="44"/>
        <v>0</v>
      </c>
      <c r="L186" s="151">
        <f t="shared" si="44"/>
        <v>0</v>
      </c>
      <c r="M186" s="151">
        <f t="shared" si="44"/>
        <v>0</v>
      </c>
      <c r="N186" s="151">
        <f t="shared" si="44"/>
        <v>0</v>
      </c>
      <c r="O186" s="151">
        <f t="shared" si="44"/>
        <v>0</v>
      </c>
      <c r="P186" s="151">
        <f t="shared" si="44"/>
        <v>0</v>
      </c>
      <c r="Q186" s="152">
        <f t="shared" si="45"/>
        <v>0</v>
      </c>
      <c r="R186" s="138">
        <f t="shared" si="46"/>
        <v>0</v>
      </c>
      <c r="S186" s="138">
        <f t="shared" si="46"/>
        <v>0</v>
      </c>
    </row>
    <row r="187" spans="1:19" s="144" customFormat="1" x14ac:dyDescent="0.2">
      <c r="A187" s="176"/>
      <c r="B187" s="144" t="s">
        <v>43</v>
      </c>
      <c r="C187" s="138">
        <v>0</v>
      </c>
      <c r="D187" s="138">
        <v>0</v>
      </c>
      <c r="E187" s="144">
        <v>0</v>
      </c>
      <c r="F187" s="151">
        <f t="shared" si="42"/>
        <v>0</v>
      </c>
      <c r="G187" s="151">
        <f t="shared" si="43"/>
        <v>0</v>
      </c>
      <c r="H187" s="151">
        <f t="shared" si="43"/>
        <v>0</v>
      </c>
      <c r="I187" s="151">
        <f t="shared" si="43"/>
        <v>0</v>
      </c>
      <c r="J187" s="151">
        <f t="shared" si="44"/>
        <v>0</v>
      </c>
      <c r="K187" s="151">
        <f t="shared" si="44"/>
        <v>0</v>
      </c>
      <c r="L187" s="151">
        <f t="shared" si="44"/>
        <v>0</v>
      </c>
      <c r="M187" s="151">
        <f t="shared" si="44"/>
        <v>0</v>
      </c>
      <c r="N187" s="151">
        <f t="shared" si="44"/>
        <v>0</v>
      </c>
      <c r="O187" s="151">
        <f t="shared" si="44"/>
        <v>0</v>
      </c>
      <c r="P187" s="151">
        <f t="shared" si="44"/>
        <v>0</v>
      </c>
      <c r="Q187" s="152">
        <f t="shared" si="45"/>
        <v>0</v>
      </c>
      <c r="R187" s="138">
        <f t="shared" si="46"/>
        <v>0</v>
      </c>
      <c r="S187" s="138">
        <f t="shared" si="46"/>
        <v>0</v>
      </c>
    </row>
    <row r="188" spans="1:19" s="144" customFormat="1" x14ac:dyDescent="0.2">
      <c r="A188" s="176"/>
      <c r="B188" s="144" t="s">
        <v>44</v>
      </c>
      <c r="C188" s="138">
        <v>0</v>
      </c>
      <c r="D188" s="138">
        <v>0</v>
      </c>
      <c r="E188" s="144">
        <v>0</v>
      </c>
      <c r="F188" s="151">
        <f t="shared" si="42"/>
        <v>0</v>
      </c>
      <c r="G188" s="151">
        <f t="shared" si="43"/>
        <v>0</v>
      </c>
      <c r="H188" s="151">
        <f t="shared" si="43"/>
        <v>0</v>
      </c>
      <c r="I188" s="151">
        <f t="shared" si="43"/>
        <v>0</v>
      </c>
      <c r="J188" s="151">
        <f t="shared" si="44"/>
        <v>0</v>
      </c>
      <c r="K188" s="151">
        <f t="shared" si="44"/>
        <v>0</v>
      </c>
      <c r="L188" s="151">
        <f t="shared" si="44"/>
        <v>0</v>
      </c>
      <c r="M188" s="151">
        <f t="shared" si="44"/>
        <v>0</v>
      </c>
      <c r="N188" s="151">
        <f t="shared" si="44"/>
        <v>0</v>
      </c>
      <c r="O188" s="151">
        <f t="shared" si="44"/>
        <v>0</v>
      </c>
      <c r="P188" s="151">
        <f t="shared" si="44"/>
        <v>0</v>
      </c>
      <c r="Q188" s="152">
        <f t="shared" si="45"/>
        <v>0</v>
      </c>
      <c r="R188" s="138">
        <f t="shared" si="46"/>
        <v>0</v>
      </c>
      <c r="S188" s="138">
        <f t="shared" si="46"/>
        <v>0</v>
      </c>
    </row>
    <row r="189" spans="1:19" s="144" customFormat="1" x14ac:dyDescent="0.2">
      <c r="A189" s="176"/>
      <c r="B189" s="144" t="s">
        <v>45</v>
      </c>
      <c r="C189" s="138">
        <v>0</v>
      </c>
      <c r="D189" s="138">
        <v>0</v>
      </c>
      <c r="E189" s="144">
        <v>0</v>
      </c>
      <c r="F189" s="151">
        <f t="shared" si="42"/>
        <v>0</v>
      </c>
      <c r="G189" s="151">
        <f t="shared" si="43"/>
        <v>0</v>
      </c>
      <c r="H189" s="151">
        <f t="shared" si="43"/>
        <v>0</v>
      </c>
      <c r="I189" s="151">
        <f t="shared" si="43"/>
        <v>0</v>
      </c>
      <c r="J189" s="151">
        <f t="shared" si="44"/>
        <v>0</v>
      </c>
      <c r="K189" s="151">
        <f t="shared" si="44"/>
        <v>0</v>
      </c>
      <c r="L189" s="151">
        <f t="shared" si="44"/>
        <v>0</v>
      </c>
      <c r="M189" s="151">
        <f t="shared" si="44"/>
        <v>0</v>
      </c>
      <c r="N189" s="151">
        <f t="shared" si="44"/>
        <v>0</v>
      </c>
      <c r="O189" s="151">
        <f t="shared" si="44"/>
        <v>0</v>
      </c>
      <c r="P189" s="151">
        <f t="shared" si="44"/>
        <v>0</v>
      </c>
      <c r="Q189" s="152">
        <f t="shared" si="45"/>
        <v>0</v>
      </c>
      <c r="R189" s="138">
        <f t="shared" si="46"/>
        <v>0</v>
      </c>
      <c r="S189" s="138">
        <f t="shared" si="46"/>
        <v>0</v>
      </c>
    </row>
    <row r="190" spans="1:19" s="144" customFormat="1" x14ac:dyDescent="0.2">
      <c r="A190" s="176"/>
      <c r="B190" s="144" t="s">
        <v>46</v>
      </c>
      <c r="C190" s="138">
        <v>0</v>
      </c>
      <c r="D190" s="138">
        <v>0</v>
      </c>
      <c r="E190" s="144">
        <v>0</v>
      </c>
      <c r="F190" s="151">
        <f t="shared" si="42"/>
        <v>0</v>
      </c>
      <c r="G190" s="151">
        <f t="shared" si="43"/>
        <v>0</v>
      </c>
      <c r="H190" s="151">
        <f t="shared" si="43"/>
        <v>0</v>
      </c>
      <c r="I190" s="151">
        <f t="shared" si="43"/>
        <v>0</v>
      </c>
      <c r="J190" s="151">
        <f t="shared" si="44"/>
        <v>0</v>
      </c>
      <c r="K190" s="151">
        <f t="shared" si="44"/>
        <v>0</v>
      </c>
      <c r="L190" s="151">
        <f t="shared" si="44"/>
        <v>0</v>
      </c>
      <c r="M190" s="151">
        <f t="shared" si="44"/>
        <v>0</v>
      </c>
      <c r="N190" s="151">
        <f t="shared" si="44"/>
        <v>0</v>
      </c>
      <c r="O190" s="151">
        <f t="shared" si="44"/>
        <v>0</v>
      </c>
      <c r="P190" s="151">
        <f t="shared" si="44"/>
        <v>0</v>
      </c>
      <c r="Q190" s="152">
        <f t="shared" si="45"/>
        <v>0</v>
      </c>
      <c r="R190" s="138">
        <f t="shared" si="46"/>
        <v>0</v>
      </c>
      <c r="S190" s="138">
        <f t="shared" si="46"/>
        <v>0</v>
      </c>
    </row>
    <row r="191" spans="1:19" s="144" customFormat="1" x14ac:dyDescent="0.2">
      <c r="A191" s="176"/>
      <c r="B191" s="144" t="s">
        <v>47</v>
      </c>
      <c r="C191" s="138">
        <v>0</v>
      </c>
      <c r="D191" s="138">
        <v>0</v>
      </c>
      <c r="E191" s="144">
        <v>0</v>
      </c>
      <c r="F191" s="151">
        <f t="shared" si="42"/>
        <v>0</v>
      </c>
      <c r="G191" s="151">
        <f t="shared" si="43"/>
        <v>0</v>
      </c>
      <c r="H191" s="151">
        <f t="shared" si="43"/>
        <v>0</v>
      </c>
      <c r="I191" s="151">
        <f t="shared" si="43"/>
        <v>0</v>
      </c>
      <c r="J191" s="151">
        <f t="shared" si="44"/>
        <v>0</v>
      </c>
      <c r="K191" s="151">
        <f t="shared" si="44"/>
        <v>0</v>
      </c>
      <c r="L191" s="151">
        <f t="shared" si="44"/>
        <v>0</v>
      </c>
      <c r="M191" s="151">
        <f t="shared" si="44"/>
        <v>0</v>
      </c>
      <c r="N191" s="151">
        <f t="shared" si="44"/>
        <v>0</v>
      </c>
      <c r="O191" s="151">
        <f t="shared" si="44"/>
        <v>0</v>
      </c>
      <c r="P191" s="151">
        <f t="shared" si="44"/>
        <v>0</v>
      </c>
      <c r="Q191" s="152">
        <f t="shared" si="45"/>
        <v>0</v>
      </c>
      <c r="R191" s="138">
        <f t="shared" si="46"/>
        <v>0</v>
      </c>
      <c r="S191" s="138">
        <f t="shared" si="46"/>
        <v>0</v>
      </c>
    </row>
    <row r="192" spans="1:19" s="144" customFormat="1" x14ac:dyDescent="0.2">
      <c r="A192" s="176"/>
      <c r="B192" s="144" t="s">
        <v>48</v>
      </c>
      <c r="C192" s="138">
        <v>0</v>
      </c>
      <c r="D192" s="138">
        <v>0</v>
      </c>
      <c r="E192" s="144">
        <v>0</v>
      </c>
      <c r="F192" s="151">
        <f t="shared" si="42"/>
        <v>0</v>
      </c>
      <c r="G192" s="151">
        <f t="shared" si="43"/>
        <v>0</v>
      </c>
      <c r="H192" s="151">
        <f t="shared" si="43"/>
        <v>0</v>
      </c>
      <c r="I192" s="151">
        <f t="shared" si="43"/>
        <v>0</v>
      </c>
      <c r="J192" s="151">
        <f t="shared" si="44"/>
        <v>0</v>
      </c>
      <c r="K192" s="151">
        <f t="shared" si="44"/>
        <v>0</v>
      </c>
      <c r="L192" s="151">
        <f t="shared" si="44"/>
        <v>0</v>
      </c>
      <c r="M192" s="151">
        <f t="shared" si="44"/>
        <v>0</v>
      </c>
      <c r="N192" s="151">
        <f t="shared" si="44"/>
        <v>0</v>
      </c>
      <c r="O192" s="151">
        <f t="shared" si="44"/>
        <v>0</v>
      </c>
      <c r="P192" s="151">
        <f t="shared" si="44"/>
        <v>0</v>
      </c>
      <c r="Q192" s="152">
        <f t="shared" si="45"/>
        <v>0</v>
      </c>
      <c r="R192" s="138">
        <f t="shared" si="46"/>
        <v>0</v>
      </c>
      <c r="S192" s="138">
        <f t="shared" si="46"/>
        <v>0</v>
      </c>
    </row>
    <row r="193" spans="1:19" s="144" customFormat="1" x14ac:dyDescent="0.2">
      <c r="A193" s="176"/>
      <c r="B193" s="144" t="s">
        <v>49</v>
      </c>
      <c r="C193" s="138">
        <v>0</v>
      </c>
      <c r="D193" s="138">
        <v>0</v>
      </c>
      <c r="E193" s="153">
        <v>0</v>
      </c>
      <c r="F193" s="151">
        <f t="shared" ref="F193:F208" si="47">ROUND(+E193*1.0425,0)</f>
        <v>0</v>
      </c>
      <c r="G193" s="154">
        <f t="shared" si="43"/>
        <v>0</v>
      </c>
      <c r="H193" s="154">
        <f t="shared" si="43"/>
        <v>0</v>
      </c>
      <c r="I193" s="154">
        <f t="shared" si="43"/>
        <v>0</v>
      </c>
      <c r="J193" s="154">
        <f t="shared" ref="J193:P193" si="48">+I193</f>
        <v>0</v>
      </c>
      <c r="K193" s="154">
        <f t="shared" si="48"/>
        <v>0</v>
      </c>
      <c r="L193" s="154">
        <f t="shared" si="48"/>
        <v>0</v>
      </c>
      <c r="M193" s="154">
        <f t="shared" si="48"/>
        <v>0</v>
      </c>
      <c r="N193" s="154">
        <f t="shared" si="48"/>
        <v>0</v>
      </c>
      <c r="O193" s="154">
        <f t="shared" si="48"/>
        <v>0</v>
      </c>
      <c r="P193" s="154">
        <f t="shared" si="48"/>
        <v>0</v>
      </c>
      <c r="Q193" s="152">
        <f>SUM(E193:P193)</f>
        <v>0</v>
      </c>
      <c r="R193" s="138">
        <f t="shared" si="46"/>
        <v>0</v>
      </c>
      <c r="S193" s="138">
        <f t="shared" si="46"/>
        <v>0</v>
      </c>
    </row>
    <row r="194" spans="1:19" s="144" customFormat="1" x14ac:dyDescent="0.2">
      <c r="A194" s="176"/>
      <c r="B194" s="144" t="s">
        <v>172</v>
      </c>
      <c r="C194" s="138">
        <v>0</v>
      </c>
      <c r="D194" s="138">
        <v>0</v>
      </c>
      <c r="E194" s="153">
        <v>0</v>
      </c>
      <c r="F194" s="151">
        <f t="shared" si="47"/>
        <v>0</v>
      </c>
      <c r="G194" s="154">
        <f t="shared" ref="G194:P194" si="49">+F194</f>
        <v>0</v>
      </c>
      <c r="H194" s="154">
        <f t="shared" si="49"/>
        <v>0</v>
      </c>
      <c r="I194" s="154">
        <f t="shared" si="49"/>
        <v>0</v>
      </c>
      <c r="J194" s="154">
        <f t="shared" si="49"/>
        <v>0</v>
      </c>
      <c r="K194" s="154">
        <f t="shared" si="49"/>
        <v>0</v>
      </c>
      <c r="L194" s="154">
        <f t="shared" si="49"/>
        <v>0</v>
      </c>
      <c r="M194" s="154">
        <f t="shared" si="49"/>
        <v>0</v>
      </c>
      <c r="N194" s="154">
        <f t="shared" si="49"/>
        <v>0</v>
      </c>
      <c r="O194" s="154">
        <f t="shared" si="49"/>
        <v>0</v>
      </c>
      <c r="P194" s="154">
        <f t="shared" si="49"/>
        <v>0</v>
      </c>
      <c r="Q194" s="152">
        <f t="shared" ref="Q194:Q203" si="50">SUM(E194:P194)</f>
        <v>0</v>
      </c>
      <c r="R194" s="138">
        <f t="shared" ref="R194:S208" si="51">ROUND(Q194*1.04,0)</f>
        <v>0</v>
      </c>
      <c r="S194" s="138">
        <f t="shared" si="51"/>
        <v>0</v>
      </c>
    </row>
    <row r="195" spans="1:19" s="144" customFormat="1" x14ac:dyDescent="0.2">
      <c r="A195" s="176"/>
      <c r="B195" s="144" t="s">
        <v>173</v>
      </c>
      <c r="C195" s="138">
        <v>0</v>
      </c>
      <c r="D195" s="138">
        <v>0</v>
      </c>
      <c r="E195" s="153">
        <v>0</v>
      </c>
      <c r="F195" s="151">
        <f t="shared" si="47"/>
        <v>0</v>
      </c>
      <c r="G195" s="154">
        <f t="shared" ref="G195:P195" si="52">+F195</f>
        <v>0</v>
      </c>
      <c r="H195" s="154">
        <f t="shared" si="52"/>
        <v>0</v>
      </c>
      <c r="I195" s="154">
        <f t="shared" si="52"/>
        <v>0</v>
      </c>
      <c r="J195" s="154">
        <f t="shared" si="52"/>
        <v>0</v>
      </c>
      <c r="K195" s="154">
        <f t="shared" si="52"/>
        <v>0</v>
      </c>
      <c r="L195" s="154">
        <f t="shared" si="52"/>
        <v>0</v>
      </c>
      <c r="M195" s="154">
        <f t="shared" si="52"/>
        <v>0</v>
      </c>
      <c r="N195" s="154">
        <f t="shared" si="52"/>
        <v>0</v>
      </c>
      <c r="O195" s="154">
        <f t="shared" si="52"/>
        <v>0</v>
      </c>
      <c r="P195" s="154">
        <f t="shared" si="52"/>
        <v>0</v>
      </c>
      <c r="Q195" s="152">
        <f t="shared" si="50"/>
        <v>0</v>
      </c>
      <c r="R195" s="138">
        <f t="shared" si="51"/>
        <v>0</v>
      </c>
      <c r="S195" s="138">
        <f t="shared" si="51"/>
        <v>0</v>
      </c>
    </row>
    <row r="196" spans="1:19" s="144" customFormat="1" x14ac:dyDescent="0.2">
      <c r="A196" s="176"/>
      <c r="B196" s="144" t="s">
        <v>174</v>
      </c>
      <c r="C196" s="138">
        <v>0</v>
      </c>
      <c r="D196" s="138">
        <v>0</v>
      </c>
      <c r="E196" s="153">
        <v>0</v>
      </c>
      <c r="F196" s="151">
        <f t="shared" si="47"/>
        <v>0</v>
      </c>
      <c r="G196" s="154">
        <f t="shared" ref="G196:P196" si="53">+F196</f>
        <v>0</v>
      </c>
      <c r="H196" s="154">
        <f t="shared" si="53"/>
        <v>0</v>
      </c>
      <c r="I196" s="154">
        <f t="shared" si="53"/>
        <v>0</v>
      </c>
      <c r="J196" s="154">
        <f t="shared" si="53"/>
        <v>0</v>
      </c>
      <c r="K196" s="154">
        <f t="shared" si="53"/>
        <v>0</v>
      </c>
      <c r="L196" s="154">
        <f t="shared" si="53"/>
        <v>0</v>
      </c>
      <c r="M196" s="154">
        <f t="shared" si="53"/>
        <v>0</v>
      </c>
      <c r="N196" s="154">
        <f t="shared" si="53"/>
        <v>0</v>
      </c>
      <c r="O196" s="154">
        <f t="shared" si="53"/>
        <v>0</v>
      </c>
      <c r="P196" s="154">
        <f t="shared" si="53"/>
        <v>0</v>
      </c>
      <c r="Q196" s="152">
        <f t="shared" si="50"/>
        <v>0</v>
      </c>
      <c r="R196" s="138">
        <f t="shared" si="51"/>
        <v>0</v>
      </c>
      <c r="S196" s="138">
        <f t="shared" si="51"/>
        <v>0</v>
      </c>
    </row>
    <row r="197" spans="1:19" s="144" customFormat="1" x14ac:dyDescent="0.2">
      <c r="A197" s="176"/>
      <c r="B197" s="144" t="s">
        <v>175</v>
      </c>
      <c r="C197" s="138">
        <v>0</v>
      </c>
      <c r="D197" s="138">
        <v>0</v>
      </c>
      <c r="E197" s="153">
        <v>0</v>
      </c>
      <c r="F197" s="151">
        <f t="shared" si="47"/>
        <v>0</v>
      </c>
      <c r="G197" s="154">
        <f t="shared" ref="G197:P197" si="54">+F197</f>
        <v>0</v>
      </c>
      <c r="H197" s="154">
        <f t="shared" si="54"/>
        <v>0</v>
      </c>
      <c r="I197" s="154">
        <f t="shared" si="54"/>
        <v>0</v>
      </c>
      <c r="J197" s="154">
        <f t="shared" si="54"/>
        <v>0</v>
      </c>
      <c r="K197" s="154">
        <f t="shared" si="54"/>
        <v>0</v>
      </c>
      <c r="L197" s="154">
        <f t="shared" si="54"/>
        <v>0</v>
      </c>
      <c r="M197" s="154">
        <f t="shared" si="54"/>
        <v>0</v>
      </c>
      <c r="N197" s="154">
        <f t="shared" si="54"/>
        <v>0</v>
      </c>
      <c r="O197" s="154">
        <f t="shared" si="54"/>
        <v>0</v>
      </c>
      <c r="P197" s="154">
        <f t="shared" si="54"/>
        <v>0</v>
      </c>
      <c r="Q197" s="152">
        <f t="shared" si="50"/>
        <v>0</v>
      </c>
      <c r="R197" s="138">
        <f t="shared" si="51"/>
        <v>0</v>
      </c>
      <c r="S197" s="138">
        <f t="shared" si="51"/>
        <v>0</v>
      </c>
    </row>
    <row r="198" spans="1:19" s="144" customFormat="1" x14ac:dyDescent="0.2">
      <c r="A198" s="176"/>
      <c r="B198" s="144" t="s">
        <v>176</v>
      </c>
      <c r="C198" s="138">
        <v>0</v>
      </c>
      <c r="D198" s="138">
        <v>0</v>
      </c>
      <c r="E198" s="153">
        <v>0</v>
      </c>
      <c r="F198" s="151">
        <f t="shared" si="47"/>
        <v>0</v>
      </c>
      <c r="G198" s="154">
        <f t="shared" ref="G198:P198" si="55">+F198</f>
        <v>0</v>
      </c>
      <c r="H198" s="154">
        <f t="shared" si="55"/>
        <v>0</v>
      </c>
      <c r="I198" s="154">
        <f t="shared" si="55"/>
        <v>0</v>
      </c>
      <c r="J198" s="154">
        <f t="shared" si="55"/>
        <v>0</v>
      </c>
      <c r="K198" s="154">
        <f t="shared" si="55"/>
        <v>0</v>
      </c>
      <c r="L198" s="154">
        <f t="shared" si="55"/>
        <v>0</v>
      </c>
      <c r="M198" s="154">
        <f t="shared" si="55"/>
        <v>0</v>
      </c>
      <c r="N198" s="154">
        <f t="shared" si="55"/>
        <v>0</v>
      </c>
      <c r="O198" s="154">
        <f t="shared" si="55"/>
        <v>0</v>
      </c>
      <c r="P198" s="154">
        <f t="shared" si="55"/>
        <v>0</v>
      </c>
      <c r="Q198" s="152">
        <f t="shared" si="50"/>
        <v>0</v>
      </c>
      <c r="R198" s="138">
        <f t="shared" si="51"/>
        <v>0</v>
      </c>
      <c r="S198" s="138">
        <f t="shared" si="51"/>
        <v>0</v>
      </c>
    </row>
    <row r="199" spans="1:19" s="144" customFormat="1" x14ac:dyDescent="0.2">
      <c r="A199" s="176"/>
      <c r="B199" s="144" t="s">
        <v>177</v>
      </c>
      <c r="C199" s="138">
        <v>0</v>
      </c>
      <c r="D199" s="138">
        <v>0</v>
      </c>
      <c r="E199" s="153">
        <v>0</v>
      </c>
      <c r="F199" s="151">
        <f t="shared" si="47"/>
        <v>0</v>
      </c>
      <c r="G199" s="154">
        <f t="shared" ref="G199:P199" si="56">+F199</f>
        <v>0</v>
      </c>
      <c r="H199" s="154">
        <f t="shared" si="56"/>
        <v>0</v>
      </c>
      <c r="I199" s="154">
        <f t="shared" si="56"/>
        <v>0</v>
      </c>
      <c r="J199" s="154">
        <f t="shared" si="56"/>
        <v>0</v>
      </c>
      <c r="K199" s="154">
        <f t="shared" si="56"/>
        <v>0</v>
      </c>
      <c r="L199" s="154">
        <f t="shared" si="56"/>
        <v>0</v>
      </c>
      <c r="M199" s="154">
        <f t="shared" si="56"/>
        <v>0</v>
      </c>
      <c r="N199" s="154">
        <f t="shared" si="56"/>
        <v>0</v>
      </c>
      <c r="O199" s="154">
        <f t="shared" si="56"/>
        <v>0</v>
      </c>
      <c r="P199" s="154">
        <f t="shared" si="56"/>
        <v>0</v>
      </c>
      <c r="Q199" s="152">
        <f t="shared" si="50"/>
        <v>0</v>
      </c>
      <c r="R199" s="138">
        <f t="shared" si="51"/>
        <v>0</v>
      </c>
      <c r="S199" s="138">
        <f t="shared" si="51"/>
        <v>0</v>
      </c>
    </row>
    <row r="200" spans="1:19" s="144" customFormat="1" x14ac:dyDescent="0.2">
      <c r="A200" s="176"/>
      <c r="B200" s="144" t="s">
        <v>178</v>
      </c>
      <c r="C200" s="138">
        <v>0</v>
      </c>
      <c r="D200" s="138">
        <v>0</v>
      </c>
      <c r="E200" s="153">
        <v>0</v>
      </c>
      <c r="F200" s="151">
        <f t="shared" si="47"/>
        <v>0</v>
      </c>
      <c r="G200" s="154">
        <f t="shared" ref="G200:P200" si="57">+F200</f>
        <v>0</v>
      </c>
      <c r="H200" s="154">
        <f t="shared" si="57"/>
        <v>0</v>
      </c>
      <c r="I200" s="154">
        <f t="shared" si="57"/>
        <v>0</v>
      </c>
      <c r="J200" s="154">
        <f t="shared" si="57"/>
        <v>0</v>
      </c>
      <c r="K200" s="154">
        <f t="shared" si="57"/>
        <v>0</v>
      </c>
      <c r="L200" s="154">
        <f t="shared" si="57"/>
        <v>0</v>
      </c>
      <c r="M200" s="154">
        <f t="shared" si="57"/>
        <v>0</v>
      </c>
      <c r="N200" s="154">
        <f t="shared" si="57"/>
        <v>0</v>
      </c>
      <c r="O200" s="154">
        <f t="shared" si="57"/>
        <v>0</v>
      </c>
      <c r="P200" s="154">
        <f t="shared" si="57"/>
        <v>0</v>
      </c>
      <c r="Q200" s="152">
        <f t="shared" si="50"/>
        <v>0</v>
      </c>
      <c r="R200" s="138">
        <f t="shared" si="51"/>
        <v>0</v>
      </c>
      <c r="S200" s="138">
        <f t="shared" si="51"/>
        <v>0</v>
      </c>
    </row>
    <row r="201" spans="1:19" s="144" customFormat="1" x14ac:dyDescent="0.2">
      <c r="A201" s="176"/>
      <c r="B201" s="144" t="s">
        <v>179</v>
      </c>
      <c r="C201" s="138">
        <v>0</v>
      </c>
      <c r="D201" s="138">
        <v>0</v>
      </c>
      <c r="E201" s="153">
        <v>0</v>
      </c>
      <c r="F201" s="151">
        <f t="shared" si="47"/>
        <v>0</v>
      </c>
      <c r="G201" s="154">
        <f t="shared" ref="G201:P201" si="58">+F201</f>
        <v>0</v>
      </c>
      <c r="H201" s="154">
        <f t="shared" si="58"/>
        <v>0</v>
      </c>
      <c r="I201" s="154">
        <f t="shared" si="58"/>
        <v>0</v>
      </c>
      <c r="J201" s="154">
        <f t="shared" si="58"/>
        <v>0</v>
      </c>
      <c r="K201" s="154">
        <f t="shared" si="58"/>
        <v>0</v>
      </c>
      <c r="L201" s="154">
        <f t="shared" si="58"/>
        <v>0</v>
      </c>
      <c r="M201" s="154">
        <f t="shared" si="58"/>
        <v>0</v>
      </c>
      <c r="N201" s="154">
        <f t="shared" si="58"/>
        <v>0</v>
      </c>
      <c r="O201" s="154">
        <f t="shared" si="58"/>
        <v>0</v>
      </c>
      <c r="P201" s="154">
        <f t="shared" si="58"/>
        <v>0</v>
      </c>
      <c r="Q201" s="152">
        <f t="shared" si="50"/>
        <v>0</v>
      </c>
      <c r="R201" s="138">
        <f t="shared" si="51"/>
        <v>0</v>
      </c>
      <c r="S201" s="138">
        <f t="shared" si="51"/>
        <v>0</v>
      </c>
    </row>
    <row r="202" spans="1:19" s="144" customFormat="1" x14ac:dyDescent="0.2">
      <c r="A202" s="176"/>
      <c r="B202" s="144" t="s">
        <v>180</v>
      </c>
      <c r="C202" s="138">
        <v>0</v>
      </c>
      <c r="D202" s="138">
        <v>0</v>
      </c>
      <c r="E202" s="153">
        <v>0</v>
      </c>
      <c r="F202" s="151">
        <f t="shared" si="47"/>
        <v>0</v>
      </c>
      <c r="G202" s="154">
        <f t="shared" ref="G202:P202" si="59">+F202</f>
        <v>0</v>
      </c>
      <c r="H202" s="154">
        <f t="shared" si="59"/>
        <v>0</v>
      </c>
      <c r="I202" s="154">
        <f t="shared" si="59"/>
        <v>0</v>
      </c>
      <c r="J202" s="154">
        <f t="shared" si="59"/>
        <v>0</v>
      </c>
      <c r="K202" s="154">
        <f t="shared" si="59"/>
        <v>0</v>
      </c>
      <c r="L202" s="154">
        <f t="shared" si="59"/>
        <v>0</v>
      </c>
      <c r="M202" s="154">
        <f t="shared" si="59"/>
        <v>0</v>
      </c>
      <c r="N202" s="154">
        <f t="shared" si="59"/>
        <v>0</v>
      </c>
      <c r="O202" s="154">
        <f t="shared" si="59"/>
        <v>0</v>
      </c>
      <c r="P202" s="154">
        <f t="shared" si="59"/>
        <v>0</v>
      </c>
      <c r="Q202" s="152">
        <f t="shared" si="50"/>
        <v>0</v>
      </c>
      <c r="R202" s="138">
        <f t="shared" si="51"/>
        <v>0</v>
      </c>
      <c r="S202" s="138">
        <f t="shared" si="51"/>
        <v>0</v>
      </c>
    </row>
    <row r="203" spans="1:19" s="144" customFormat="1" x14ac:dyDescent="0.2">
      <c r="A203" s="176"/>
      <c r="B203" s="144" t="s">
        <v>181</v>
      </c>
      <c r="C203" s="138">
        <v>0</v>
      </c>
      <c r="D203" s="138">
        <v>0</v>
      </c>
      <c r="E203" s="153">
        <v>0</v>
      </c>
      <c r="F203" s="151">
        <f t="shared" si="47"/>
        <v>0</v>
      </c>
      <c r="G203" s="154">
        <f t="shared" ref="G203:P203" si="60">+F203</f>
        <v>0</v>
      </c>
      <c r="H203" s="154">
        <f t="shared" si="60"/>
        <v>0</v>
      </c>
      <c r="I203" s="154">
        <f t="shared" si="60"/>
        <v>0</v>
      </c>
      <c r="J203" s="154">
        <f t="shared" si="60"/>
        <v>0</v>
      </c>
      <c r="K203" s="154">
        <f t="shared" si="60"/>
        <v>0</v>
      </c>
      <c r="L203" s="154">
        <f t="shared" si="60"/>
        <v>0</v>
      </c>
      <c r="M203" s="154">
        <f t="shared" si="60"/>
        <v>0</v>
      </c>
      <c r="N203" s="154">
        <f t="shared" si="60"/>
        <v>0</v>
      </c>
      <c r="O203" s="154">
        <f t="shared" si="60"/>
        <v>0</v>
      </c>
      <c r="P203" s="154">
        <f t="shared" si="60"/>
        <v>0</v>
      </c>
      <c r="Q203" s="152">
        <f t="shared" si="50"/>
        <v>0</v>
      </c>
      <c r="R203" s="138">
        <f t="shared" si="51"/>
        <v>0</v>
      </c>
      <c r="S203" s="138">
        <f t="shared" si="51"/>
        <v>0</v>
      </c>
    </row>
    <row r="204" spans="1:19" s="144" customFormat="1" x14ac:dyDescent="0.2">
      <c r="A204" s="176"/>
      <c r="B204" s="144" t="s">
        <v>182</v>
      </c>
      <c r="C204" s="138">
        <v>0</v>
      </c>
      <c r="D204" s="138">
        <v>0</v>
      </c>
      <c r="E204" s="153">
        <v>0</v>
      </c>
      <c r="F204" s="151">
        <f t="shared" si="47"/>
        <v>0</v>
      </c>
      <c r="G204" s="154">
        <f t="shared" ref="G204:P204" si="61">+F204</f>
        <v>0</v>
      </c>
      <c r="H204" s="154">
        <f t="shared" si="61"/>
        <v>0</v>
      </c>
      <c r="I204" s="154">
        <f t="shared" si="61"/>
        <v>0</v>
      </c>
      <c r="J204" s="154">
        <f t="shared" si="61"/>
        <v>0</v>
      </c>
      <c r="K204" s="154">
        <f t="shared" si="61"/>
        <v>0</v>
      </c>
      <c r="L204" s="154">
        <f t="shared" si="61"/>
        <v>0</v>
      </c>
      <c r="M204" s="154">
        <f t="shared" si="61"/>
        <v>0</v>
      </c>
      <c r="N204" s="154">
        <f t="shared" si="61"/>
        <v>0</v>
      </c>
      <c r="O204" s="154">
        <f t="shared" si="61"/>
        <v>0</v>
      </c>
      <c r="P204" s="154">
        <f t="shared" si="61"/>
        <v>0</v>
      </c>
      <c r="Q204" s="152">
        <f>SUM(E204:P204)</f>
        <v>0</v>
      </c>
      <c r="R204" s="138">
        <f t="shared" si="51"/>
        <v>0</v>
      </c>
      <c r="S204" s="138">
        <f t="shared" si="51"/>
        <v>0</v>
      </c>
    </row>
    <row r="205" spans="1:19" s="144" customFormat="1" x14ac:dyDescent="0.2">
      <c r="A205" s="176"/>
      <c r="B205" s="144" t="s">
        <v>183</v>
      </c>
      <c r="C205" s="138">
        <v>0</v>
      </c>
      <c r="D205" s="138">
        <v>0</v>
      </c>
      <c r="E205" s="153">
        <v>0</v>
      </c>
      <c r="F205" s="151">
        <f t="shared" si="47"/>
        <v>0</v>
      </c>
      <c r="G205" s="154">
        <f t="shared" ref="G205:P205" si="62">+F205</f>
        <v>0</v>
      </c>
      <c r="H205" s="154">
        <f t="shared" si="62"/>
        <v>0</v>
      </c>
      <c r="I205" s="154">
        <f t="shared" si="62"/>
        <v>0</v>
      </c>
      <c r="J205" s="154">
        <f t="shared" si="62"/>
        <v>0</v>
      </c>
      <c r="K205" s="154">
        <f t="shared" si="62"/>
        <v>0</v>
      </c>
      <c r="L205" s="154">
        <f t="shared" si="62"/>
        <v>0</v>
      </c>
      <c r="M205" s="154">
        <f t="shared" si="62"/>
        <v>0</v>
      </c>
      <c r="N205" s="154">
        <f t="shared" si="62"/>
        <v>0</v>
      </c>
      <c r="O205" s="154">
        <f t="shared" si="62"/>
        <v>0</v>
      </c>
      <c r="P205" s="154">
        <f t="shared" si="62"/>
        <v>0</v>
      </c>
      <c r="Q205" s="152">
        <f>SUM(E205:P205)</f>
        <v>0</v>
      </c>
      <c r="R205" s="138">
        <f t="shared" si="51"/>
        <v>0</v>
      </c>
      <c r="S205" s="138">
        <f t="shared" si="51"/>
        <v>0</v>
      </c>
    </row>
    <row r="206" spans="1:19" s="144" customFormat="1" x14ac:dyDescent="0.2">
      <c r="A206" s="176"/>
      <c r="B206" s="144" t="s">
        <v>184</v>
      </c>
      <c r="C206" s="138">
        <v>0</v>
      </c>
      <c r="D206" s="138">
        <v>0</v>
      </c>
      <c r="E206" s="153">
        <v>0</v>
      </c>
      <c r="F206" s="151">
        <f t="shared" si="47"/>
        <v>0</v>
      </c>
      <c r="G206" s="154">
        <f t="shared" ref="G206:P206" si="63">+F206</f>
        <v>0</v>
      </c>
      <c r="H206" s="154">
        <f t="shared" si="63"/>
        <v>0</v>
      </c>
      <c r="I206" s="154">
        <f t="shared" si="63"/>
        <v>0</v>
      </c>
      <c r="J206" s="154">
        <f t="shared" si="63"/>
        <v>0</v>
      </c>
      <c r="K206" s="154">
        <f t="shared" si="63"/>
        <v>0</v>
      </c>
      <c r="L206" s="154">
        <f t="shared" si="63"/>
        <v>0</v>
      </c>
      <c r="M206" s="154">
        <f t="shared" si="63"/>
        <v>0</v>
      </c>
      <c r="N206" s="154">
        <f t="shared" si="63"/>
        <v>0</v>
      </c>
      <c r="O206" s="154">
        <f t="shared" si="63"/>
        <v>0</v>
      </c>
      <c r="P206" s="154">
        <f t="shared" si="63"/>
        <v>0</v>
      </c>
      <c r="Q206" s="152">
        <f>SUM(E206:P206)</f>
        <v>0</v>
      </c>
      <c r="R206" s="138">
        <f t="shared" si="51"/>
        <v>0</v>
      </c>
      <c r="S206" s="138">
        <f t="shared" si="51"/>
        <v>0</v>
      </c>
    </row>
    <row r="207" spans="1:19" s="144" customFormat="1" x14ac:dyDescent="0.2">
      <c r="A207" s="176"/>
      <c r="B207" s="144" t="s">
        <v>185</v>
      </c>
      <c r="C207" s="138">
        <v>0</v>
      </c>
      <c r="D207" s="138">
        <v>0</v>
      </c>
      <c r="E207" s="153">
        <v>0</v>
      </c>
      <c r="F207" s="151">
        <f t="shared" si="47"/>
        <v>0</v>
      </c>
      <c r="G207" s="154">
        <f t="shared" ref="G207:P207" si="64">+F207</f>
        <v>0</v>
      </c>
      <c r="H207" s="154">
        <f t="shared" si="64"/>
        <v>0</v>
      </c>
      <c r="I207" s="154">
        <f t="shared" si="64"/>
        <v>0</v>
      </c>
      <c r="J207" s="154">
        <f t="shared" si="64"/>
        <v>0</v>
      </c>
      <c r="K207" s="154">
        <f t="shared" si="64"/>
        <v>0</v>
      </c>
      <c r="L207" s="154">
        <f t="shared" si="64"/>
        <v>0</v>
      </c>
      <c r="M207" s="154">
        <f t="shared" si="64"/>
        <v>0</v>
      </c>
      <c r="N207" s="154">
        <f t="shared" si="64"/>
        <v>0</v>
      </c>
      <c r="O207" s="154">
        <f t="shared" si="64"/>
        <v>0</v>
      </c>
      <c r="P207" s="154">
        <f t="shared" si="64"/>
        <v>0</v>
      </c>
      <c r="Q207" s="152">
        <f>SUM(E207:P207)</f>
        <v>0</v>
      </c>
      <c r="R207" s="138">
        <f t="shared" si="51"/>
        <v>0</v>
      </c>
      <c r="S207" s="138">
        <f t="shared" si="51"/>
        <v>0</v>
      </c>
    </row>
    <row r="208" spans="1:19" s="144" customFormat="1" x14ac:dyDescent="0.2">
      <c r="A208" s="176"/>
      <c r="B208" s="144" t="s">
        <v>186</v>
      </c>
      <c r="C208" s="138">
        <v>0</v>
      </c>
      <c r="D208" s="138">
        <v>0</v>
      </c>
      <c r="E208" s="153">
        <v>0</v>
      </c>
      <c r="F208" s="151">
        <f t="shared" si="47"/>
        <v>0</v>
      </c>
      <c r="G208" s="154">
        <f t="shared" ref="G208:P208" si="65">+F208</f>
        <v>0</v>
      </c>
      <c r="H208" s="154">
        <f t="shared" si="65"/>
        <v>0</v>
      </c>
      <c r="I208" s="154">
        <f t="shared" si="65"/>
        <v>0</v>
      </c>
      <c r="J208" s="154">
        <f t="shared" si="65"/>
        <v>0</v>
      </c>
      <c r="K208" s="154">
        <f t="shared" si="65"/>
        <v>0</v>
      </c>
      <c r="L208" s="154">
        <f t="shared" si="65"/>
        <v>0</v>
      </c>
      <c r="M208" s="154">
        <f t="shared" si="65"/>
        <v>0</v>
      </c>
      <c r="N208" s="154">
        <f t="shared" si="65"/>
        <v>0</v>
      </c>
      <c r="O208" s="154">
        <f t="shared" si="65"/>
        <v>0</v>
      </c>
      <c r="P208" s="154">
        <f t="shared" si="65"/>
        <v>0</v>
      </c>
      <c r="Q208" s="152">
        <f>SUM(E208:P208)</f>
        <v>0</v>
      </c>
      <c r="R208" s="138">
        <f t="shared" si="51"/>
        <v>0</v>
      </c>
      <c r="S208" s="138">
        <f t="shared" si="51"/>
        <v>0</v>
      </c>
    </row>
    <row r="209" spans="1:19" x14ac:dyDescent="0.2">
      <c r="B209" t="s">
        <v>16</v>
      </c>
      <c r="C209" s="172">
        <f>SUM(C184:C208)</f>
        <v>0</v>
      </c>
      <c r="D209" s="172">
        <f>SUM(D184:D208)</f>
        <v>0</v>
      </c>
      <c r="E209" s="101">
        <f>SUM(E184:E208)</f>
        <v>0</v>
      </c>
      <c r="F209" s="101">
        <f t="shared" ref="F209:P209" si="66">SUM(F184:F208)</f>
        <v>0</v>
      </c>
      <c r="G209" s="101">
        <f t="shared" si="66"/>
        <v>0</v>
      </c>
      <c r="H209" s="101">
        <f t="shared" si="66"/>
        <v>0</v>
      </c>
      <c r="I209" s="101">
        <f t="shared" si="66"/>
        <v>0</v>
      </c>
      <c r="J209" s="101">
        <f t="shared" si="66"/>
        <v>0</v>
      </c>
      <c r="K209" s="101">
        <f t="shared" si="66"/>
        <v>0</v>
      </c>
      <c r="L209" s="101">
        <f t="shared" si="66"/>
        <v>0</v>
      </c>
      <c r="M209" s="101">
        <f t="shared" si="66"/>
        <v>0</v>
      </c>
      <c r="N209" s="101">
        <f t="shared" si="66"/>
        <v>0</v>
      </c>
      <c r="O209" s="101">
        <f t="shared" si="66"/>
        <v>0</v>
      </c>
      <c r="P209" s="101">
        <f t="shared" si="66"/>
        <v>0</v>
      </c>
      <c r="Q209" s="106">
        <f>SUM(Q184:Q208)</f>
        <v>0</v>
      </c>
      <c r="R209" s="106">
        <f>SUM(R184:R208)</f>
        <v>0</v>
      </c>
      <c r="S209" s="106">
        <f>SUM(S184:S208)</f>
        <v>0</v>
      </c>
    </row>
    <row r="210" spans="1:19" x14ac:dyDescent="0.2">
      <c r="B210" s="24"/>
      <c r="E210" s="24"/>
      <c r="F210"/>
      <c r="G210"/>
      <c r="H210"/>
      <c r="I210"/>
      <c r="J210"/>
      <c r="K210"/>
      <c r="L210"/>
      <c r="M210"/>
      <c r="N210"/>
      <c r="O210"/>
      <c r="P210"/>
      <c r="Q210" s="66"/>
      <c r="R210" s="66"/>
      <c r="S210" s="66"/>
    </row>
    <row r="211" spans="1:19" ht="15.75" hidden="1" x14ac:dyDescent="0.25">
      <c r="B211" s="7" t="s">
        <v>50</v>
      </c>
      <c r="C211" s="137"/>
      <c r="D211" s="137"/>
      <c r="E211"/>
      <c r="F211"/>
      <c r="G211"/>
      <c r="H211"/>
      <c r="I211"/>
      <c r="J211"/>
      <c r="K211"/>
      <c r="L211"/>
      <c r="M211"/>
      <c r="N211"/>
      <c r="O211"/>
      <c r="P211"/>
      <c r="Q211" s="66"/>
      <c r="R211" s="66"/>
      <c r="S211" s="66"/>
    </row>
    <row r="212" spans="1:19" s="11" customFormat="1" hidden="1" x14ac:dyDescent="0.2">
      <c r="A212" s="115"/>
      <c r="B212" s="11" t="str">
        <f>+B184</f>
        <v>Employee 1</v>
      </c>
      <c r="C212" s="166"/>
      <c r="D212" s="166"/>
      <c r="E212" s="11">
        <f>+E184</f>
        <v>0</v>
      </c>
      <c r="F212" s="11">
        <f t="shared" ref="F212:P212" si="67">+F184+E212</f>
        <v>0</v>
      </c>
      <c r="G212" s="11">
        <f t="shared" si="67"/>
        <v>0</v>
      </c>
      <c r="H212" s="11">
        <f t="shared" si="67"/>
        <v>0</v>
      </c>
      <c r="I212" s="11">
        <f t="shared" si="67"/>
        <v>0</v>
      </c>
      <c r="J212" s="11">
        <f t="shared" si="67"/>
        <v>0</v>
      </c>
      <c r="K212" s="11">
        <f t="shared" si="67"/>
        <v>0</v>
      </c>
      <c r="L212" s="11">
        <f t="shared" si="67"/>
        <v>0</v>
      </c>
      <c r="M212" s="11">
        <f t="shared" si="67"/>
        <v>0</v>
      </c>
      <c r="N212" s="11">
        <f t="shared" si="67"/>
        <v>0</v>
      </c>
      <c r="O212" s="11">
        <f t="shared" si="67"/>
        <v>0</v>
      </c>
      <c r="P212" s="11">
        <f t="shared" si="67"/>
        <v>0</v>
      </c>
      <c r="Q212" s="100"/>
      <c r="R212" s="100"/>
      <c r="S212" s="100"/>
    </row>
    <row r="213" spans="1:19" s="11" customFormat="1" hidden="1" x14ac:dyDescent="0.2">
      <c r="A213" s="115"/>
      <c r="B213" s="11" t="str">
        <f>+B185</f>
        <v>Employee 2</v>
      </c>
      <c r="C213" s="166"/>
      <c r="D213" s="166"/>
      <c r="E213" s="11">
        <f>+E185</f>
        <v>0</v>
      </c>
      <c r="F213" s="11">
        <f t="shared" ref="F213:P213" si="68">+F185+E213</f>
        <v>0</v>
      </c>
      <c r="G213" s="11">
        <f t="shared" si="68"/>
        <v>0</v>
      </c>
      <c r="H213" s="11">
        <f t="shared" si="68"/>
        <v>0</v>
      </c>
      <c r="I213" s="11">
        <f t="shared" si="68"/>
        <v>0</v>
      </c>
      <c r="J213" s="11">
        <f t="shared" si="68"/>
        <v>0</v>
      </c>
      <c r="K213" s="11">
        <f t="shared" si="68"/>
        <v>0</v>
      </c>
      <c r="L213" s="11">
        <f t="shared" si="68"/>
        <v>0</v>
      </c>
      <c r="M213" s="11">
        <f t="shared" si="68"/>
        <v>0</v>
      </c>
      <c r="N213" s="11">
        <f t="shared" si="68"/>
        <v>0</v>
      </c>
      <c r="O213" s="11">
        <f t="shared" si="68"/>
        <v>0</v>
      </c>
      <c r="P213" s="11">
        <f t="shared" si="68"/>
        <v>0</v>
      </c>
      <c r="Q213" s="100"/>
      <c r="R213" s="100"/>
      <c r="S213" s="100"/>
    </row>
    <row r="214" spans="1:19" s="11" customFormat="1" hidden="1" x14ac:dyDescent="0.2">
      <c r="A214" s="115"/>
      <c r="B214" s="11" t="str">
        <f>+B186</f>
        <v>Employee 3</v>
      </c>
      <c r="C214" s="166"/>
      <c r="D214" s="166"/>
      <c r="E214" s="11">
        <f t="shared" ref="E214:E236" si="69">+E186</f>
        <v>0</v>
      </c>
      <c r="F214" s="11">
        <f t="shared" ref="F214:P214" si="70">+F186+E214</f>
        <v>0</v>
      </c>
      <c r="G214" s="11">
        <f t="shared" si="70"/>
        <v>0</v>
      </c>
      <c r="H214" s="11">
        <f t="shared" si="70"/>
        <v>0</v>
      </c>
      <c r="I214" s="11">
        <f t="shared" si="70"/>
        <v>0</v>
      </c>
      <c r="J214" s="11">
        <f t="shared" si="70"/>
        <v>0</v>
      </c>
      <c r="K214" s="11">
        <f t="shared" si="70"/>
        <v>0</v>
      </c>
      <c r="L214" s="11">
        <f t="shared" si="70"/>
        <v>0</v>
      </c>
      <c r="M214" s="11">
        <f t="shared" si="70"/>
        <v>0</v>
      </c>
      <c r="N214" s="11">
        <f t="shared" si="70"/>
        <v>0</v>
      </c>
      <c r="O214" s="11">
        <f t="shared" si="70"/>
        <v>0</v>
      </c>
      <c r="P214" s="11">
        <f t="shared" si="70"/>
        <v>0</v>
      </c>
      <c r="Q214" s="100"/>
      <c r="R214" s="100"/>
      <c r="S214" s="100"/>
    </row>
    <row r="215" spans="1:19" s="11" customFormat="1" hidden="1" x14ac:dyDescent="0.2">
      <c r="A215" s="115"/>
      <c r="B215" s="151" t="s">
        <v>43</v>
      </c>
      <c r="C215" s="166"/>
      <c r="D215" s="166"/>
      <c r="E215" s="11">
        <f t="shared" si="69"/>
        <v>0</v>
      </c>
      <c r="F215" s="11">
        <f t="shared" ref="F215:P215" si="71">+F187+E215</f>
        <v>0</v>
      </c>
      <c r="G215" s="11">
        <f t="shared" si="71"/>
        <v>0</v>
      </c>
      <c r="H215" s="11">
        <f t="shared" si="71"/>
        <v>0</v>
      </c>
      <c r="I215" s="11">
        <f t="shared" si="71"/>
        <v>0</v>
      </c>
      <c r="J215" s="11">
        <f t="shared" si="71"/>
        <v>0</v>
      </c>
      <c r="K215" s="11">
        <f t="shared" si="71"/>
        <v>0</v>
      </c>
      <c r="L215" s="11">
        <f t="shared" si="71"/>
        <v>0</v>
      </c>
      <c r="M215" s="11">
        <f t="shared" si="71"/>
        <v>0</v>
      </c>
      <c r="N215" s="11">
        <f t="shared" si="71"/>
        <v>0</v>
      </c>
      <c r="O215" s="11">
        <f t="shared" si="71"/>
        <v>0</v>
      </c>
      <c r="P215" s="11">
        <f t="shared" si="71"/>
        <v>0</v>
      </c>
      <c r="Q215" s="100"/>
      <c r="R215" s="100"/>
      <c r="S215" s="100"/>
    </row>
    <row r="216" spans="1:19" s="11" customFormat="1" hidden="1" x14ac:dyDescent="0.2">
      <c r="A216" s="115"/>
      <c r="B216" s="151" t="s">
        <v>44</v>
      </c>
      <c r="C216" s="166"/>
      <c r="D216" s="166"/>
      <c r="E216" s="11">
        <f t="shared" si="69"/>
        <v>0</v>
      </c>
      <c r="F216" s="11">
        <f t="shared" ref="F216:P216" si="72">+F188+E216</f>
        <v>0</v>
      </c>
      <c r="G216" s="11">
        <f t="shared" si="72"/>
        <v>0</v>
      </c>
      <c r="H216" s="11">
        <f t="shared" si="72"/>
        <v>0</v>
      </c>
      <c r="I216" s="11">
        <f t="shared" si="72"/>
        <v>0</v>
      </c>
      <c r="J216" s="11">
        <f t="shared" si="72"/>
        <v>0</v>
      </c>
      <c r="K216" s="11">
        <f t="shared" si="72"/>
        <v>0</v>
      </c>
      <c r="L216" s="11">
        <f t="shared" si="72"/>
        <v>0</v>
      </c>
      <c r="M216" s="11">
        <f t="shared" si="72"/>
        <v>0</v>
      </c>
      <c r="N216" s="11">
        <f t="shared" si="72"/>
        <v>0</v>
      </c>
      <c r="O216" s="11">
        <f t="shared" si="72"/>
        <v>0</v>
      </c>
      <c r="P216" s="11">
        <f t="shared" si="72"/>
        <v>0</v>
      </c>
      <c r="Q216" s="100"/>
      <c r="R216" s="100"/>
      <c r="S216" s="100"/>
    </row>
    <row r="217" spans="1:19" s="11" customFormat="1" hidden="1" x14ac:dyDescent="0.2">
      <c r="A217" s="115"/>
      <c r="B217" s="151" t="s">
        <v>45</v>
      </c>
      <c r="C217" s="166"/>
      <c r="D217" s="166"/>
      <c r="E217" s="11">
        <f t="shared" si="69"/>
        <v>0</v>
      </c>
      <c r="F217" s="11">
        <f t="shared" ref="F217:P217" si="73">+F189+E217</f>
        <v>0</v>
      </c>
      <c r="G217" s="11">
        <f t="shared" si="73"/>
        <v>0</v>
      </c>
      <c r="H217" s="11">
        <f t="shared" si="73"/>
        <v>0</v>
      </c>
      <c r="I217" s="11">
        <f t="shared" si="73"/>
        <v>0</v>
      </c>
      <c r="J217" s="11">
        <f t="shared" si="73"/>
        <v>0</v>
      </c>
      <c r="K217" s="11">
        <f t="shared" si="73"/>
        <v>0</v>
      </c>
      <c r="L217" s="11">
        <f t="shared" si="73"/>
        <v>0</v>
      </c>
      <c r="M217" s="11">
        <f t="shared" si="73"/>
        <v>0</v>
      </c>
      <c r="N217" s="11">
        <f t="shared" si="73"/>
        <v>0</v>
      </c>
      <c r="O217" s="11">
        <f t="shared" si="73"/>
        <v>0</v>
      </c>
      <c r="P217" s="11">
        <f t="shared" si="73"/>
        <v>0</v>
      </c>
      <c r="Q217" s="100"/>
      <c r="R217" s="100"/>
      <c r="S217" s="100"/>
    </row>
    <row r="218" spans="1:19" s="11" customFormat="1" hidden="1" x14ac:dyDescent="0.2">
      <c r="A218" s="115"/>
      <c r="B218" s="151" t="s">
        <v>46</v>
      </c>
      <c r="C218" s="166"/>
      <c r="D218" s="166"/>
      <c r="E218" s="11">
        <f t="shared" si="69"/>
        <v>0</v>
      </c>
      <c r="F218" s="11">
        <f t="shared" ref="F218:P218" si="74">+F190+E218</f>
        <v>0</v>
      </c>
      <c r="G218" s="11">
        <f t="shared" si="74"/>
        <v>0</v>
      </c>
      <c r="H218" s="11">
        <f t="shared" si="74"/>
        <v>0</v>
      </c>
      <c r="I218" s="11">
        <f t="shared" si="74"/>
        <v>0</v>
      </c>
      <c r="J218" s="11">
        <f t="shared" si="74"/>
        <v>0</v>
      </c>
      <c r="K218" s="11">
        <f t="shared" si="74"/>
        <v>0</v>
      </c>
      <c r="L218" s="11">
        <f t="shared" si="74"/>
        <v>0</v>
      </c>
      <c r="M218" s="11">
        <f t="shared" si="74"/>
        <v>0</v>
      </c>
      <c r="N218" s="11">
        <f t="shared" si="74"/>
        <v>0</v>
      </c>
      <c r="O218" s="11">
        <f t="shared" si="74"/>
        <v>0</v>
      </c>
      <c r="P218" s="11">
        <f t="shared" si="74"/>
        <v>0</v>
      </c>
      <c r="Q218" s="100"/>
      <c r="R218" s="100"/>
      <c r="S218" s="100"/>
    </row>
    <row r="219" spans="1:19" s="11" customFormat="1" hidden="1" x14ac:dyDescent="0.2">
      <c r="A219" s="115"/>
      <c r="B219" s="151" t="s">
        <v>47</v>
      </c>
      <c r="C219" s="166"/>
      <c r="D219" s="166"/>
      <c r="E219" s="11">
        <f t="shared" si="69"/>
        <v>0</v>
      </c>
      <c r="F219" s="11">
        <f t="shared" ref="F219:P219" si="75">+F191+E219</f>
        <v>0</v>
      </c>
      <c r="G219" s="11">
        <f t="shared" si="75"/>
        <v>0</v>
      </c>
      <c r="H219" s="11">
        <f t="shared" si="75"/>
        <v>0</v>
      </c>
      <c r="I219" s="11">
        <f t="shared" si="75"/>
        <v>0</v>
      </c>
      <c r="J219" s="11">
        <f t="shared" si="75"/>
        <v>0</v>
      </c>
      <c r="K219" s="11">
        <f t="shared" si="75"/>
        <v>0</v>
      </c>
      <c r="L219" s="11">
        <f t="shared" si="75"/>
        <v>0</v>
      </c>
      <c r="M219" s="11">
        <f t="shared" si="75"/>
        <v>0</v>
      </c>
      <c r="N219" s="11">
        <f t="shared" si="75"/>
        <v>0</v>
      </c>
      <c r="O219" s="11">
        <f t="shared" si="75"/>
        <v>0</v>
      </c>
      <c r="P219" s="11">
        <f t="shared" si="75"/>
        <v>0</v>
      </c>
      <c r="Q219" s="100"/>
      <c r="R219" s="100"/>
      <c r="S219" s="100"/>
    </row>
    <row r="220" spans="1:19" s="11" customFormat="1" hidden="1" x14ac:dyDescent="0.2">
      <c r="A220" s="115"/>
      <c r="B220" s="151" t="s">
        <v>48</v>
      </c>
      <c r="C220" s="166"/>
      <c r="D220" s="166"/>
      <c r="E220" s="11">
        <f t="shared" si="69"/>
        <v>0</v>
      </c>
      <c r="F220" s="11">
        <f t="shared" ref="F220:P220" si="76">+F192+E220</f>
        <v>0</v>
      </c>
      <c r="G220" s="11">
        <f t="shared" si="76"/>
        <v>0</v>
      </c>
      <c r="H220" s="11">
        <f t="shared" si="76"/>
        <v>0</v>
      </c>
      <c r="I220" s="11">
        <f t="shared" si="76"/>
        <v>0</v>
      </c>
      <c r="J220" s="11">
        <f t="shared" si="76"/>
        <v>0</v>
      </c>
      <c r="K220" s="11">
        <f t="shared" si="76"/>
        <v>0</v>
      </c>
      <c r="L220" s="11">
        <f t="shared" si="76"/>
        <v>0</v>
      </c>
      <c r="M220" s="11">
        <f t="shared" si="76"/>
        <v>0</v>
      </c>
      <c r="N220" s="11">
        <f t="shared" si="76"/>
        <v>0</v>
      </c>
      <c r="O220" s="11">
        <f t="shared" si="76"/>
        <v>0</v>
      </c>
      <c r="P220" s="11">
        <f t="shared" si="76"/>
        <v>0</v>
      </c>
      <c r="Q220" s="100"/>
      <c r="R220" s="100"/>
      <c r="S220" s="100"/>
    </row>
    <row r="221" spans="1:19" s="11" customFormat="1" hidden="1" x14ac:dyDescent="0.2">
      <c r="A221" s="115"/>
      <c r="B221" s="151" t="s">
        <v>49</v>
      </c>
      <c r="C221" s="166"/>
      <c r="D221" s="166"/>
      <c r="E221" s="11">
        <f t="shared" si="69"/>
        <v>0</v>
      </c>
      <c r="F221" s="11">
        <f t="shared" ref="F221:P221" si="77">+F193+E221</f>
        <v>0</v>
      </c>
      <c r="G221" s="11">
        <f t="shared" si="77"/>
        <v>0</v>
      </c>
      <c r="H221" s="11">
        <f t="shared" si="77"/>
        <v>0</v>
      </c>
      <c r="I221" s="11">
        <f t="shared" si="77"/>
        <v>0</v>
      </c>
      <c r="J221" s="11">
        <f t="shared" si="77"/>
        <v>0</v>
      </c>
      <c r="K221" s="11">
        <f t="shared" si="77"/>
        <v>0</v>
      </c>
      <c r="L221" s="11">
        <f t="shared" si="77"/>
        <v>0</v>
      </c>
      <c r="M221" s="11">
        <f t="shared" si="77"/>
        <v>0</v>
      </c>
      <c r="N221" s="11">
        <f t="shared" si="77"/>
        <v>0</v>
      </c>
      <c r="O221" s="11">
        <f t="shared" si="77"/>
        <v>0</v>
      </c>
      <c r="P221" s="11">
        <f t="shared" si="77"/>
        <v>0</v>
      </c>
      <c r="Q221" s="100"/>
      <c r="R221" s="100"/>
      <c r="S221" s="100"/>
    </row>
    <row r="222" spans="1:19" s="11" customFormat="1" hidden="1" x14ac:dyDescent="0.2">
      <c r="A222" s="115"/>
      <c r="B222" s="151" t="s">
        <v>172</v>
      </c>
      <c r="C222" s="166"/>
      <c r="D222" s="166"/>
      <c r="E222" s="11">
        <f t="shared" si="69"/>
        <v>0</v>
      </c>
      <c r="F222" s="11">
        <f t="shared" ref="F222:P222" si="78">+F194+E222</f>
        <v>0</v>
      </c>
      <c r="G222" s="11">
        <f t="shared" si="78"/>
        <v>0</v>
      </c>
      <c r="H222" s="11">
        <f t="shared" si="78"/>
        <v>0</v>
      </c>
      <c r="I222" s="11">
        <f t="shared" si="78"/>
        <v>0</v>
      </c>
      <c r="J222" s="11">
        <f t="shared" si="78"/>
        <v>0</v>
      </c>
      <c r="K222" s="11">
        <f t="shared" si="78"/>
        <v>0</v>
      </c>
      <c r="L222" s="11">
        <f t="shared" si="78"/>
        <v>0</v>
      </c>
      <c r="M222" s="11">
        <f t="shared" si="78"/>
        <v>0</v>
      </c>
      <c r="N222" s="11">
        <f t="shared" si="78"/>
        <v>0</v>
      </c>
      <c r="O222" s="11">
        <f t="shared" si="78"/>
        <v>0</v>
      </c>
      <c r="P222" s="11">
        <f t="shared" si="78"/>
        <v>0</v>
      </c>
      <c r="Q222" s="100"/>
      <c r="R222" s="100"/>
      <c r="S222" s="100"/>
    </row>
    <row r="223" spans="1:19" s="11" customFormat="1" hidden="1" x14ac:dyDescent="0.2">
      <c r="A223" s="115"/>
      <c r="B223" s="151" t="s">
        <v>173</v>
      </c>
      <c r="C223" s="166"/>
      <c r="D223" s="166"/>
      <c r="E223" s="11">
        <f t="shared" si="69"/>
        <v>0</v>
      </c>
      <c r="F223" s="11">
        <f t="shared" ref="F223:P223" si="79">+F195+E223</f>
        <v>0</v>
      </c>
      <c r="G223" s="11">
        <f t="shared" si="79"/>
        <v>0</v>
      </c>
      <c r="H223" s="11">
        <f t="shared" si="79"/>
        <v>0</v>
      </c>
      <c r="I223" s="11">
        <f t="shared" si="79"/>
        <v>0</v>
      </c>
      <c r="J223" s="11">
        <f t="shared" si="79"/>
        <v>0</v>
      </c>
      <c r="K223" s="11">
        <f t="shared" si="79"/>
        <v>0</v>
      </c>
      <c r="L223" s="11">
        <f t="shared" si="79"/>
        <v>0</v>
      </c>
      <c r="M223" s="11">
        <f t="shared" si="79"/>
        <v>0</v>
      </c>
      <c r="N223" s="11">
        <f t="shared" si="79"/>
        <v>0</v>
      </c>
      <c r="O223" s="11">
        <f t="shared" si="79"/>
        <v>0</v>
      </c>
      <c r="P223" s="11">
        <f t="shared" si="79"/>
        <v>0</v>
      </c>
      <c r="Q223" s="100"/>
      <c r="R223" s="100"/>
      <c r="S223" s="100"/>
    </row>
    <row r="224" spans="1:19" s="11" customFormat="1" hidden="1" x14ac:dyDescent="0.2">
      <c r="A224" s="115"/>
      <c r="B224" s="151" t="s">
        <v>174</v>
      </c>
      <c r="C224" s="166"/>
      <c r="D224" s="166"/>
      <c r="E224" s="11">
        <f t="shared" si="69"/>
        <v>0</v>
      </c>
      <c r="F224" s="11">
        <f t="shared" ref="F224:P224" si="80">+F196+E224</f>
        <v>0</v>
      </c>
      <c r="G224" s="11">
        <f t="shared" si="80"/>
        <v>0</v>
      </c>
      <c r="H224" s="11">
        <f t="shared" si="80"/>
        <v>0</v>
      </c>
      <c r="I224" s="11">
        <f t="shared" si="80"/>
        <v>0</v>
      </c>
      <c r="J224" s="11">
        <f t="shared" si="80"/>
        <v>0</v>
      </c>
      <c r="K224" s="11">
        <f t="shared" si="80"/>
        <v>0</v>
      </c>
      <c r="L224" s="11">
        <f t="shared" si="80"/>
        <v>0</v>
      </c>
      <c r="M224" s="11">
        <f t="shared" si="80"/>
        <v>0</v>
      </c>
      <c r="N224" s="11">
        <f t="shared" si="80"/>
        <v>0</v>
      </c>
      <c r="O224" s="11">
        <f t="shared" si="80"/>
        <v>0</v>
      </c>
      <c r="P224" s="11">
        <f t="shared" si="80"/>
        <v>0</v>
      </c>
      <c r="Q224" s="100"/>
      <c r="R224" s="100"/>
      <c r="S224" s="100"/>
    </row>
    <row r="225" spans="1:19" s="11" customFormat="1" hidden="1" x14ac:dyDescent="0.2">
      <c r="A225" s="115"/>
      <c r="B225" s="151" t="s">
        <v>175</v>
      </c>
      <c r="C225" s="166"/>
      <c r="D225" s="166"/>
      <c r="E225" s="11">
        <f t="shared" si="69"/>
        <v>0</v>
      </c>
      <c r="F225" s="11">
        <f t="shared" ref="F225:P225" si="81">+F197+E225</f>
        <v>0</v>
      </c>
      <c r="G225" s="11">
        <f t="shared" si="81"/>
        <v>0</v>
      </c>
      <c r="H225" s="11">
        <f t="shared" si="81"/>
        <v>0</v>
      </c>
      <c r="I225" s="11">
        <f t="shared" si="81"/>
        <v>0</v>
      </c>
      <c r="J225" s="11">
        <f t="shared" si="81"/>
        <v>0</v>
      </c>
      <c r="K225" s="11">
        <f t="shared" si="81"/>
        <v>0</v>
      </c>
      <c r="L225" s="11">
        <f t="shared" si="81"/>
        <v>0</v>
      </c>
      <c r="M225" s="11">
        <f t="shared" si="81"/>
        <v>0</v>
      </c>
      <c r="N225" s="11">
        <f t="shared" si="81"/>
        <v>0</v>
      </c>
      <c r="O225" s="11">
        <f t="shared" si="81"/>
        <v>0</v>
      </c>
      <c r="P225" s="11">
        <f t="shared" si="81"/>
        <v>0</v>
      </c>
      <c r="Q225" s="100"/>
      <c r="R225" s="100"/>
      <c r="S225" s="100"/>
    </row>
    <row r="226" spans="1:19" s="11" customFormat="1" hidden="1" x14ac:dyDescent="0.2">
      <c r="A226" s="115"/>
      <c r="B226" s="151" t="s">
        <v>176</v>
      </c>
      <c r="C226" s="166"/>
      <c r="D226" s="166"/>
      <c r="E226" s="11">
        <f t="shared" si="69"/>
        <v>0</v>
      </c>
      <c r="F226" s="11">
        <f t="shared" ref="F226:P226" si="82">+F198+E226</f>
        <v>0</v>
      </c>
      <c r="G226" s="11">
        <f t="shared" si="82"/>
        <v>0</v>
      </c>
      <c r="H226" s="11">
        <f t="shared" si="82"/>
        <v>0</v>
      </c>
      <c r="I226" s="11">
        <f t="shared" si="82"/>
        <v>0</v>
      </c>
      <c r="J226" s="11">
        <f t="shared" si="82"/>
        <v>0</v>
      </c>
      <c r="K226" s="11">
        <f t="shared" si="82"/>
        <v>0</v>
      </c>
      <c r="L226" s="11">
        <f t="shared" si="82"/>
        <v>0</v>
      </c>
      <c r="M226" s="11">
        <f t="shared" si="82"/>
        <v>0</v>
      </c>
      <c r="N226" s="11">
        <f t="shared" si="82"/>
        <v>0</v>
      </c>
      <c r="O226" s="11">
        <f t="shared" si="82"/>
        <v>0</v>
      </c>
      <c r="P226" s="11">
        <f t="shared" si="82"/>
        <v>0</v>
      </c>
      <c r="Q226" s="100"/>
      <c r="R226" s="100"/>
      <c r="S226" s="100"/>
    </row>
    <row r="227" spans="1:19" s="11" customFormat="1" hidden="1" x14ac:dyDescent="0.2">
      <c r="A227" s="115"/>
      <c r="B227" s="151" t="s">
        <v>177</v>
      </c>
      <c r="C227" s="166"/>
      <c r="D227" s="166"/>
      <c r="E227" s="11">
        <f t="shared" si="69"/>
        <v>0</v>
      </c>
      <c r="F227" s="11">
        <f t="shared" ref="F227:P227" si="83">+F199+E227</f>
        <v>0</v>
      </c>
      <c r="G227" s="11">
        <f t="shared" si="83"/>
        <v>0</v>
      </c>
      <c r="H227" s="11">
        <f t="shared" si="83"/>
        <v>0</v>
      </c>
      <c r="I227" s="11">
        <f t="shared" si="83"/>
        <v>0</v>
      </c>
      <c r="J227" s="11">
        <f t="shared" si="83"/>
        <v>0</v>
      </c>
      <c r="K227" s="11">
        <f t="shared" si="83"/>
        <v>0</v>
      </c>
      <c r="L227" s="11">
        <f t="shared" si="83"/>
        <v>0</v>
      </c>
      <c r="M227" s="11">
        <f t="shared" si="83"/>
        <v>0</v>
      </c>
      <c r="N227" s="11">
        <f t="shared" si="83"/>
        <v>0</v>
      </c>
      <c r="O227" s="11">
        <f t="shared" si="83"/>
        <v>0</v>
      </c>
      <c r="P227" s="11">
        <f t="shared" si="83"/>
        <v>0</v>
      </c>
      <c r="Q227" s="100"/>
      <c r="R227" s="100"/>
      <c r="S227" s="100"/>
    </row>
    <row r="228" spans="1:19" s="11" customFormat="1" hidden="1" x14ac:dyDescent="0.2">
      <c r="A228" s="115"/>
      <c r="B228" s="151" t="s">
        <v>178</v>
      </c>
      <c r="C228" s="166"/>
      <c r="D228" s="166"/>
      <c r="E228" s="11">
        <f t="shared" si="69"/>
        <v>0</v>
      </c>
      <c r="F228" s="11">
        <f t="shared" ref="F228:P228" si="84">+F200+E228</f>
        <v>0</v>
      </c>
      <c r="G228" s="11">
        <f t="shared" si="84"/>
        <v>0</v>
      </c>
      <c r="H228" s="11">
        <f t="shared" si="84"/>
        <v>0</v>
      </c>
      <c r="I228" s="11">
        <f t="shared" si="84"/>
        <v>0</v>
      </c>
      <c r="J228" s="11">
        <f t="shared" si="84"/>
        <v>0</v>
      </c>
      <c r="K228" s="11">
        <f t="shared" si="84"/>
        <v>0</v>
      </c>
      <c r="L228" s="11">
        <f t="shared" si="84"/>
        <v>0</v>
      </c>
      <c r="M228" s="11">
        <f t="shared" si="84"/>
        <v>0</v>
      </c>
      <c r="N228" s="11">
        <f t="shared" si="84"/>
        <v>0</v>
      </c>
      <c r="O228" s="11">
        <f t="shared" si="84"/>
        <v>0</v>
      </c>
      <c r="P228" s="11">
        <f t="shared" si="84"/>
        <v>0</v>
      </c>
      <c r="Q228" s="100"/>
      <c r="R228" s="100"/>
      <c r="S228" s="100"/>
    </row>
    <row r="229" spans="1:19" s="11" customFormat="1" hidden="1" x14ac:dyDescent="0.2">
      <c r="A229" s="115"/>
      <c r="B229" s="151" t="s">
        <v>179</v>
      </c>
      <c r="C229" s="166"/>
      <c r="D229" s="166"/>
      <c r="E229" s="11">
        <f t="shared" si="69"/>
        <v>0</v>
      </c>
      <c r="F229" s="11">
        <f t="shared" ref="F229:P229" si="85">+F201+E229</f>
        <v>0</v>
      </c>
      <c r="G229" s="11">
        <f t="shared" si="85"/>
        <v>0</v>
      </c>
      <c r="H229" s="11">
        <f t="shared" si="85"/>
        <v>0</v>
      </c>
      <c r="I229" s="11">
        <f t="shared" si="85"/>
        <v>0</v>
      </c>
      <c r="J229" s="11">
        <f t="shared" si="85"/>
        <v>0</v>
      </c>
      <c r="K229" s="11">
        <f t="shared" si="85"/>
        <v>0</v>
      </c>
      <c r="L229" s="11">
        <f t="shared" si="85"/>
        <v>0</v>
      </c>
      <c r="M229" s="11">
        <f t="shared" si="85"/>
        <v>0</v>
      </c>
      <c r="N229" s="11">
        <f t="shared" si="85"/>
        <v>0</v>
      </c>
      <c r="O229" s="11">
        <f t="shared" si="85"/>
        <v>0</v>
      </c>
      <c r="P229" s="11">
        <f t="shared" si="85"/>
        <v>0</v>
      </c>
      <c r="Q229" s="100"/>
      <c r="R229" s="100"/>
      <c r="S229" s="100"/>
    </row>
    <row r="230" spans="1:19" s="11" customFormat="1" hidden="1" x14ac:dyDescent="0.2">
      <c r="A230" s="115"/>
      <c r="B230" s="151" t="s">
        <v>180</v>
      </c>
      <c r="C230" s="166"/>
      <c r="D230" s="166"/>
      <c r="E230" s="11">
        <f t="shared" si="69"/>
        <v>0</v>
      </c>
      <c r="F230" s="11">
        <f t="shared" ref="F230:P230" si="86">+F202+E230</f>
        <v>0</v>
      </c>
      <c r="G230" s="11">
        <f t="shared" si="86"/>
        <v>0</v>
      </c>
      <c r="H230" s="11">
        <f t="shared" si="86"/>
        <v>0</v>
      </c>
      <c r="I230" s="11">
        <f t="shared" si="86"/>
        <v>0</v>
      </c>
      <c r="J230" s="11">
        <f t="shared" si="86"/>
        <v>0</v>
      </c>
      <c r="K230" s="11">
        <f t="shared" si="86"/>
        <v>0</v>
      </c>
      <c r="L230" s="11">
        <f t="shared" si="86"/>
        <v>0</v>
      </c>
      <c r="M230" s="11">
        <f t="shared" si="86"/>
        <v>0</v>
      </c>
      <c r="N230" s="11">
        <f t="shared" si="86"/>
        <v>0</v>
      </c>
      <c r="O230" s="11">
        <f t="shared" si="86"/>
        <v>0</v>
      </c>
      <c r="P230" s="11">
        <f t="shared" si="86"/>
        <v>0</v>
      </c>
      <c r="Q230" s="100"/>
      <c r="R230" s="100"/>
      <c r="S230" s="100"/>
    </row>
    <row r="231" spans="1:19" s="11" customFormat="1" hidden="1" x14ac:dyDescent="0.2">
      <c r="A231" s="115"/>
      <c r="B231" s="151" t="s">
        <v>181</v>
      </c>
      <c r="C231" s="166"/>
      <c r="D231" s="166"/>
      <c r="E231" s="11">
        <f t="shared" si="69"/>
        <v>0</v>
      </c>
      <c r="F231" s="11">
        <f t="shared" ref="F231:P231" si="87">+F203+E231</f>
        <v>0</v>
      </c>
      <c r="G231" s="11">
        <f t="shared" si="87"/>
        <v>0</v>
      </c>
      <c r="H231" s="11">
        <f t="shared" si="87"/>
        <v>0</v>
      </c>
      <c r="I231" s="11">
        <f t="shared" si="87"/>
        <v>0</v>
      </c>
      <c r="J231" s="11">
        <f t="shared" si="87"/>
        <v>0</v>
      </c>
      <c r="K231" s="11">
        <f t="shared" si="87"/>
        <v>0</v>
      </c>
      <c r="L231" s="11">
        <f t="shared" si="87"/>
        <v>0</v>
      </c>
      <c r="M231" s="11">
        <f t="shared" si="87"/>
        <v>0</v>
      </c>
      <c r="N231" s="11">
        <f t="shared" si="87"/>
        <v>0</v>
      </c>
      <c r="O231" s="11">
        <f t="shared" si="87"/>
        <v>0</v>
      </c>
      <c r="P231" s="11">
        <f t="shared" si="87"/>
        <v>0</v>
      </c>
      <c r="Q231" s="100"/>
      <c r="R231" s="100"/>
      <c r="S231" s="100"/>
    </row>
    <row r="232" spans="1:19" s="11" customFormat="1" hidden="1" x14ac:dyDescent="0.2">
      <c r="A232" s="115"/>
      <c r="B232" s="151" t="s">
        <v>182</v>
      </c>
      <c r="C232" s="166"/>
      <c r="D232" s="166"/>
      <c r="E232" s="11">
        <f t="shared" si="69"/>
        <v>0</v>
      </c>
      <c r="F232" s="11">
        <f t="shared" ref="F232:P232" si="88">+F204+E232</f>
        <v>0</v>
      </c>
      <c r="G232" s="11">
        <f t="shared" si="88"/>
        <v>0</v>
      </c>
      <c r="H232" s="11">
        <f t="shared" si="88"/>
        <v>0</v>
      </c>
      <c r="I232" s="11">
        <f t="shared" si="88"/>
        <v>0</v>
      </c>
      <c r="J232" s="11">
        <f t="shared" si="88"/>
        <v>0</v>
      </c>
      <c r="K232" s="11">
        <f t="shared" si="88"/>
        <v>0</v>
      </c>
      <c r="L232" s="11">
        <f t="shared" si="88"/>
        <v>0</v>
      </c>
      <c r="M232" s="11">
        <f t="shared" si="88"/>
        <v>0</v>
      </c>
      <c r="N232" s="11">
        <f t="shared" si="88"/>
        <v>0</v>
      </c>
      <c r="O232" s="11">
        <f t="shared" si="88"/>
        <v>0</v>
      </c>
      <c r="P232" s="11">
        <f t="shared" si="88"/>
        <v>0</v>
      </c>
      <c r="Q232" s="100"/>
      <c r="R232" s="100"/>
      <c r="S232" s="100"/>
    </row>
    <row r="233" spans="1:19" s="11" customFormat="1" hidden="1" x14ac:dyDescent="0.2">
      <c r="A233" s="115"/>
      <c r="B233" s="151" t="s">
        <v>183</v>
      </c>
      <c r="C233" s="166"/>
      <c r="D233" s="166"/>
      <c r="E233" s="11">
        <f t="shared" si="69"/>
        <v>0</v>
      </c>
      <c r="F233" s="11">
        <f t="shared" ref="F233:P233" si="89">+F205+E233</f>
        <v>0</v>
      </c>
      <c r="G233" s="11">
        <f t="shared" si="89"/>
        <v>0</v>
      </c>
      <c r="H233" s="11">
        <f t="shared" si="89"/>
        <v>0</v>
      </c>
      <c r="I233" s="11">
        <f t="shared" si="89"/>
        <v>0</v>
      </c>
      <c r="J233" s="11">
        <f t="shared" si="89"/>
        <v>0</v>
      </c>
      <c r="K233" s="11">
        <f t="shared" si="89"/>
        <v>0</v>
      </c>
      <c r="L233" s="11">
        <f t="shared" si="89"/>
        <v>0</v>
      </c>
      <c r="M233" s="11">
        <f t="shared" si="89"/>
        <v>0</v>
      </c>
      <c r="N233" s="11">
        <f t="shared" si="89"/>
        <v>0</v>
      </c>
      <c r="O233" s="11">
        <f t="shared" si="89"/>
        <v>0</v>
      </c>
      <c r="P233" s="11">
        <f t="shared" si="89"/>
        <v>0</v>
      </c>
      <c r="Q233" s="100"/>
      <c r="R233" s="100"/>
      <c r="S233" s="100"/>
    </row>
    <row r="234" spans="1:19" s="11" customFormat="1" hidden="1" x14ac:dyDescent="0.2">
      <c r="A234" s="115"/>
      <c r="B234" s="151" t="s">
        <v>184</v>
      </c>
      <c r="C234" s="166"/>
      <c r="D234" s="166"/>
      <c r="E234" s="11">
        <f t="shared" si="69"/>
        <v>0</v>
      </c>
      <c r="F234" s="11">
        <f t="shared" ref="F234:P234" si="90">+F206+E234</f>
        <v>0</v>
      </c>
      <c r="G234" s="11">
        <f t="shared" si="90"/>
        <v>0</v>
      </c>
      <c r="H234" s="11">
        <f t="shared" si="90"/>
        <v>0</v>
      </c>
      <c r="I234" s="11">
        <f t="shared" si="90"/>
        <v>0</v>
      </c>
      <c r="J234" s="11">
        <f t="shared" si="90"/>
        <v>0</v>
      </c>
      <c r="K234" s="11">
        <f t="shared" si="90"/>
        <v>0</v>
      </c>
      <c r="L234" s="11">
        <f t="shared" si="90"/>
        <v>0</v>
      </c>
      <c r="M234" s="11">
        <f t="shared" si="90"/>
        <v>0</v>
      </c>
      <c r="N234" s="11">
        <f t="shared" si="90"/>
        <v>0</v>
      </c>
      <c r="O234" s="11">
        <f t="shared" si="90"/>
        <v>0</v>
      </c>
      <c r="P234" s="11">
        <f t="shared" si="90"/>
        <v>0</v>
      </c>
      <c r="Q234" s="100"/>
      <c r="R234" s="100"/>
      <c r="S234" s="100"/>
    </row>
    <row r="235" spans="1:19" s="11" customFormat="1" hidden="1" x14ac:dyDescent="0.2">
      <c r="A235" s="115"/>
      <c r="B235" s="151" t="s">
        <v>185</v>
      </c>
      <c r="C235" s="166"/>
      <c r="D235" s="166"/>
      <c r="E235" s="11">
        <f t="shared" si="69"/>
        <v>0</v>
      </c>
      <c r="F235" s="11">
        <f t="shared" ref="F235:P235" si="91">+F207+E235</f>
        <v>0</v>
      </c>
      <c r="G235" s="11">
        <f t="shared" si="91"/>
        <v>0</v>
      </c>
      <c r="H235" s="11">
        <f t="shared" si="91"/>
        <v>0</v>
      </c>
      <c r="I235" s="11">
        <f t="shared" si="91"/>
        <v>0</v>
      </c>
      <c r="J235" s="11">
        <f t="shared" si="91"/>
        <v>0</v>
      </c>
      <c r="K235" s="11">
        <f t="shared" si="91"/>
        <v>0</v>
      </c>
      <c r="L235" s="11">
        <f t="shared" si="91"/>
        <v>0</v>
      </c>
      <c r="M235" s="11">
        <f t="shared" si="91"/>
        <v>0</v>
      </c>
      <c r="N235" s="11">
        <f t="shared" si="91"/>
        <v>0</v>
      </c>
      <c r="O235" s="11">
        <f t="shared" si="91"/>
        <v>0</v>
      </c>
      <c r="P235" s="11">
        <f t="shared" si="91"/>
        <v>0</v>
      </c>
      <c r="Q235" s="100"/>
      <c r="R235" s="100"/>
      <c r="S235" s="100"/>
    </row>
    <row r="236" spans="1:19" s="11" customFormat="1" hidden="1" x14ac:dyDescent="0.2">
      <c r="A236" s="115"/>
      <c r="B236" s="151" t="s">
        <v>186</v>
      </c>
      <c r="C236" s="166"/>
      <c r="D236" s="166"/>
      <c r="E236" s="11">
        <f t="shared" si="69"/>
        <v>0</v>
      </c>
      <c r="F236" s="11">
        <f t="shared" ref="F236:P236" si="92">+F208+E236</f>
        <v>0</v>
      </c>
      <c r="G236" s="11">
        <f t="shared" si="92"/>
        <v>0</v>
      </c>
      <c r="H236" s="11">
        <f t="shared" si="92"/>
        <v>0</v>
      </c>
      <c r="I236" s="11">
        <f t="shared" si="92"/>
        <v>0</v>
      </c>
      <c r="J236" s="11">
        <f t="shared" si="92"/>
        <v>0</v>
      </c>
      <c r="K236" s="11">
        <f t="shared" si="92"/>
        <v>0</v>
      </c>
      <c r="L236" s="11">
        <f t="shared" si="92"/>
        <v>0</v>
      </c>
      <c r="M236" s="11">
        <f t="shared" si="92"/>
        <v>0</v>
      </c>
      <c r="N236" s="11">
        <f t="shared" si="92"/>
        <v>0</v>
      </c>
      <c r="O236" s="11">
        <f t="shared" si="92"/>
        <v>0</v>
      </c>
      <c r="P236" s="11">
        <f t="shared" si="92"/>
        <v>0</v>
      </c>
      <c r="Q236" s="100"/>
      <c r="R236" s="100"/>
      <c r="S236" s="100"/>
    </row>
    <row r="237" spans="1:19" s="11" customFormat="1" hidden="1" x14ac:dyDescent="0.2">
      <c r="A237" s="115"/>
      <c r="B237" s="151"/>
      <c r="C237" s="166"/>
      <c r="D237" s="166"/>
      <c r="Q237" s="100"/>
      <c r="R237" s="100"/>
      <c r="S237" s="100"/>
    </row>
    <row r="238" spans="1:19" ht="15.75" hidden="1" x14ac:dyDescent="0.25">
      <c r="B238" s="7" t="s">
        <v>51</v>
      </c>
      <c r="C238" s="137"/>
      <c r="D238" s="137"/>
      <c r="E238"/>
      <c r="F238"/>
      <c r="G238"/>
      <c r="H238"/>
      <c r="I238"/>
      <c r="J238"/>
      <c r="K238"/>
      <c r="L238"/>
      <c r="M238"/>
      <c r="N238"/>
      <c r="O238"/>
      <c r="P238"/>
      <c r="Q238" s="66"/>
      <c r="R238" s="66"/>
      <c r="S238" s="66"/>
    </row>
    <row r="239" spans="1:19" s="11" customFormat="1" hidden="1" x14ac:dyDescent="0.2">
      <c r="A239" s="115"/>
      <c r="B239" s="11" t="str">
        <f t="shared" ref="B239:B248" si="93">+B184</f>
        <v>Employee 1</v>
      </c>
      <c r="C239" s="166">
        <f>IF(+C184&gt;65000,+(+(C184-65000)*0.02)+(65000*0.09),+C184*0.09)</f>
        <v>0</v>
      </c>
      <c r="D239" s="166">
        <f>IF(+D184&gt;65000,+(+(D184-65000)*0.02)+(65000*0.09),+D184*0.09)</f>
        <v>0</v>
      </c>
      <c r="E239" s="11">
        <f>ROUND(IF(+E212&gt;78000,+E184*0.02,+E184*0.09),0)</f>
        <v>0</v>
      </c>
      <c r="F239" s="11">
        <f t="shared" ref="F239:P239" si="94">ROUND(IF(+F212&gt;78000,+F184*0.02,+F184*0.09),0)</f>
        <v>0</v>
      </c>
      <c r="G239" s="11">
        <f t="shared" si="94"/>
        <v>0</v>
      </c>
      <c r="H239" s="11">
        <f t="shared" si="94"/>
        <v>0</v>
      </c>
      <c r="I239" s="11">
        <f t="shared" si="94"/>
        <v>0</v>
      </c>
      <c r="J239" s="11">
        <f t="shared" si="94"/>
        <v>0</v>
      </c>
      <c r="K239" s="11">
        <f t="shared" si="94"/>
        <v>0</v>
      </c>
      <c r="L239" s="11">
        <f t="shared" si="94"/>
        <v>0</v>
      </c>
      <c r="M239" s="11">
        <f t="shared" si="94"/>
        <v>0</v>
      </c>
      <c r="N239" s="11">
        <f t="shared" si="94"/>
        <v>0</v>
      </c>
      <c r="O239" s="11">
        <f t="shared" si="94"/>
        <v>0</v>
      </c>
      <c r="P239" s="11">
        <f t="shared" si="94"/>
        <v>0</v>
      </c>
      <c r="Q239" s="100">
        <f>SUM(E239:P239)</f>
        <v>0</v>
      </c>
      <c r="R239" s="100">
        <f t="shared" ref="R239:R262" si="95">ROUND(IF(+R184&gt;81000,+(+(R184-81000)*0.02)+(81000*0.09),+R184*0.09),0)</f>
        <v>0</v>
      </c>
      <c r="S239" s="100">
        <f>ROUND(IF(+S184&gt;81000,+(+(S184-81000)*0.02)+(81000*0.09),+S184*0.09),0)</f>
        <v>0</v>
      </c>
    </row>
    <row r="240" spans="1:19" s="11" customFormat="1" hidden="1" x14ac:dyDescent="0.2">
      <c r="A240" s="115"/>
      <c r="B240" s="11" t="str">
        <f t="shared" si="93"/>
        <v>Employee 2</v>
      </c>
      <c r="C240" s="166">
        <f t="shared" ref="C240:D248" si="96">IF(+C185&gt;65000,+(+(C185-65000)*0.02)+(65000*0.09),+C185*0.09)</f>
        <v>0</v>
      </c>
      <c r="D240" s="166">
        <f t="shared" si="96"/>
        <v>0</v>
      </c>
      <c r="E240" s="11">
        <f t="shared" ref="E240:P263" si="97">ROUND(IF(+E213&gt;78000,+E185*0.02,+E185*0.09),0)</f>
        <v>0</v>
      </c>
      <c r="F240" s="11">
        <f t="shared" si="97"/>
        <v>0</v>
      </c>
      <c r="G240" s="11">
        <f t="shared" si="97"/>
        <v>0</v>
      </c>
      <c r="H240" s="11">
        <f t="shared" si="97"/>
        <v>0</v>
      </c>
      <c r="I240" s="11">
        <f t="shared" si="97"/>
        <v>0</v>
      </c>
      <c r="J240" s="11">
        <f t="shared" si="97"/>
        <v>0</v>
      </c>
      <c r="K240" s="11">
        <f t="shared" si="97"/>
        <v>0</v>
      </c>
      <c r="L240" s="11">
        <f t="shared" si="97"/>
        <v>0</v>
      </c>
      <c r="M240" s="11">
        <f t="shared" si="97"/>
        <v>0</v>
      </c>
      <c r="N240" s="11">
        <f t="shared" si="97"/>
        <v>0</v>
      </c>
      <c r="O240" s="11">
        <f t="shared" si="97"/>
        <v>0</v>
      </c>
      <c r="P240" s="11">
        <f t="shared" si="97"/>
        <v>0</v>
      </c>
      <c r="Q240" s="100">
        <f>SUM(E240:P240)</f>
        <v>0</v>
      </c>
      <c r="R240" s="100">
        <f t="shared" si="95"/>
        <v>0</v>
      </c>
      <c r="S240" s="100">
        <f t="shared" ref="S240:S263" si="98">ROUND(IF(+S185&gt;81000,+(+(S185-81000)*0.02)+(81000*0.09),+S185*0.09),0)</f>
        <v>0</v>
      </c>
    </row>
    <row r="241" spans="1:19" s="11" customFormat="1" hidden="1" x14ac:dyDescent="0.2">
      <c r="A241" s="115"/>
      <c r="B241" s="11" t="str">
        <f t="shared" si="93"/>
        <v>Employee 3</v>
      </c>
      <c r="C241" s="166">
        <f t="shared" si="96"/>
        <v>0</v>
      </c>
      <c r="D241" s="166">
        <f t="shared" si="96"/>
        <v>0</v>
      </c>
      <c r="E241" s="11">
        <f t="shared" si="97"/>
        <v>0</v>
      </c>
      <c r="F241" s="11">
        <f t="shared" si="97"/>
        <v>0</v>
      </c>
      <c r="G241" s="11">
        <f t="shared" si="97"/>
        <v>0</v>
      </c>
      <c r="H241" s="11">
        <f t="shared" si="97"/>
        <v>0</v>
      </c>
      <c r="I241" s="11">
        <f t="shared" si="97"/>
        <v>0</v>
      </c>
      <c r="J241" s="11">
        <f t="shared" si="97"/>
        <v>0</v>
      </c>
      <c r="K241" s="11">
        <f t="shared" si="97"/>
        <v>0</v>
      </c>
      <c r="L241" s="11">
        <f t="shared" si="97"/>
        <v>0</v>
      </c>
      <c r="M241" s="11">
        <f t="shared" si="97"/>
        <v>0</v>
      </c>
      <c r="N241" s="11">
        <f t="shared" si="97"/>
        <v>0</v>
      </c>
      <c r="O241" s="11">
        <f t="shared" si="97"/>
        <v>0</v>
      </c>
      <c r="P241" s="11">
        <f t="shared" si="97"/>
        <v>0</v>
      </c>
      <c r="Q241" s="100">
        <f>SUM(E241:P241)</f>
        <v>0</v>
      </c>
      <c r="R241" s="100">
        <f t="shared" si="95"/>
        <v>0</v>
      </c>
      <c r="S241" s="100">
        <f t="shared" si="98"/>
        <v>0</v>
      </c>
    </row>
    <row r="242" spans="1:19" s="11" customFormat="1" hidden="1" x14ac:dyDescent="0.2">
      <c r="A242" s="115"/>
      <c r="B242" s="11" t="str">
        <f t="shared" si="93"/>
        <v>Employee 4</v>
      </c>
      <c r="C242" s="166">
        <f t="shared" si="96"/>
        <v>0</v>
      </c>
      <c r="D242" s="166">
        <f t="shared" si="96"/>
        <v>0</v>
      </c>
      <c r="E242" s="11">
        <f t="shared" si="97"/>
        <v>0</v>
      </c>
      <c r="F242" s="11">
        <f t="shared" si="97"/>
        <v>0</v>
      </c>
      <c r="G242" s="11">
        <f t="shared" si="97"/>
        <v>0</v>
      </c>
      <c r="H242" s="11">
        <f t="shared" si="97"/>
        <v>0</v>
      </c>
      <c r="I242" s="11">
        <f t="shared" si="97"/>
        <v>0</v>
      </c>
      <c r="J242" s="11">
        <f t="shared" si="97"/>
        <v>0</v>
      </c>
      <c r="K242" s="11">
        <f t="shared" si="97"/>
        <v>0</v>
      </c>
      <c r="L242" s="11">
        <f t="shared" si="97"/>
        <v>0</v>
      </c>
      <c r="M242" s="11">
        <f t="shared" si="97"/>
        <v>0</v>
      </c>
      <c r="N242" s="11">
        <f t="shared" si="97"/>
        <v>0</v>
      </c>
      <c r="O242" s="11">
        <f t="shared" si="97"/>
        <v>0</v>
      </c>
      <c r="P242" s="11">
        <f t="shared" si="97"/>
        <v>0</v>
      </c>
      <c r="Q242" s="100">
        <f t="shared" ref="Q242:Q247" si="99">SUM(E242:P242)</f>
        <v>0</v>
      </c>
      <c r="R242" s="100">
        <f t="shared" si="95"/>
        <v>0</v>
      </c>
      <c r="S242" s="100">
        <f t="shared" si="98"/>
        <v>0</v>
      </c>
    </row>
    <row r="243" spans="1:19" s="11" customFormat="1" hidden="1" x14ac:dyDescent="0.2">
      <c r="A243" s="115"/>
      <c r="B243" s="11" t="str">
        <f t="shared" si="93"/>
        <v>Employee 5</v>
      </c>
      <c r="C243" s="166">
        <f t="shared" si="96"/>
        <v>0</v>
      </c>
      <c r="D243" s="166">
        <f t="shared" si="96"/>
        <v>0</v>
      </c>
      <c r="E243" s="11">
        <f t="shared" si="97"/>
        <v>0</v>
      </c>
      <c r="F243" s="11">
        <f t="shared" si="97"/>
        <v>0</v>
      </c>
      <c r="G243" s="11">
        <f t="shared" si="97"/>
        <v>0</v>
      </c>
      <c r="H243" s="11">
        <f t="shared" si="97"/>
        <v>0</v>
      </c>
      <c r="I243" s="11">
        <f t="shared" si="97"/>
        <v>0</v>
      </c>
      <c r="J243" s="11">
        <f t="shared" si="97"/>
        <v>0</v>
      </c>
      <c r="K243" s="11">
        <f t="shared" si="97"/>
        <v>0</v>
      </c>
      <c r="L243" s="11">
        <f t="shared" si="97"/>
        <v>0</v>
      </c>
      <c r="M243" s="11">
        <f t="shared" si="97"/>
        <v>0</v>
      </c>
      <c r="N243" s="11">
        <f t="shared" si="97"/>
        <v>0</v>
      </c>
      <c r="O243" s="11">
        <f t="shared" si="97"/>
        <v>0</v>
      </c>
      <c r="P243" s="11">
        <f t="shared" si="97"/>
        <v>0</v>
      </c>
      <c r="Q243" s="100">
        <f t="shared" si="99"/>
        <v>0</v>
      </c>
      <c r="R243" s="100">
        <f t="shared" si="95"/>
        <v>0</v>
      </c>
      <c r="S243" s="100">
        <f t="shared" si="98"/>
        <v>0</v>
      </c>
    </row>
    <row r="244" spans="1:19" s="11" customFormat="1" hidden="1" x14ac:dyDescent="0.2">
      <c r="A244" s="115"/>
      <c r="B244" s="11" t="str">
        <f t="shared" si="93"/>
        <v>Employee 6</v>
      </c>
      <c r="C244" s="166">
        <f t="shared" si="96"/>
        <v>0</v>
      </c>
      <c r="D244" s="166">
        <f t="shared" si="96"/>
        <v>0</v>
      </c>
      <c r="E244" s="11">
        <f t="shared" si="97"/>
        <v>0</v>
      </c>
      <c r="F244" s="11">
        <f t="shared" si="97"/>
        <v>0</v>
      </c>
      <c r="G244" s="11">
        <f t="shared" si="97"/>
        <v>0</v>
      </c>
      <c r="H244" s="11">
        <f t="shared" si="97"/>
        <v>0</v>
      </c>
      <c r="I244" s="11">
        <f t="shared" si="97"/>
        <v>0</v>
      </c>
      <c r="J244" s="11">
        <f t="shared" si="97"/>
        <v>0</v>
      </c>
      <c r="K244" s="11">
        <f t="shared" si="97"/>
        <v>0</v>
      </c>
      <c r="L244" s="11">
        <f t="shared" si="97"/>
        <v>0</v>
      </c>
      <c r="M244" s="11">
        <f t="shared" si="97"/>
        <v>0</v>
      </c>
      <c r="N244" s="11">
        <f t="shared" si="97"/>
        <v>0</v>
      </c>
      <c r="O244" s="11">
        <f t="shared" si="97"/>
        <v>0</v>
      </c>
      <c r="P244" s="11">
        <f t="shared" si="97"/>
        <v>0</v>
      </c>
      <c r="Q244" s="100">
        <f t="shared" si="99"/>
        <v>0</v>
      </c>
      <c r="R244" s="100">
        <f t="shared" si="95"/>
        <v>0</v>
      </c>
      <c r="S244" s="100">
        <f t="shared" si="98"/>
        <v>0</v>
      </c>
    </row>
    <row r="245" spans="1:19" s="11" customFormat="1" hidden="1" x14ac:dyDescent="0.2">
      <c r="A245" s="115"/>
      <c r="B245" s="11" t="str">
        <f t="shared" si="93"/>
        <v>Employee 7</v>
      </c>
      <c r="C245" s="166">
        <f t="shared" si="96"/>
        <v>0</v>
      </c>
      <c r="D245" s="166">
        <f t="shared" si="96"/>
        <v>0</v>
      </c>
      <c r="E245" s="11">
        <f t="shared" si="97"/>
        <v>0</v>
      </c>
      <c r="F245" s="11">
        <f t="shared" si="97"/>
        <v>0</v>
      </c>
      <c r="G245" s="11">
        <f t="shared" si="97"/>
        <v>0</v>
      </c>
      <c r="H245" s="11">
        <f t="shared" si="97"/>
        <v>0</v>
      </c>
      <c r="I245" s="11">
        <f t="shared" si="97"/>
        <v>0</v>
      </c>
      <c r="J245" s="11">
        <f t="shared" si="97"/>
        <v>0</v>
      </c>
      <c r="K245" s="11">
        <f t="shared" si="97"/>
        <v>0</v>
      </c>
      <c r="L245" s="11">
        <f t="shared" si="97"/>
        <v>0</v>
      </c>
      <c r="M245" s="11">
        <f t="shared" si="97"/>
        <v>0</v>
      </c>
      <c r="N245" s="11">
        <f t="shared" si="97"/>
        <v>0</v>
      </c>
      <c r="O245" s="11">
        <f t="shared" si="97"/>
        <v>0</v>
      </c>
      <c r="P245" s="11">
        <f t="shared" si="97"/>
        <v>0</v>
      </c>
      <c r="Q245" s="100">
        <f t="shared" si="99"/>
        <v>0</v>
      </c>
      <c r="R245" s="100">
        <f t="shared" si="95"/>
        <v>0</v>
      </c>
      <c r="S245" s="100">
        <f t="shared" si="98"/>
        <v>0</v>
      </c>
    </row>
    <row r="246" spans="1:19" s="11" customFormat="1" hidden="1" x14ac:dyDescent="0.2">
      <c r="A246" s="115"/>
      <c r="B246" s="11" t="str">
        <f t="shared" si="93"/>
        <v>Employee 8</v>
      </c>
      <c r="C246" s="166">
        <f t="shared" si="96"/>
        <v>0</v>
      </c>
      <c r="D246" s="166">
        <f t="shared" si="96"/>
        <v>0</v>
      </c>
      <c r="E246" s="11">
        <f t="shared" si="97"/>
        <v>0</v>
      </c>
      <c r="F246" s="11">
        <f t="shared" si="97"/>
        <v>0</v>
      </c>
      <c r="G246" s="11">
        <f t="shared" si="97"/>
        <v>0</v>
      </c>
      <c r="H246" s="11">
        <f t="shared" si="97"/>
        <v>0</v>
      </c>
      <c r="I246" s="11">
        <f t="shared" si="97"/>
        <v>0</v>
      </c>
      <c r="J246" s="11">
        <f t="shared" si="97"/>
        <v>0</v>
      </c>
      <c r="K246" s="11">
        <f t="shared" si="97"/>
        <v>0</v>
      </c>
      <c r="L246" s="11">
        <f t="shared" si="97"/>
        <v>0</v>
      </c>
      <c r="M246" s="11">
        <f t="shared" si="97"/>
        <v>0</v>
      </c>
      <c r="N246" s="11">
        <f t="shared" si="97"/>
        <v>0</v>
      </c>
      <c r="O246" s="11">
        <f t="shared" si="97"/>
        <v>0</v>
      </c>
      <c r="P246" s="11">
        <f t="shared" si="97"/>
        <v>0</v>
      </c>
      <c r="Q246" s="100">
        <f t="shared" si="99"/>
        <v>0</v>
      </c>
      <c r="R246" s="100">
        <f t="shared" si="95"/>
        <v>0</v>
      </c>
      <c r="S246" s="100">
        <f t="shared" si="98"/>
        <v>0</v>
      </c>
    </row>
    <row r="247" spans="1:19" s="11" customFormat="1" hidden="1" x14ac:dyDescent="0.2">
      <c r="A247" s="115"/>
      <c r="B247" s="11" t="str">
        <f t="shared" si="93"/>
        <v>Employee 9</v>
      </c>
      <c r="C247" s="166">
        <f t="shared" si="96"/>
        <v>0</v>
      </c>
      <c r="D247" s="166">
        <f t="shared" si="96"/>
        <v>0</v>
      </c>
      <c r="E247" s="11">
        <f t="shared" si="97"/>
        <v>0</v>
      </c>
      <c r="F247" s="11">
        <f t="shared" si="97"/>
        <v>0</v>
      </c>
      <c r="G247" s="11">
        <f t="shared" si="97"/>
        <v>0</v>
      </c>
      <c r="H247" s="11">
        <f t="shared" si="97"/>
        <v>0</v>
      </c>
      <c r="I247" s="11">
        <f t="shared" si="97"/>
        <v>0</v>
      </c>
      <c r="J247" s="11">
        <f t="shared" si="97"/>
        <v>0</v>
      </c>
      <c r="K247" s="11">
        <f t="shared" si="97"/>
        <v>0</v>
      </c>
      <c r="L247" s="11">
        <f t="shared" si="97"/>
        <v>0</v>
      </c>
      <c r="M247" s="11">
        <f t="shared" si="97"/>
        <v>0</v>
      </c>
      <c r="N247" s="11">
        <f t="shared" si="97"/>
        <v>0</v>
      </c>
      <c r="O247" s="11">
        <f t="shared" si="97"/>
        <v>0</v>
      </c>
      <c r="P247" s="11">
        <f t="shared" si="97"/>
        <v>0</v>
      </c>
      <c r="Q247" s="100">
        <f t="shared" si="99"/>
        <v>0</v>
      </c>
      <c r="R247" s="100">
        <f t="shared" si="95"/>
        <v>0</v>
      </c>
      <c r="S247" s="100">
        <f t="shared" si="98"/>
        <v>0</v>
      </c>
    </row>
    <row r="248" spans="1:19" s="11" customFormat="1" hidden="1" x14ac:dyDescent="0.2">
      <c r="A248" s="115"/>
      <c r="B248" s="11" t="str">
        <f t="shared" si="93"/>
        <v>Employee 10</v>
      </c>
      <c r="C248" s="166">
        <f t="shared" si="96"/>
        <v>0</v>
      </c>
      <c r="D248" s="166">
        <f t="shared" si="96"/>
        <v>0</v>
      </c>
      <c r="E248" s="11">
        <f t="shared" si="97"/>
        <v>0</v>
      </c>
      <c r="F248" s="11">
        <f t="shared" si="97"/>
        <v>0</v>
      </c>
      <c r="G248" s="11">
        <f t="shared" si="97"/>
        <v>0</v>
      </c>
      <c r="H248" s="11">
        <f t="shared" si="97"/>
        <v>0</v>
      </c>
      <c r="I248" s="11">
        <f t="shared" si="97"/>
        <v>0</v>
      </c>
      <c r="J248" s="11">
        <f t="shared" si="97"/>
        <v>0</v>
      </c>
      <c r="K248" s="11">
        <f t="shared" si="97"/>
        <v>0</v>
      </c>
      <c r="L248" s="11">
        <f t="shared" si="97"/>
        <v>0</v>
      </c>
      <c r="M248" s="11">
        <f t="shared" si="97"/>
        <v>0</v>
      </c>
      <c r="N248" s="11">
        <f t="shared" si="97"/>
        <v>0</v>
      </c>
      <c r="O248" s="11">
        <f t="shared" si="97"/>
        <v>0</v>
      </c>
      <c r="P248" s="11">
        <f t="shared" si="97"/>
        <v>0</v>
      </c>
      <c r="Q248" s="100">
        <f>SUM(E248:P248)</f>
        <v>0</v>
      </c>
      <c r="R248" s="100">
        <f t="shared" si="95"/>
        <v>0</v>
      </c>
      <c r="S248" s="100">
        <f t="shared" si="98"/>
        <v>0</v>
      </c>
    </row>
    <row r="249" spans="1:19" s="11" customFormat="1" hidden="1" x14ac:dyDescent="0.2">
      <c r="A249" s="115"/>
      <c r="B249" s="151" t="s">
        <v>172</v>
      </c>
      <c r="C249" s="166">
        <f t="shared" ref="C249:D263" si="100">IF(+C194&gt;65000,+(+(C194-65000)*0.02)+(65000*0.09),+C194*0.09)</f>
        <v>0</v>
      </c>
      <c r="D249" s="166">
        <f t="shared" si="100"/>
        <v>0</v>
      </c>
      <c r="E249" s="11">
        <f t="shared" si="97"/>
        <v>0</v>
      </c>
      <c r="F249" s="11">
        <f t="shared" si="97"/>
        <v>0</v>
      </c>
      <c r="G249" s="11">
        <f t="shared" si="97"/>
        <v>0</v>
      </c>
      <c r="H249" s="11">
        <f t="shared" si="97"/>
        <v>0</v>
      </c>
      <c r="I249" s="11">
        <f t="shared" si="97"/>
        <v>0</v>
      </c>
      <c r="J249" s="11">
        <f t="shared" si="97"/>
        <v>0</v>
      </c>
      <c r="K249" s="11">
        <f t="shared" si="97"/>
        <v>0</v>
      </c>
      <c r="L249" s="11">
        <f t="shared" si="97"/>
        <v>0</v>
      </c>
      <c r="M249" s="11">
        <f t="shared" si="97"/>
        <v>0</v>
      </c>
      <c r="N249" s="11">
        <f t="shared" si="97"/>
        <v>0</v>
      </c>
      <c r="O249" s="11">
        <f t="shared" si="97"/>
        <v>0</v>
      </c>
      <c r="P249" s="11">
        <f t="shared" si="97"/>
        <v>0</v>
      </c>
      <c r="Q249" s="100">
        <f t="shared" ref="Q249:Q258" si="101">SUM(E249:P249)</f>
        <v>0</v>
      </c>
      <c r="R249" s="100">
        <f t="shared" si="95"/>
        <v>0</v>
      </c>
      <c r="S249" s="100">
        <f t="shared" si="98"/>
        <v>0</v>
      </c>
    </row>
    <row r="250" spans="1:19" s="11" customFormat="1" hidden="1" x14ac:dyDescent="0.2">
      <c r="A250" s="115"/>
      <c r="B250" s="151" t="s">
        <v>173</v>
      </c>
      <c r="C250" s="166">
        <f t="shared" si="100"/>
        <v>0</v>
      </c>
      <c r="D250" s="166">
        <f t="shared" si="100"/>
        <v>0</v>
      </c>
      <c r="E250" s="11">
        <f t="shared" si="97"/>
        <v>0</v>
      </c>
      <c r="F250" s="11">
        <f t="shared" si="97"/>
        <v>0</v>
      </c>
      <c r="G250" s="11">
        <f t="shared" si="97"/>
        <v>0</v>
      </c>
      <c r="H250" s="11">
        <f t="shared" si="97"/>
        <v>0</v>
      </c>
      <c r="I250" s="11">
        <f t="shared" si="97"/>
        <v>0</v>
      </c>
      <c r="J250" s="11">
        <f t="shared" si="97"/>
        <v>0</v>
      </c>
      <c r="K250" s="11">
        <f t="shared" si="97"/>
        <v>0</v>
      </c>
      <c r="L250" s="11">
        <f t="shared" si="97"/>
        <v>0</v>
      </c>
      <c r="M250" s="11">
        <f t="shared" si="97"/>
        <v>0</v>
      </c>
      <c r="N250" s="11">
        <f t="shared" si="97"/>
        <v>0</v>
      </c>
      <c r="O250" s="11">
        <f t="shared" si="97"/>
        <v>0</v>
      </c>
      <c r="P250" s="11">
        <f t="shared" si="97"/>
        <v>0</v>
      </c>
      <c r="Q250" s="100">
        <f t="shared" si="101"/>
        <v>0</v>
      </c>
      <c r="R250" s="100">
        <f t="shared" si="95"/>
        <v>0</v>
      </c>
      <c r="S250" s="100">
        <f t="shared" si="98"/>
        <v>0</v>
      </c>
    </row>
    <row r="251" spans="1:19" s="11" customFormat="1" hidden="1" x14ac:dyDescent="0.2">
      <c r="A251" s="115"/>
      <c r="B251" s="151" t="s">
        <v>174</v>
      </c>
      <c r="C251" s="166">
        <f t="shared" si="100"/>
        <v>0</v>
      </c>
      <c r="D251" s="166">
        <f t="shared" si="100"/>
        <v>0</v>
      </c>
      <c r="E251" s="11">
        <f t="shared" si="97"/>
        <v>0</v>
      </c>
      <c r="F251" s="11">
        <f t="shared" si="97"/>
        <v>0</v>
      </c>
      <c r="G251" s="11">
        <f t="shared" si="97"/>
        <v>0</v>
      </c>
      <c r="H251" s="11">
        <f t="shared" si="97"/>
        <v>0</v>
      </c>
      <c r="I251" s="11">
        <f t="shared" si="97"/>
        <v>0</v>
      </c>
      <c r="J251" s="11">
        <f t="shared" si="97"/>
        <v>0</v>
      </c>
      <c r="K251" s="11">
        <f t="shared" si="97"/>
        <v>0</v>
      </c>
      <c r="L251" s="11">
        <f t="shared" si="97"/>
        <v>0</v>
      </c>
      <c r="M251" s="11">
        <f t="shared" si="97"/>
        <v>0</v>
      </c>
      <c r="N251" s="11">
        <f t="shared" si="97"/>
        <v>0</v>
      </c>
      <c r="O251" s="11">
        <f t="shared" si="97"/>
        <v>0</v>
      </c>
      <c r="P251" s="11">
        <f t="shared" si="97"/>
        <v>0</v>
      </c>
      <c r="Q251" s="100">
        <f t="shared" si="101"/>
        <v>0</v>
      </c>
      <c r="R251" s="100">
        <f t="shared" si="95"/>
        <v>0</v>
      </c>
      <c r="S251" s="100">
        <f t="shared" si="98"/>
        <v>0</v>
      </c>
    </row>
    <row r="252" spans="1:19" s="11" customFormat="1" hidden="1" x14ac:dyDescent="0.2">
      <c r="A252" s="115"/>
      <c r="B252" s="151" t="s">
        <v>175</v>
      </c>
      <c r="C252" s="166">
        <f t="shared" si="100"/>
        <v>0</v>
      </c>
      <c r="D252" s="166">
        <f t="shared" si="100"/>
        <v>0</v>
      </c>
      <c r="E252" s="11">
        <f t="shared" si="97"/>
        <v>0</v>
      </c>
      <c r="F252" s="11">
        <f t="shared" si="97"/>
        <v>0</v>
      </c>
      <c r="G252" s="11">
        <f t="shared" si="97"/>
        <v>0</v>
      </c>
      <c r="H252" s="11">
        <f t="shared" si="97"/>
        <v>0</v>
      </c>
      <c r="I252" s="11">
        <f t="shared" si="97"/>
        <v>0</v>
      </c>
      <c r="J252" s="11">
        <f t="shared" si="97"/>
        <v>0</v>
      </c>
      <c r="K252" s="11">
        <f t="shared" si="97"/>
        <v>0</v>
      </c>
      <c r="L252" s="11">
        <f t="shared" si="97"/>
        <v>0</v>
      </c>
      <c r="M252" s="11">
        <f t="shared" si="97"/>
        <v>0</v>
      </c>
      <c r="N252" s="11">
        <f t="shared" si="97"/>
        <v>0</v>
      </c>
      <c r="O252" s="11">
        <f t="shared" si="97"/>
        <v>0</v>
      </c>
      <c r="P252" s="11">
        <f t="shared" si="97"/>
        <v>0</v>
      </c>
      <c r="Q252" s="100">
        <f t="shared" si="101"/>
        <v>0</v>
      </c>
      <c r="R252" s="100">
        <f t="shared" si="95"/>
        <v>0</v>
      </c>
      <c r="S252" s="100">
        <f t="shared" si="98"/>
        <v>0</v>
      </c>
    </row>
    <row r="253" spans="1:19" s="11" customFormat="1" hidden="1" x14ac:dyDescent="0.2">
      <c r="A253" s="115"/>
      <c r="B253" s="151" t="s">
        <v>176</v>
      </c>
      <c r="C253" s="166">
        <f t="shared" si="100"/>
        <v>0</v>
      </c>
      <c r="D253" s="166">
        <f t="shared" si="100"/>
        <v>0</v>
      </c>
      <c r="E253" s="11">
        <f t="shared" si="97"/>
        <v>0</v>
      </c>
      <c r="F253" s="11">
        <f t="shared" si="97"/>
        <v>0</v>
      </c>
      <c r="G253" s="11">
        <f t="shared" si="97"/>
        <v>0</v>
      </c>
      <c r="H253" s="11">
        <f t="shared" si="97"/>
        <v>0</v>
      </c>
      <c r="I253" s="11">
        <f t="shared" si="97"/>
        <v>0</v>
      </c>
      <c r="J253" s="11">
        <f t="shared" si="97"/>
        <v>0</v>
      </c>
      <c r="K253" s="11">
        <f t="shared" si="97"/>
        <v>0</v>
      </c>
      <c r="L253" s="11">
        <f t="shared" si="97"/>
        <v>0</v>
      </c>
      <c r="M253" s="11">
        <f t="shared" si="97"/>
        <v>0</v>
      </c>
      <c r="N253" s="11">
        <f t="shared" si="97"/>
        <v>0</v>
      </c>
      <c r="O253" s="11">
        <f t="shared" si="97"/>
        <v>0</v>
      </c>
      <c r="P253" s="11">
        <f t="shared" si="97"/>
        <v>0</v>
      </c>
      <c r="Q253" s="100">
        <f t="shared" si="101"/>
        <v>0</v>
      </c>
      <c r="R253" s="100">
        <f t="shared" si="95"/>
        <v>0</v>
      </c>
      <c r="S253" s="100">
        <f t="shared" si="98"/>
        <v>0</v>
      </c>
    </row>
    <row r="254" spans="1:19" s="11" customFormat="1" hidden="1" x14ac:dyDescent="0.2">
      <c r="A254" s="115"/>
      <c r="B254" s="151" t="s">
        <v>177</v>
      </c>
      <c r="C254" s="166">
        <f t="shared" si="100"/>
        <v>0</v>
      </c>
      <c r="D254" s="166">
        <f t="shared" si="100"/>
        <v>0</v>
      </c>
      <c r="E254" s="11">
        <f t="shared" si="97"/>
        <v>0</v>
      </c>
      <c r="F254" s="11">
        <f t="shared" si="97"/>
        <v>0</v>
      </c>
      <c r="G254" s="11">
        <f t="shared" si="97"/>
        <v>0</v>
      </c>
      <c r="H254" s="11">
        <f t="shared" si="97"/>
        <v>0</v>
      </c>
      <c r="I254" s="11">
        <f t="shared" si="97"/>
        <v>0</v>
      </c>
      <c r="J254" s="11">
        <f t="shared" si="97"/>
        <v>0</v>
      </c>
      <c r="K254" s="11">
        <f t="shared" si="97"/>
        <v>0</v>
      </c>
      <c r="L254" s="11">
        <f t="shared" si="97"/>
        <v>0</v>
      </c>
      <c r="M254" s="11">
        <f t="shared" si="97"/>
        <v>0</v>
      </c>
      <c r="N254" s="11">
        <f t="shared" si="97"/>
        <v>0</v>
      </c>
      <c r="O254" s="11">
        <f t="shared" si="97"/>
        <v>0</v>
      </c>
      <c r="P254" s="11">
        <f t="shared" si="97"/>
        <v>0</v>
      </c>
      <c r="Q254" s="100">
        <f t="shared" si="101"/>
        <v>0</v>
      </c>
      <c r="R254" s="100">
        <f t="shared" si="95"/>
        <v>0</v>
      </c>
      <c r="S254" s="100">
        <f t="shared" si="98"/>
        <v>0</v>
      </c>
    </row>
    <row r="255" spans="1:19" s="11" customFormat="1" hidden="1" x14ac:dyDescent="0.2">
      <c r="A255" s="115"/>
      <c r="B255" s="151" t="s">
        <v>178</v>
      </c>
      <c r="C255" s="166">
        <f t="shared" si="100"/>
        <v>0</v>
      </c>
      <c r="D255" s="166">
        <f t="shared" si="100"/>
        <v>0</v>
      </c>
      <c r="E255" s="11">
        <f t="shared" si="97"/>
        <v>0</v>
      </c>
      <c r="F255" s="11">
        <f t="shared" si="97"/>
        <v>0</v>
      </c>
      <c r="G255" s="11">
        <f t="shared" si="97"/>
        <v>0</v>
      </c>
      <c r="H255" s="11">
        <f t="shared" si="97"/>
        <v>0</v>
      </c>
      <c r="I255" s="11">
        <f t="shared" si="97"/>
        <v>0</v>
      </c>
      <c r="J255" s="11">
        <f t="shared" si="97"/>
        <v>0</v>
      </c>
      <c r="K255" s="11">
        <f t="shared" si="97"/>
        <v>0</v>
      </c>
      <c r="L255" s="11">
        <f t="shared" si="97"/>
        <v>0</v>
      </c>
      <c r="M255" s="11">
        <f t="shared" si="97"/>
        <v>0</v>
      </c>
      <c r="N255" s="11">
        <f t="shared" si="97"/>
        <v>0</v>
      </c>
      <c r="O255" s="11">
        <f t="shared" si="97"/>
        <v>0</v>
      </c>
      <c r="P255" s="11">
        <f t="shared" si="97"/>
        <v>0</v>
      </c>
      <c r="Q255" s="100">
        <f t="shared" si="101"/>
        <v>0</v>
      </c>
      <c r="R255" s="100">
        <f t="shared" si="95"/>
        <v>0</v>
      </c>
      <c r="S255" s="100">
        <f t="shared" si="98"/>
        <v>0</v>
      </c>
    </row>
    <row r="256" spans="1:19" s="11" customFormat="1" hidden="1" x14ac:dyDescent="0.2">
      <c r="A256" s="115"/>
      <c r="B256" s="151" t="s">
        <v>179</v>
      </c>
      <c r="C256" s="166">
        <f t="shared" si="100"/>
        <v>0</v>
      </c>
      <c r="D256" s="166">
        <f t="shared" si="100"/>
        <v>0</v>
      </c>
      <c r="E256" s="11">
        <f t="shared" si="97"/>
        <v>0</v>
      </c>
      <c r="F256" s="11">
        <f t="shared" si="97"/>
        <v>0</v>
      </c>
      <c r="G256" s="11">
        <f t="shared" si="97"/>
        <v>0</v>
      </c>
      <c r="H256" s="11">
        <f t="shared" si="97"/>
        <v>0</v>
      </c>
      <c r="I256" s="11">
        <f t="shared" si="97"/>
        <v>0</v>
      </c>
      <c r="J256" s="11">
        <f t="shared" si="97"/>
        <v>0</v>
      </c>
      <c r="K256" s="11">
        <f t="shared" si="97"/>
        <v>0</v>
      </c>
      <c r="L256" s="11">
        <f t="shared" si="97"/>
        <v>0</v>
      </c>
      <c r="M256" s="11">
        <f t="shared" si="97"/>
        <v>0</v>
      </c>
      <c r="N256" s="11">
        <f t="shared" si="97"/>
        <v>0</v>
      </c>
      <c r="O256" s="11">
        <f t="shared" si="97"/>
        <v>0</v>
      </c>
      <c r="P256" s="11">
        <f t="shared" si="97"/>
        <v>0</v>
      </c>
      <c r="Q256" s="100">
        <f t="shared" si="101"/>
        <v>0</v>
      </c>
      <c r="R256" s="100">
        <f t="shared" si="95"/>
        <v>0</v>
      </c>
      <c r="S256" s="100">
        <f t="shared" si="98"/>
        <v>0</v>
      </c>
    </row>
    <row r="257" spans="1:19" s="11" customFormat="1" hidden="1" x14ac:dyDescent="0.2">
      <c r="A257" s="115"/>
      <c r="B257" s="151" t="s">
        <v>180</v>
      </c>
      <c r="C257" s="166">
        <f t="shared" si="100"/>
        <v>0</v>
      </c>
      <c r="D257" s="166">
        <f t="shared" si="100"/>
        <v>0</v>
      </c>
      <c r="E257" s="11">
        <f t="shared" si="97"/>
        <v>0</v>
      </c>
      <c r="F257" s="11">
        <f t="shared" si="97"/>
        <v>0</v>
      </c>
      <c r="G257" s="11">
        <f t="shared" si="97"/>
        <v>0</v>
      </c>
      <c r="H257" s="11">
        <f t="shared" si="97"/>
        <v>0</v>
      </c>
      <c r="I257" s="11">
        <f t="shared" si="97"/>
        <v>0</v>
      </c>
      <c r="J257" s="11">
        <f t="shared" si="97"/>
        <v>0</v>
      </c>
      <c r="K257" s="11">
        <f t="shared" si="97"/>
        <v>0</v>
      </c>
      <c r="L257" s="11">
        <f t="shared" si="97"/>
        <v>0</v>
      </c>
      <c r="M257" s="11">
        <f t="shared" si="97"/>
        <v>0</v>
      </c>
      <c r="N257" s="11">
        <f t="shared" si="97"/>
        <v>0</v>
      </c>
      <c r="O257" s="11">
        <f t="shared" si="97"/>
        <v>0</v>
      </c>
      <c r="P257" s="11">
        <f t="shared" si="97"/>
        <v>0</v>
      </c>
      <c r="Q257" s="100">
        <f t="shared" si="101"/>
        <v>0</v>
      </c>
      <c r="R257" s="100">
        <f t="shared" si="95"/>
        <v>0</v>
      </c>
      <c r="S257" s="100">
        <f t="shared" si="98"/>
        <v>0</v>
      </c>
    </row>
    <row r="258" spans="1:19" s="11" customFormat="1" hidden="1" x14ac:dyDescent="0.2">
      <c r="A258" s="115"/>
      <c r="B258" s="151" t="s">
        <v>181</v>
      </c>
      <c r="C258" s="166">
        <f t="shared" si="100"/>
        <v>0</v>
      </c>
      <c r="D258" s="166">
        <f t="shared" si="100"/>
        <v>0</v>
      </c>
      <c r="E258" s="11">
        <f t="shared" si="97"/>
        <v>0</v>
      </c>
      <c r="F258" s="11">
        <f t="shared" si="97"/>
        <v>0</v>
      </c>
      <c r="G258" s="11">
        <f t="shared" si="97"/>
        <v>0</v>
      </c>
      <c r="H258" s="11">
        <f t="shared" si="97"/>
        <v>0</v>
      </c>
      <c r="I258" s="11">
        <f t="shared" si="97"/>
        <v>0</v>
      </c>
      <c r="J258" s="11">
        <f t="shared" si="97"/>
        <v>0</v>
      </c>
      <c r="K258" s="11">
        <f t="shared" si="97"/>
        <v>0</v>
      </c>
      <c r="L258" s="11">
        <f t="shared" si="97"/>
        <v>0</v>
      </c>
      <c r="M258" s="11">
        <f t="shared" si="97"/>
        <v>0</v>
      </c>
      <c r="N258" s="11">
        <f t="shared" si="97"/>
        <v>0</v>
      </c>
      <c r="O258" s="11">
        <f t="shared" si="97"/>
        <v>0</v>
      </c>
      <c r="P258" s="11">
        <f t="shared" si="97"/>
        <v>0</v>
      </c>
      <c r="Q258" s="100">
        <f t="shared" si="101"/>
        <v>0</v>
      </c>
      <c r="R258" s="100">
        <f t="shared" si="95"/>
        <v>0</v>
      </c>
      <c r="S258" s="100">
        <f t="shared" si="98"/>
        <v>0</v>
      </c>
    </row>
    <row r="259" spans="1:19" s="11" customFormat="1" hidden="1" x14ac:dyDescent="0.2">
      <c r="A259" s="115"/>
      <c r="B259" s="151" t="s">
        <v>182</v>
      </c>
      <c r="C259" s="166">
        <f t="shared" si="100"/>
        <v>0</v>
      </c>
      <c r="D259" s="166">
        <f t="shared" si="100"/>
        <v>0</v>
      </c>
      <c r="E259" s="11">
        <f t="shared" si="97"/>
        <v>0</v>
      </c>
      <c r="F259" s="11">
        <f t="shared" si="97"/>
        <v>0</v>
      </c>
      <c r="G259" s="11">
        <f t="shared" si="97"/>
        <v>0</v>
      </c>
      <c r="H259" s="11">
        <f t="shared" si="97"/>
        <v>0</v>
      </c>
      <c r="I259" s="11">
        <f t="shared" si="97"/>
        <v>0</v>
      </c>
      <c r="J259" s="11">
        <f t="shared" si="97"/>
        <v>0</v>
      </c>
      <c r="K259" s="11">
        <f t="shared" si="97"/>
        <v>0</v>
      </c>
      <c r="L259" s="11">
        <f t="shared" si="97"/>
        <v>0</v>
      </c>
      <c r="M259" s="11">
        <f t="shared" si="97"/>
        <v>0</v>
      </c>
      <c r="N259" s="11">
        <f t="shared" si="97"/>
        <v>0</v>
      </c>
      <c r="O259" s="11">
        <f t="shared" si="97"/>
        <v>0</v>
      </c>
      <c r="P259" s="11">
        <f t="shared" si="97"/>
        <v>0</v>
      </c>
      <c r="Q259" s="100">
        <f t="shared" ref="Q259:Q266" si="102">SUM(E259:P259)</f>
        <v>0</v>
      </c>
      <c r="R259" s="100">
        <f t="shared" si="95"/>
        <v>0</v>
      </c>
      <c r="S259" s="100">
        <f t="shared" si="98"/>
        <v>0</v>
      </c>
    </row>
    <row r="260" spans="1:19" s="11" customFormat="1" hidden="1" x14ac:dyDescent="0.2">
      <c r="A260" s="115"/>
      <c r="B260" s="151" t="s">
        <v>183</v>
      </c>
      <c r="C260" s="166">
        <f t="shared" si="100"/>
        <v>0</v>
      </c>
      <c r="D260" s="166">
        <f t="shared" si="100"/>
        <v>0</v>
      </c>
      <c r="E260" s="11">
        <f t="shared" si="97"/>
        <v>0</v>
      </c>
      <c r="F260" s="11">
        <f t="shared" si="97"/>
        <v>0</v>
      </c>
      <c r="G260" s="11">
        <f t="shared" si="97"/>
        <v>0</v>
      </c>
      <c r="H260" s="11">
        <f t="shared" si="97"/>
        <v>0</v>
      </c>
      <c r="I260" s="11">
        <f t="shared" si="97"/>
        <v>0</v>
      </c>
      <c r="J260" s="11">
        <f t="shared" si="97"/>
        <v>0</v>
      </c>
      <c r="K260" s="11">
        <f t="shared" si="97"/>
        <v>0</v>
      </c>
      <c r="L260" s="11">
        <f t="shared" si="97"/>
        <v>0</v>
      </c>
      <c r="M260" s="11">
        <f t="shared" si="97"/>
        <v>0</v>
      </c>
      <c r="N260" s="11">
        <f t="shared" si="97"/>
        <v>0</v>
      </c>
      <c r="O260" s="11">
        <f t="shared" si="97"/>
        <v>0</v>
      </c>
      <c r="P260" s="11">
        <f t="shared" si="97"/>
        <v>0</v>
      </c>
      <c r="Q260" s="100">
        <f t="shared" si="102"/>
        <v>0</v>
      </c>
      <c r="R260" s="100">
        <f t="shared" si="95"/>
        <v>0</v>
      </c>
      <c r="S260" s="100">
        <f t="shared" si="98"/>
        <v>0</v>
      </c>
    </row>
    <row r="261" spans="1:19" s="11" customFormat="1" hidden="1" x14ac:dyDescent="0.2">
      <c r="A261" s="115"/>
      <c r="B261" s="151" t="s">
        <v>184</v>
      </c>
      <c r="C261" s="166">
        <f t="shared" si="100"/>
        <v>0</v>
      </c>
      <c r="D261" s="166">
        <f t="shared" si="100"/>
        <v>0</v>
      </c>
      <c r="E261" s="11">
        <f t="shared" si="97"/>
        <v>0</v>
      </c>
      <c r="F261" s="11">
        <f t="shared" ref="F261:P263" si="103">ROUND(IF(+F234&gt;78000,+F206*0.02,+F206*0.09),0)</f>
        <v>0</v>
      </c>
      <c r="G261" s="11">
        <f t="shared" si="103"/>
        <v>0</v>
      </c>
      <c r="H261" s="11">
        <f t="shared" si="103"/>
        <v>0</v>
      </c>
      <c r="I261" s="11">
        <f t="shared" si="103"/>
        <v>0</v>
      </c>
      <c r="J261" s="11">
        <f t="shared" si="103"/>
        <v>0</v>
      </c>
      <c r="K261" s="11">
        <f t="shared" si="103"/>
        <v>0</v>
      </c>
      <c r="L261" s="11">
        <f t="shared" si="103"/>
        <v>0</v>
      </c>
      <c r="M261" s="11">
        <f t="shared" si="103"/>
        <v>0</v>
      </c>
      <c r="N261" s="11">
        <f t="shared" si="103"/>
        <v>0</v>
      </c>
      <c r="O261" s="11">
        <f t="shared" si="103"/>
        <v>0</v>
      </c>
      <c r="P261" s="11">
        <f t="shared" si="103"/>
        <v>0</v>
      </c>
      <c r="Q261" s="100">
        <f t="shared" si="102"/>
        <v>0</v>
      </c>
      <c r="R261" s="100">
        <f t="shared" si="95"/>
        <v>0</v>
      </c>
      <c r="S261" s="100">
        <f t="shared" si="98"/>
        <v>0</v>
      </c>
    </row>
    <row r="262" spans="1:19" s="11" customFormat="1" hidden="1" x14ac:dyDescent="0.2">
      <c r="A262" s="115"/>
      <c r="B262" s="151" t="s">
        <v>185</v>
      </c>
      <c r="C262" s="166">
        <f t="shared" si="100"/>
        <v>0</v>
      </c>
      <c r="D262" s="166">
        <f t="shared" si="100"/>
        <v>0</v>
      </c>
      <c r="E262" s="11">
        <f t="shared" si="97"/>
        <v>0</v>
      </c>
      <c r="F262" s="11">
        <f t="shared" si="103"/>
        <v>0</v>
      </c>
      <c r="G262" s="11">
        <f t="shared" si="103"/>
        <v>0</v>
      </c>
      <c r="H262" s="11">
        <f t="shared" si="103"/>
        <v>0</v>
      </c>
      <c r="I262" s="11">
        <f t="shared" si="103"/>
        <v>0</v>
      </c>
      <c r="J262" s="11">
        <f t="shared" si="103"/>
        <v>0</v>
      </c>
      <c r="K262" s="11">
        <f t="shared" si="103"/>
        <v>0</v>
      </c>
      <c r="L262" s="11">
        <f t="shared" si="103"/>
        <v>0</v>
      </c>
      <c r="M262" s="11">
        <f t="shared" si="103"/>
        <v>0</v>
      </c>
      <c r="N262" s="11">
        <f t="shared" si="103"/>
        <v>0</v>
      </c>
      <c r="O262" s="11">
        <f t="shared" si="103"/>
        <v>0</v>
      </c>
      <c r="P262" s="11">
        <f t="shared" si="103"/>
        <v>0</v>
      </c>
      <c r="Q262" s="100">
        <f t="shared" si="102"/>
        <v>0</v>
      </c>
      <c r="R262" s="100">
        <f t="shared" si="95"/>
        <v>0</v>
      </c>
      <c r="S262" s="100">
        <f t="shared" si="98"/>
        <v>0</v>
      </c>
    </row>
    <row r="263" spans="1:19" s="11" customFormat="1" hidden="1" x14ac:dyDescent="0.2">
      <c r="A263" s="115"/>
      <c r="B263" s="151" t="s">
        <v>186</v>
      </c>
      <c r="C263" s="166">
        <f t="shared" si="100"/>
        <v>0</v>
      </c>
      <c r="D263" s="166">
        <f t="shared" si="100"/>
        <v>0</v>
      </c>
      <c r="E263" s="11">
        <f t="shared" si="97"/>
        <v>0</v>
      </c>
      <c r="F263" s="11">
        <f t="shared" si="103"/>
        <v>0</v>
      </c>
      <c r="G263" s="11">
        <f t="shared" si="103"/>
        <v>0</v>
      </c>
      <c r="H263" s="11">
        <f t="shared" si="103"/>
        <v>0</v>
      </c>
      <c r="I263" s="11">
        <f t="shared" si="103"/>
        <v>0</v>
      </c>
      <c r="J263" s="11">
        <f t="shared" si="103"/>
        <v>0</v>
      </c>
      <c r="K263" s="11">
        <f t="shared" si="103"/>
        <v>0</v>
      </c>
      <c r="L263" s="11">
        <f t="shared" si="103"/>
        <v>0</v>
      </c>
      <c r="M263" s="11">
        <f t="shared" si="103"/>
        <v>0</v>
      </c>
      <c r="N263" s="11">
        <f t="shared" si="103"/>
        <v>0</v>
      </c>
      <c r="O263" s="11">
        <f t="shared" si="103"/>
        <v>0</v>
      </c>
      <c r="P263" s="11">
        <f t="shared" si="103"/>
        <v>0</v>
      </c>
      <c r="Q263" s="100">
        <f t="shared" si="102"/>
        <v>0</v>
      </c>
      <c r="R263" s="100">
        <f>ROUND(IF(+R208&gt;81000,+(+(R208-81000)*0.02)+(81000*0.09),+R208*0.09),0)</f>
        <v>0</v>
      </c>
      <c r="S263" s="100">
        <f t="shared" si="98"/>
        <v>0</v>
      </c>
    </row>
    <row r="264" spans="1:19" s="11" customFormat="1" hidden="1" x14ac:dyDescent="0.2">
      <c r="A264" s="115"/>
      <c r="B264" s="11" t="s">
        <v>25</v>
      </c>
      <c r="C264" s="166">
        <f>ROUND(C22*0.09,0)</f>
        <v>0</v>
      </c>
      <c r="D264" s="166">
        <f>ROUND(D22*0.09,0)</f>
        <v>0</v>
      </c>
      <c r="E264" s="11">
        <f>ROUND(+E22*0.09,0)</f>
        <v>0</v>
      </c>
      <c r="F264" s="11">
        <f t="shared" ref="F264:S264" si="104">ROUND(+F22*0.09,0)</f>
        <v>0</v>
      </c>
      <c r="G264" s="11">
        <f t="shared" si="104"/>
        <v>0</v>
      </c>
      <c r="H264" s="11">
        <f t="shared" si="104"/>
        <v>0</v>
      </c>
      <c r="I264" s="11">
        <f t="shared" si="104"/>
        <v>0</v>
      </c>
      <c r="J264" s="11">
        <f t="shared" si="104"/>
        <v>0</v>
      </c>
      <c r="K264" s="11">
        <f t="shared" si="104"/>
        <v>0</v>
      </c>
      <c r="L264" s="11">
        <f t="shared" si="104"/>
        <v>0</v>
      </c>
      <c r="M264" s="11">
        <f t="shared" si="104"/>
        <v>0</v>
      </c>
      <c r="N264" s="11">
        <f t="shared" si="104"/>
        <v>0</v>
      </c>
      <c r="O264" s="11">
        <f t="shared" si="104"/>
        <v>0</v>
      </c>
      <c r="P264" s="11">
        <f t="shared" si="104"/>
        <v>0</v>
      </c>
      <c r="Q264" s="100">
        <f t="shared" si="102"/>
        <v>0</v>
      </c>
      <c r="R264" s="100">
        <f t="shared" si="104"/>
        <v>0</v>
      </c>
      <c r="S264" s="100">
        <f t="shared" si="104"/>
        <v>0</v>
      </c>
    </row>
    <row r="265" spans="1:19" s="144" customFormat="1" hidden="1" x14ac:dyDescent="0.2">
      <c r="A265" s="150"/>
      <c r="B265" s="151" t="s">
        <v>189</v>
      </c>
      <c r="C265" s="173">
        <v>0</v>
      </c>
      <c r="D265" s="173">
        <v>0</v>
      </c>
      <c r="E265" s="183" t="e">
        <f>ROUND(IF(Instructions!J11&gt;(78000*(+E11+E12)),(+(71000*(+E11+E12))*0.09)+((Instructions!J11-(71000*(+E11+E12)))*0.02),+Instructions!J11*0.09),0)</f>
        <v>#VALUE!</v>
      </c>
      <c r="F265" s="183">
        <v>0</v>
      </c>
      <c r="G265" s="183">
        <v>0</v>
      </c>
      <c r="H265" s="183">
        <v>0</v>
      </c>
      <c r="I265" s="183">
        <v>0</v>
      </c>
      <c r="J265" s="183">
        <v>0</v>
      </c>
      <c r="K265" s="183">
        <v>0</v>
      </c>
      <c r="L265" s="183">
        <v>0</v>
      </c>
      <c r="M265" s="183">
        <v>0</v>
      </c>
      <c r="N265" s="183">
        <v>0</v>
      </c>
      <c r="O265" s="183">
        <v>0</v>
      </c>
      <c r="P265" s="183">
        <v>0</v>
      </c>
      <c r="Q265" s="173" t="e">
        <f t="shared" si="102"/>
        <v>#VALUE!</v>
      </c>
      <c r="R265" s="173">
        <v>0</v>
      </c>
      <c r="S265" s="173">
        <v>0</v>
      </c>
    </row>
    <row r="266" spans="1:19" hidden="1" x14ac:dyDescent="0.2">
      <c r="B266" t="s">
        <v>16</v>
      </c>
      <c r="C266" s="174">
        <f t="shared" ref="C266:P266" si="105">SUM(C239:C265)</f>
        <v>0</v>
      </c>
      <c r="D266" s="174">
        <f t="shared" si="105"/>
        <v>0</v>
      </c>
      <c r="E266" s="20" t="e">
        <f t="shared" si="105"/>
        <v>#VALUE!</v>
      </c>
      <c r="F266" s="20">
        <f t="shared" si="105"/>
        <v>0</v>
      </c>
      <c r="G266" s="20">
        <f t="shared" si="105"/>
        <v>0</v>
      </c>
      <c r="H266" s="20">
        <f t="shared" si="105"/>
        <v>0</v>
      </c>
      <c r="I266" s="20">
        <f t="shared" si="105"/>
        <v>0</v>
      </c>
      <c r="J266" s="20">
        <f t="shared" si="105"/>
        <v>0</v>
      </c>
      <c r="K266" s="20">
        <f t="shared" si="105"/>
        <v>0</v>
      </c>
      <c r="L266" s="20">
        <f t="shared" si="105"/>
        <v>0</v>
      </c>
      <c r="M266" s="20">
        <f t="shared" si="105"/>
        <v>0</v>
      </c>
      <c r="N266" s="20">
        <f t="shared" si="105"/>
        <v>0</v>
      </c>
      <c r="O266" s="20">
        <f t="shared" si="105"/>
        <v>0</v>
      </c>
      <c r="P266" s="20">
        <f t="shared" si="105"/>
        <v>0</v>
      </c>
      <c r="Q266" s="131" t="e">
        <f t="shared" si="102"/>
        <v>#VALUE!</v>
      </c>
      <c r="R266" s="131">
        <f>SUM(R239:R265)</f>
        <v>0</v>
      </c>
      <c r="S266" s="131">
        <f>SUM(S239:S265)</f>
        <v>0</v>
      </c>
    </row>
    <row r="268" spans="1:19" ht="15.75" x14ac:dyDescent="0.25">
      <c r="B268" s="180"/>
      <c r="C268" s="181"/>
      <c r="D268" s="181"/>
      <c r="E268" s="182"/>
      <c r="F268" s="182"/>
      <c r="G268" s="182"/>
      <c r="H268" s="182"/>
    </row>
  </sheetData>
  <printOptions horizontalCentered="1"/>
  <pageMargins left="0.2" right="0.25" top="0.36" bottom="0.5" header="0.25" footer="0.25"/>
  <pageSetup scale="48" fitToHeight="3" orientation="landscape" horizontalDpi="4294967292" verticalDpi="300" r:id="rId1"/>
  <headerFooter alignWithMargins="0">
    <oddFooter>&amp;R&amp;8&amp;F&amp;A
&amp;D&amp;T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M59"/>
  <sheetViews>
    <sheetView zoomScale="75" workbookViewId="0"/>
  </sheetViews>
  <sheetFormatPr defaultColWidth="9.77734375" defaultRowHeight="15" x14ac:dyDescent="0.2"/>
  <cols>
    <col min="1" max="1" width="5.6640625" customWidth="1"/>
    <col min="2" max="2" width="5.21875" customWidth="1"/>
    <col min="3" max="3" width="4.5546875" customWidth="1"/>
    <col min="4" max="4" width="7.88671875" customWidth="1"/>
    <col min="5" max="5" width="5.44140625" customWidth="1"/>
    <col min="6" max="6" width="7.6640625" customWidth="1"/>
    <col min="7" max="7" width="8.6640625" customWidth="1"/>
    <col min="8" max="8" width="2.77734375" customWidth="1"/>
    <col min="9" max="9" width="7.77734375" customWidth="1"/>
    <col min="10" max="10" width="2.77734375" customWidth="1"/>
    <col min="11" max="11" width="7.77734375" customWidth="1"/>
    <col min="12" max="12" width="2.77734375" customWidth="1"/>
    <col min="13" max="13" width="7.77734375" customWidth="1"/>
    <col min="14" max="14" width="2.77734375" customWidth="1"/>
    <col min="15" max="15" width="3.109375" customWidth="1"/>
  </cols>
  <sheetData>
    <row r="1" spans="1:13" ht="24.75" x14ac:dyDescent="0.35">
      <c r="A1" s="25" t="str">
        <f>Instructions!F5</f>
        <v>Cost Center Name</v>
      </c>
      <c r="B1" s="14"/>
      <c r="C1" s="14"/>
      <c r="D1" s="14"/>
      <c r="E1" s="14"/>
      <c r="F1" s="14"/>
      <c r="G1" s="14"/>
      <c r="H1" s="14"/>
      <c r="I1" s="14"/>
      <c r="J1" s="26"/>
      <c r="K1" s="14"/>
      <c r="L1" s="14"/>
      <c r="M1" s="14"/>
    </row>
    <row r="2" spans="1:13" ht="19.5" x14ac:dyDescent="0.35">
      <c r="A2" s="27" t="s">
        <v>165</v>
      </c>
      <c r="B2" s="14"/>
      <c r="C2" s="14"/>
      <c r="D2" s="14"/>
      <c r="E2" s="14"/>
      <c r="F2" s="14"/>
      <c r="G2" s="14"/>
      <c r="H2" s="14"/>
      <c r="I2" s="14"/>
      <c r="J2" s="14"/>
      <c r="K2" s="14"/>
      <c r="L2" s="14"/>
      <c r="M2" s="14"/>
    </row>
    <row r="3" spans="1:13" ht="15.75" x14ac:dyDescent="0.25">
      <c r="A3" s="28" t="s">
        <v>70</v>
      </c>
      <c r="B3" s="14"/>
      <c r="C3" s="14"/>
      <c r="D3" s="14"/>
      <c r="E3" s="14"/>
      <c r="F3" s="14"/>
      <c r="G3" s="14"/>
      <c r="H3" s="14"/>
      <c r="I3" s="14"/>
      <c r="J3" s="14"/>
      <c r="K3" s="14"/>
      <c r="L3" s="14"/>
      <c r="M3" s="14"/>
    </row>
    <row r="4" spans="1:13" ht="18" customHeight="1" x14ac:dyDescent="0.25">
      <c r="C4" s="29" t="s">
        <v>71</v>
      </c>
      <c r="D4" s="156" t="str">
        <f>Instructions!F3</f>
        <v>XXXX</v>
      </c>
    </row>
    <row r="5" spans="1:13" ht="18" customHeight="1" x14ac:dyDescent="0.25">
      <c r="B5" s="30"/>
      <c r="C5" s="29" t="s">
        <v>164</v>
      </c>
      <c r="D5" s="102" t="str">
        <f>Instructions!F4</f>
        <v>XXXXXX</v>
      </c>
      <c r="G5" s="31" t="s">
        <v>72</v>
      </c>
      <c r="H5" s="24"/>
      <c r="I5" s="15" t="s">
        <v>73</v>
      </c>
      <c r="J5" s="15"/>
      <c r="K5" s="15"/>
      <c r="L5" s="15"/>
      <c r="M5" s="15"/>
    </row>
    <row r="6" spans="1:13" ht="15.95" customHeight="1" x14ac:dyDescent="0.2">
      <c r="G6" s="32" t="s">
        <v>166</v>
      </c>
      <c r="I6" s="23">
        <v>2001</v>
      </c>
      <c r="K6" s="23">
        <v>2002</v>
      </c>
      <c r="M6" s="23">
        <v>2003</v>
      </c>
    </row>
    <row r="7" spans="1:13" ht="15.95" customHeight="1" x14ac:dyDescent="0.25">
      <c r="A7" s="33" t="s">
        <v>74</v>
      </c>
    </row>
    <row r="8" spans="1:13" ht="15.95" customHeight="1" x14ac:dyDescent="0.2">
      <c r="B8" s="34" t="s">
        <v>75</v>
      </c>
      <c r="G8" s="10"/>
      <c r="H8" s="10"/>
      <c r="I8" s="10"/>
      <c r="J8" s="10"/>
      <c r="K8" s="10"/>
      <c r="L8" s="10"/>
      <c r="M8" s="10"/>
    </row>
    <row r="9" spans="1:13" ht="15.95" customHeight="1" x14ac:dyDescent="0.2">
      <c r="B9" s="34" t="s">
        <v>76</v>
      </c>
      <c r="G9" s="10"/>
      <c r="H9" s="10"/>
      <c r="I9" s="10"/>
      <c r="J9" s="10"/>
      <c r="K9" s="10"/>
      <c r="L9" s="10"/>
      <c r="M9" s="10"/>
    </row>
    <row r="10" spans="1:13" ht="15.95" customHeight="1" x14ac:dyDescent="0.2">
      <c r="B10" s="34" t="s">
        <v>77</v>
      </c>
      <c r="G10" s="10"/>
      <c r="H10" s="10"/>
      <c r="I10" s="10"/>
      <c r="J10" s="10"/>
      <c r="K10" s="10"/>
      <c r="L10" s="10"/>
      <c r="M10" s="10"/>
    </row>
    <row r="11" spans="1:13" ht="15.95" customHeight="1" x14ac:dyDescent="0.2">
      <c r="B11" s="34" t="s">
        <v>78</v>
      </c>
      <c r="G11" s="10"/>
      <c r="H11" s="10"/>
      <c r="I11" s="10"/>
      <c r="J11" s="10"/>
      <c r="K11" s="10"/>
      <c r="L11" s="10"/>
      <c r="M11" s="10"/>
    </row>
    <row r="12" spans="1:13" ht="15.95" customHeight="1" x14ac:dyDescent="0.2">
      <c r="B12" s="34" t="s">
        <v>79</v>
      </c>
      <c r="G12" s="204"/>
      <c r="H12" s="10"/>
      <c r="I12" s="204"/>
      <c r="J12" s="10"/>
      <c r="K12" s="204"/>
      <c r="L12" s="10"/>
      <c r="M12" s="204"/>
    </row>
    <row r="13" spans="1:13" ht="15.95" customHeight="1" x14ac:dyDescent="0.2">
      <c r="C13" s="34" t="s">
        <v>80</v>
      </c>
      <c r="G13">
        <f>SUM(G8:G12)</f>
        <v>0</v>
      </c>
      <c r="I13">
        <f>SUM(I8:I12)</f>
        <v>0</v>
      </c>
      <c r="K13">
        <f>SUM(K8:K12)</f>
        <v>0</v>
      </c>
      <c r="M13">
        <f>SUM(M8:M12)</f>
        <v>0</v>
      </c>
    </row>
    <row r="14" spans="1:13" ht="15.95" customHeight="1" x14ac:dyDescent="0.2">
      <c r="B14" s="34" t="s">
        <v>81</v>
      </c>
      <c r="G14" s="204"/>
      <c r="H14" s="10"/>
      <c r="I14" s="204"/>
      <c r="J14" s="10"/>
      <c r="K14" s="204"/>
      <c r="L14" s="10"/>
      <c r="M14" s="204"/>
    </row>
    <row r="15" spans="1:13" ht="15.95" customHeight="1" thickBot="1" x14ac:dyDescent="0.25">
      <c r="B15" s="34" t="s">
        <v>82</v>
      </c>
      <c r="G15" s="35">
        <f>G13+G14</f>
        <v>0</v>
      </c>
      <c r="I15" s="35">
        <f>I13+I14</f>
        <v>0</v>
      </c>
      <c r="K15" s="35">
        <f>K13+K14</f>
        <v>0</v>
      </c>
      <c r="M15" s="35">
        <f>M13+M14</f>
        <v>0</v>
      </c>
    </row>
    <row r="16" spans="1:13" ht="15.95" customHeight="1" thickTop="1" x14ac:dyDescent="0.2"/>
    <row r="17" spans="1:13" ht="15.95" customHeight="1" x14ac:dyDescent="0.25">
      <c r="A17" s="33" t="s">
        <v>83</v>
      </c>
    </row>
    <row r="18" spans="1:13" ht="15.95" customHeight="1" x14ac:dyDescent="0.2">
      <c r="B18" s="34" t="s">
        <v>75</v>
      </c>
      <c r="G18" s="10"/>
      <c r="H18" s="10"/>
      <c r="I18" s="10"/>
      <c r="J18" s="10"/>
      <c r="K18" s="10"/>
      <c r="L18" s="10"/>
      <c r="M18" s="10"/>
    </row>
    <row r="19" spans="1:13" ht="15.95" customHeight="1" x14ac:dyDescent="0.2">
      <c r="B19" s="34" t="s">
        <v>76</v>
      </c>
      <c r="G19" s="10"/>
      <c r="H19" s="10"/>
      <c r="I19" s="10"/>
      <c r="J19" s="10"/>
      <c r="K19" s="10"/>
      <c r="L19" s="10"/>
      <c r="M19" s="10"/>
    </row>
    <row r="20" spans="1:13" ht="15.95" customHeight="1" x14ac:dyDescent="0.2">
      <c r="B20" s="34" t="s">
        <v>77</v>
      </c>
      <c r="G20" s="10"/>
      <c r="H20" s="10"/>
      <c r="I20" s="10"/>
      <c r="J20" s="10"/>
      <c r="K20" s="10"/>
      <c r="L20" s="10"/>
      <c r="M20" s="10"/>
    </row>
    <row r="21" spans="1:13" ht="15.95" customHeight="1" x14ac:dyDescent="0.2">
      <c r="B21" s="34" t="s">
        <v>78</v>
      </c>
      <c r="G21" s="10"/>
      <c r="H21" s="10"/>
      <c r="I21" s="10"/>
      <c r="J21" s="10"/>
      <c r="K21" s="10"/>
      <c r="L21" s="10"/>
      <c r="M21" s="10"/>
    </row>
    <row r="22" spans="1:13" ht="15.95" customHeight="1" x14ac:dyDescent="0.2">
      <c r="B22" s="34" t="s">
        <v>79</v>
      </c>
      <c r="G22" s="204"/>
      <c r="H22" s="10"/>
      <c r="I22" s="204"/>
      <c r="J22" s="10"/>
      <c r="K22" s="204"/>
      <c r="L22" s="10"/>
      <c r="M22" s="204"/>
    </row>
    <row r="23" spans="1:13" ht="15.95" customHeight="1" x14ac:dyDescent="0.2">
      <c r="C23" s="34" t="s">
        <v>80</v>
      </c>
      <c r="G23">
        <f>SUM(G18:G22)</f>
        <v>0</v>
      </c>
      <c r="I23">
        <f>SUM(I18:I22)</f>
        <v>0</v>
      </c>
      <c r="K23">
        <f>SUM(K18:K22)</f>
        <v>0</v>
      </c>
      <c r="M23">
        <f>SUM(M18:M22)</f>
        <v>0</v>
      </c>
    </row>
    <row r="24" spans="1:13" ht="15.95" customHeight="1" x14ac:dyDescent="0.2">
      <c r="B24" s="34" t="s">
        <v>81</v>
      </c>
      <c r="G24" s="204"/>
      <c r="H24" s="10"/>
      <c r="I24" s="204"/>
      <c r="J24" s="10"/>
      <c r="K24" s="204"/>
      <c r="L24" s="10"/>
      <c r="M24" s="204"/>
    </row>
    <row r="25" spans="1:13" ht="15.95" customHeight="1" thickBot="1" x14ac:dyDescent="0.25">
      <c r="B25" s="34" t="s">
        <v>82</v>
      </c>
      <c r="G25" s="35">
        <f>G23+G24</f>
        <v>0</v>
      </c>
      <c r="I25" s="35">
        <f>I23+I24</f>
        <v>0</v>
      </c>
      <c r="K25" s="35">
        <f>K23+K24</f>
        <v>0</v>
      </c>
      <c r="M25" s="35">
        <f>M23+M24</f>
        <v>0</v>
      </c>
    </row>
    <row r="26" spans="1:13" ht="15.95" customHeight="1" thickTop="1" x14ac:dyDescent="0.2"/>
    <row r="27" spans="1:13" ht="15.95" customHeight="1" x14ac:dyDescent="0.25">
      <c r="A27" s="33" t="s">
        <v>84</v>
      </c>
    </row>
    <row r="28" spans="1:13" ht="15.95" customHeight="1" x14ac:dyDescent="0.2">
      <c r="B28" s="34" t="s">
        <v>75</v>
      </c>
      <c r="G28">
        <f>G8+G18</f>
        <v>0</v>
      </c>
      <c r="I28">
        <f>I8+I18</f>
        <v>0</v>
      </c>
      <c r="K28">
        <f>K8+K18</f>
        <v>0</v>
      </c>
      <c r="M28">
        <f>M8+M18</f>
        <v>0</v>
      </c>
    </row>
    <row r="29" spans="1:13" ht="15.95" customHeight="1" x14ac:dyDescent="0.2">
      <c r="B29" s="34" t="s">
        <v>76</v>
      </c>
      <c r="G29">
        <f>G9+G19</f>
        <v>0</v>
      </c>
      <c r="I29">
        <f>I9+I19</f>
        <v>0</v>
      </c>
      <c r="K29">
        <f>K9+K19</f>
        <v>0</v>
      </c>
      <c r="M29">
        <f>M9+M19</f>
        <v>0</v>
      </c>
    </row>
    <row r="30" spans="1:13" ht="15.95" customHeight="1" x14ac:dyDescent="0.2">
      <c r="B30" s="34" t="s">
        <v>77</v>
      </c>
      <c r="G30">
        <f>G20+G10</f>
        <v>0</v>
      </c>
      <c r="I30">
        <f>I20+I10</f>
        <v>0</v>
      </c>
      <c r="K30">
        <f>K20+K10</f>
        <v>0</v>
      </c>
      <c r="M30">
        <f>M20+M10</f>
        <v>0</v>
      </c>
    </row>
    <row r="31" spans="1:13" ht="15.95" customHeight="1" x14ac:dyDescent="0.2">
      <c r="B31" s="34" t="s">
        <v>78</v>
      </c>
      <c r="G31">
        <f>G21+G11</f>
        <v>0</v>
      </c>
      <c r="I31">
        <f>I21+I11</f>
        <v>0</v>
      </c>
      <c r="K31">
        <f>K21+K11</f>
        <v>0</v>
      </c>
      <c r="M31">
        <f>M21+M11</f>
        <v>0</v>
      </c>
    </row>
    <row r="32" spans="1:13" ht="15.95" customHeight="1" x14ac:dyDescent="0.2">
      <c r="B32" s="34" t="s">
        <v>79</v>
      </c>
      <c r="G32" s="22">
        <f>G22+G12</f>
        <v>0</v>
      </c>
      <c r="I32" s="22">
        <f>I22+I12</f>
        <v>0</v>
      </c>
      <c r="K32" s="22">
        <f>K22+K12</f>
        <v>0</v>
      </c>
      <c r="M32" s="22">
        <f>M22+M12</f>
        <v>0</v>
      </c>
    </row>
    <row r="33" spans="1:13" ht="15.95" customHeight="1" x14ac:dyDescent="0.25">
      <c r="A33" s="36"/>
      <c r="C33" s="34" t="s">
        <v>85</v>
      </c>
      <c r="G33">
        <f>SUM(G28:G32)</f>
        <v>0</v>
      </c>
      <c r="I33">
        <f>SUM(I28:I32)</f>
        <v>0</v>
      </c>
      <c r="K33">
        <f>SUM(K28:K32)</f>
        <v>0</v>
      </c>
      <c r="M33">
        <f>SUM(M28:M32)</f>
        <v>0</v>
      </c>
    </row>
    <row r="34" spans="1:13" ht="15.95" customHeight="1" x14ac:dyDescent="0.25">
      <c r="A34" s="36"/>
      <c r="B34" s="34" t="s">
        <v>86</v>
      </c>
      <c r="G34" s="22">
        <f>G24+G14</f>
        <v>0</v>
      </c>
      <c r="I34" s="22">
        <f>I24+I14</f>
        <v>0</v>
      </c>
      <c r="K34" s="22">
        <f>K24+K14</f>
        <v>0</v>
      </c>
      <c r="M34" s="22">
        <f>M24+M14</f>
        <v>0</v>
      </c>
    </row>
    <row r="35" spans="1:13" ht="15.95" customHeight="1" thickBot="1" x14ac:dyDescent="0.3">
      <c r="A35" s="36"/>
      <c r="B35" s="34" t="s">
        <v>167</v>
      </c>
      <c r="G35" s="35">
        <f>G33+G34</f>
        <v>0</v>
      </c>
      <c r="I35" s="35">
        <f>I33+I34</f>
        <v>0</v>
      </c>
      <c r="K35" s="35">
        <f>K33+K34</f>
        <v>0</v>
      </c>
      <c r="M35" s="35">
        <f>M33+M34</f>
        <v>0</v>
      </c>
    </row>
    <row r="36" spans="1:13" ht="15.95" customHeight="1" thickTop="1" x14ac:dyDescent="0.25">
      <c r="A36" s="36"/>
    </row>
    <row r="37" spans="1:13" ht="15.95" customHeight="1" x14ac:dyDescent="0.25">
      <c r="A37" s="36"/>
    </row>
    <row r="38" spans="1:13" ht="15.95" customHeight="1" x14ac:dyDescent="0.25">
      <c r="A38" s="33" t="s">
        <v>87</v>
      </c>
    </row>
    <row r="39" spans="1:13" ht="15.95" customHeight="1" x14ac:dyDescent="0.2">
      <c r="B39" s="34" t="s">
        <v>88</v>
      </c>
    </row>
    <row r="40" spans="1:13" ht="15.95" customHeight="1" x14ac:dyDescent="0.2">
      <c r="C40" s="34" t="s">
        <v>89</v>
      </c>
      <c r="G40" s="10"/>
      <c r="H40" s="10"/>
      <c r="I40" s="10"/>
      <c r="J40" s="10"/>
      <c r="K40" s="10"/>
      <c r="L40" s="10"/>
      <c r="M40" s="10"/>
    </row>
    <row r="41" spans="1:13" ht="15.95" customHeight="1" x14ac:dyDescent="0.2">
      <c r="C41" s="34" t="s">
        <v>90</v>
      </c>
      <c r="G41" s="10"/>
      <c r="H41" s="10"/>
      <c r="I41" s="10"/>
      <c r="J41" s="10"/>
      <c r="K41" s="10"/>
      <c r="L41" s="10"/>
      <c r="M41" s="10"/>
    </row>
    <row r="42" spans="1:13" ht="15.95" customHeight="1" x14ac:dyDescent="0.2">
      <c r="C42" s="34" t="s">
        <v>91</v>
      </c>
      <c r="G42" s="10"/>
      <c r="H42" s="10"/>
      <c r="I42" s="10"/>
      <c r="J42" s="10"/>
      <c r="K42" s="10"/>
      <c r="L42" s="10"/>
      <c r="M42" s="10"/>
    </row>
    <row r="43" spans="1:13" ht="15.95" customHeight="1" x14ac:dyDescent="0.2">
      <c r="C43" s="34" t="s">
        <v>26</v>
      </c>
      <c r="G43" s="10"/>
      <c r="H43" s="10"/>
      <c r="I43" s="10"/>
      <c r="J43" s="10"/>
      <c r="K43" s="10"/>
      <c r="L43" s="10"/>
      <c r="M43" s="10"/>
    </row>
    <row r="44" spans="1:13" ht="15.95" customHeight="1" x14ac:dyDescent="0.2">
      <c r="B44" s="34" t="s">
        <v>92</v>
      </c>
      <c r="G44" s="10"/>
      <c r="H44" s="10"/>
      <c r="I44" s="10"/>
      <c r="J44" s="10"/>
      <c r="K44" s="10"/>
      <c r="L44" s="10"/>
      <c r="M44" s="10"/>
    </row>
    <row r="45" spans="1:13" ht="15.95" customHeight="1" x14ac:dyDescent="0.2">
      <c r="B45" s="34" t="s">
        <v>93</v>
      </c>
      <c r="G45" s="204"/>
      <c r="H45" s="10"/>
      <c r="I45" s="204"/>
      <c r="J45" s="10"/>
      <c r="K45" s="204"/>
      <c r="L45" s="10"/>
      <c r="M45" s="204"/>
    </row>
    <row r="46" spans="1:13" ht="15.95" customHeight="1" thickBot="1" x14ac:dyDescent="0.25">
      <c r="B46" s="34" t="s">
        <v>82</v>
      </c>
      <c r="G46" s="35">
        <f>SUM(G40:G45)</f>
        <v>0</v>
      </c>
      <c r="I46" s="35">
        <f>SUM(I40:I45)</f>
        <v>0</v>
      </c>
      <c r="K46" s="35">
        <f>SUM(K40:K45)</f>
        <v>0</v>
      </c>
      <c r="M46" s="35">
        <f>SUM(M40:M45)</f>
        <v>0</v>
      </c>
    </row>
    <row r="47" spans="1:13" ht="15.95" customHeight="1" thickTop="1" x14ac:dyDescent="0.2"/>
    <row r="48" spans="1:13" ht="15.95" customHeight="1" x14ac:dyDescent="0.25">
      <c r="A48" s="33" t="s">
        <v>94</v>
      </c>
    </row>
    <row r="49" spans="1:13" ht="15.95" customHeight="1" x14ac:dyDescent="0.2">
      <c r="B49" s="34" t="s">
        <v>88</v>
      </c>
    </row>
    <row r="50" spans="1:13" ht="15.95" customHeight="1" x14ac:dyDescent="0.2">
      <c r="C50" s="34" t="s">
        <v>89</v>
      </c>
      <c r="G50" s="10"/>
      <c r="H50" s="10"/>
      <c r="I50" s="10"/>
      <c r="J50" s="10"/>
      <c r="K50" s="10"/>
      <c r="L50" s="10"/>
      <c r="M50" s="10"/>
    </row>
    <row r="51" spans="1:13" ht="15.95" customHeight="1" x14ac:dyDescent="0.2">
      <c r="C51" s="34" t="s">
        <v>90</v>
      </c>
      <c r="G51" s="10"/>
      <c r="H51" s="10"/>
      <c r="I51" s="10"/>
      <c r="J51" s="10"/>
      <c r="K51" s="10"/>
      <c r="L51" s="10"/>
      <c r="M51" s="10"/>
    </row>
    <row r="52" spans="1:13" ht="15.95" customHeight="1" x14ac:dyDescent="0.2">
      <c r="C52" s="34" t="s">
        <v>91</v>
      </c>
      <c r="G52" s="10"/>
      <c r="H52" s="10"/>
      <c r="I52" s="10"/>
      <c r="J52" s="10"/>
      <c r="K52" s="10"/>
      <c r="L52" s="10"/>
      <c r="M52" s="10"/>
    </row>
    <row r="53" spans="1:13" ht="15.95" customHeight="1" x14ac:dyDescent="0.2">
      <c r="C53" s="34" t="s">
        <v>26</v>
      </c>
      <c r="G53" s="10"/>
      <c r="H53" s="10"/>
      <c r="I53" s="10"/>
      <c r="J53" s="10"/>
      <c r="K53" s="10"/>
      <c r="L53" s="10"/>
      <c r="M53" s="10"/>
    </row>
    <row r="54" spans="1:13" ht="15.95" customHeight="1" x14ac:dyDescent="0.2">
      <c r="B54" s="34" t="s">
        <v>92</v>
      </c>
      <c r="G54" s="10"/>
      <c r="H54" s="10"/>
      <c r="I54" s="10"/>
      <c r="J54" s="10"/>
      <c r="K54" s="10"/>
      <c r="L54" s="10"/>
      <c r="M54" s="10"/>
    </row>
    <row r="55" spans="1:13" ht="15.95" customHeight="1" x14ac:dyDescent="0.2">
      <c r="B55" s="34" t="s">
        <v>93</v>
      </c>
      <c r="G55" s="204"/>
      <c r="H55" s="10"/>
      <c r="I55" s="204"/>
      <c r="J55" s="10"/>
      <c r="K55" s="204"/>
      <c r="L55" s="10"/>
      <c r="M55" s="204"/>
    </row>
    <row r="56" spans="1:13" ht="15.95" customHeight="1" thickBot="1" x14ac:dyDescent="0.25">
      <c r="B56" s="34" t="s">
        <v>82</v>
      </c>
      <c r="G56" s="35">
        <f>SUM(G50:G55)</f>
        <v>0</v>
      </c>
      <c r="I56" s="35">
        <f>SUM(I50:I55)</f>
        <v>0</v>
      </c>
      <c r="K56" s="35">
        <f>SUM(K50:K55)</f>
        <v>0</v>
      </c>
      <c r="M56" s="35">
        <f>SUM(M50:M55)</f>
        <v>0</v>
      </c>
    </row>
    <row r="57" spans="1:13" ht="15.95" customHeight="1" thickTop="1" x14ac:dyDescent="0.2"/>
    <row r="58" spans="1:13" ht="15.95" customHeight="1" thickBot="1" x14ac:dyDescent="0.25">
      <c r="A58" s="34" t="s">
        <v>168</v>
      </c>
      <c r="G58" s="35">
        <f>G56+G46</f>
        <v>0</v>
      </c>
      <c r="I58" s="35">
        <f>I56+I46</f>
        <v>0</v>
      </c>
      <c r="K58" s="35">
        <f>K56+K46</f>
        <v>0</v>
      </c>
      <c r="M58" s="35">
        <f>M56+M46</f>
        <v>0</v>
      </c>
    </row>
    <row r="59" spans="1:13" ht="15.95" customHeight="1" thickTop="1" x14ac:dyDescent="0.2">
      <c r="B59" s="117" t="s">
        <v>95</v>
      </c>
    </row>
  </sheetData>
  <printOptions horizontalCentered="1"/>
  <pageMargins left="0.25" right="0.25" top="0.5" bottom="0.5" header="0.25" footer="0.25"/>
  <pageSetup scale="55" orientation="landscape" horizontalDpi="4294967292" verticalDpi="300" r:id="rId1"/>
  <headerFooter alignWithMargins="0">
    <oddFooter>&amp;R&amp;8&amp;F&amp;A
&amp;D&amp;T</oddFooter>
  </headerFooter>
  <rowBreaks count="1" manualBreakCount="1">
    <brk id="36" max="65535" man="1"/>
  </rowBreak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V45"/>
  <sheetViews>
    <sheetView zoomScale="75" zoomScaleNormal="75" workbookViewId="0">
      <pane xSplit="2" ySplit="9" topLeftCell="C10" activePane="bottomRight" state="frozen"/>
      <selection pane="topRight"/>
      <selection pane="bottomLeft"/>
      <selection pane="bottomRight" activeCell="C10" sqref="C10"/>
    </sheetView>
  </sheetViews>
  <sheetFormatPr defaultRowHeight="15" x14ac:dyDescent="0.2"/>
  <cols>
    <col min="1" max="1" width="8.21875" customWidth="1"/>
    <col min="2" max="2" width="32" customWidth="1"/>
    <col min="3" max="5" width="10.21875" customWidth="1"/>
    <col min="6" max="12" width="9.77734375" customWidth="1"/>
    <col min="13" max="13" width="11.77734375" customWidth="1"/>
    <col min="14" max="14" width="9.77734375" customWidth="1"/>
    <col min="15" max="15" width="11.6640625" customWidth="1"/>
    <col min="16" max="17" width="11.109375" customWidth="1"/>
    <col min="18" max="19" width="11.109375" hidden="1" customWidth="1"/>
    <col min="20" max="20" width="2.77734375" customWidth="1"/>
    <col min="21" max="21" width="5.77734375" style="92" customWidth="1"/>
    <col min="22" max="22" width="8.88671875" style="127"/>
  </cols>
  <sheetData>
    <row r="1" spans="1:22" ht="15.75" x14ac:dyDescent="0.25">
      <c r="A1" s="49" t="s">
        <v>52</v>
      </c>
      <c r="B1" s="91"/>
      <c r="C1" s="91"/>
      <c r="D1" s="91"/>
      <c r="E1" s="91"/>
      <c r="F1" s="91"/>
      <c r="G1" s="91"/>
      <c r="H1" s="91"/>
      <c r="I1" s="91"/>
      <c r="J1" s="91"/>
      <c r="K1" s="91"/>
      <c r="L1" s="91"/>
      <c r="M1" s="91"/>
      <c r="N1" s="91"/>
      <c r="O1" s="91"/>
      <c r="P1" s="91"/>
      <c r="Q1" s="91"/>
      <c r="R1" s="91"/>
      <c r="S1" s="91"/>
    </row>
    <row r="2" spans="1:22" ht="15.75" x14ac:dyDescent="0.25">
      <c r="A2" s="9" t="str">
        <f>Instructions!F3</f>
        <v>XXXX</v>
      </c>
      <c r="B2" s="9"/>
    </row>
    <row r="3" spans="1:22" ht="15.75" x14ac:dyDescent="0.25">
      <c r="A3" s="199" t="str">
        <f>Instructions!F4</f>
        <v>XXXXXX</v>
      </c>
      <c r="B3" s="200" t="str">
        <f>Instructions!F5</f>
        <v>Cost Center Name</v>
      </c>
    </row>
    <row r="4" spans="1:22" ht="15.75" x14ac:dyDescent="0.25">
      <c r="A4" s="11"/>
      <c r="C4" s="84">
        <v>2000</v>
      </c>
      <c r="D4" s="84">
        <v>2000</v>
      </c>
      <c r="Q4" s="77">
        <v>2000</v>
      </c>
      <c r="R4" s="84">
        <v>2001</v>
      </c>
      <c r="S4" s="84">
        <v>2002</v>
      </c>
    </row>
    <row r="5" spans="1:22" ht="15.75" x14ac:dyDescent="0.25">
      <c r="C5" s="40" t="s">
        <v>53</v>
      </c>
      <c r="D5" s="40" t="s">
        <v>54</v>
      </c>
      <c r="E5" s="3" t="s">
        <v>4</v>
      </c>
      <c r="F5" s="3" t="s">
        <v>5</v>
      </c>
      <c r="G5" s="3" t="s">
        <v>6</v>
      </c>
      <c r="H5" s="3" t="s">
        <v>7</v>
      </c>
      <c r="I5" s="3" t="s">
        <v>8</v>
      </c>
      <c r="J5" s="3" t="s">
        <v>9</v>
      </c>
      <c r="K5" s="3" t="s">
        <v>10</v>
      </c>
      <c r="L5" s="3" t="s">
        <v>11</v>
      </c>
      <c r="M5" s="3" t="s">
        <v>12</v>
      </c>
      <c r="N5" s="3" t="s">
        <v>13</v>
      </c>
      <c r="O5" s="3" t="s">
        <v>14</v>
      </c>
      <c r="P5" s="3" t="s">
        <v>15</v>
      </c>
      <c r="Q5" s="78" t="s">
        <v>16</v>
      </c>
      <c r="R5" s="78" t="s">
        <v>16</v>
      </c>
      <c r="S5" s="40" t="s">
        <v>16</v>
      </c>
    </row>
    <row r="6" spans="1:22" ht="15.75" x14ac:dyDescent="0.25">
      <c r="C6" s="41"/>
      <c r="D6" s="41"/>
      <c r="E6" s="12"/>
      <c r="F6" s="12"/>
      <c r="G6" s="12"/>
      <c r="H6" s="12"/>
      <c r="I6" s="12"/>
      <c r="J6" s="12"/>
      <c r="K6" s="12"/>
      <c r="L6" s="12"/>
      <c r="M6" s="12"/>
      <c r="N6" s="12"/>
      <c r="O6" s="12"/>
      <c r="P6" s="12"/>
      <c r="Q6" s="79"/>
      <c r="R6" s="79"/>
      <c r="S6" s="41"/>
    </row>
    <row r="7" spans="1:22" s="1" customFormat="1" ht="15.75" x14ac:dyDescent="0.25">
      <c r="A7" s="1" t="s">
        <v>55</v>
      </c>
      <c r="C7" s="38">
        <f>+Detail!C177</f>
        <v>0</v>
      </c>
      <c r="D7" s="38">
        <f>+Detail!D177</f>
        <v>0</v>
      </c>
      <c r="E7" s="1" t="e">
        <f>+Detail!E177</f>
        <v>#VALUE!</v>
      </c>
      <c r="F7" s="1">
        <f>+Detail!F177</f>
        <v>0</v>
      </c>
      <c r="G7" s="1">
        <f>+Detail!G177</f>
        <v>0</v>
      </c>
      <c r="H7" s="1">
        <f>+Detail!H177</f>
        <v>0</v>
      </c>
      <c r="I7" s="1">
        <f>+Detail!I177</f>
        <v>0</v>
      </c>
      <c r="J7" s="1">
        <f>+Detail!J177</f>
        <v>0</v>
      </c>
      <c r="K7" s="1">
        <f>+Detail!K177</f>
        <v>0</v>
      </c>
      <c r="L7" s="1">
        <f>+Detail!L177</f>
        <v>0</v>
      </c>
      <c r="M7" s="1">
        <f>+Detail!M177</f>
        <v>0</v>
      </c>
      <c r="N7" s="1">
        <f>+Detail!N177</f>
        <v>0</v>
      </c>
      <c r="O7" s="1">
        <f>+Detail!O177</f>
        <v>0</v>
      </c>
      <c r="P7" s="1">
        <f>+Detail!P177</f>
        <v>0</v>
      </c>
      <c r="Q7" s="80" t="e">
        <f>+Detail!Q177</f>
        <v>#VALUE!</v>
      </c>
      <c r="R7" s="80">
        <f>+Detail!R177</f>
        <v>0</v>
      </c>
      <c r="S7" s="38">
        <f>+Detail!S177</f>
        <v>0</v>
      </c>
      <c r="U7" s="2"/>
      <c r="V7" s="177"/>
    </row>
    <row r="8" spans="1:22" x14ac:dyDescent="0.2">
      <c r="C8" s="39"/>
      <c r="D8" s="39"/>
      <c r="Q8" s="81"/>
      <c r="R8" s="81"/>
      <c r="S8" s="39"/>
      <c r="U8" s="37" t="s">
        <v>109</v>
      </c>
      <c r="V8" s="202" t="s">
        <v>202</v>
      </c>
    </row>
    <row r="9" spans="1:22" s="1" customFormat="1" ht="15.75" x14ac:dyDescent="0.25">
      <c r="A9" s="1" t="s">
        <v>56</v>
      </c>
      <c r="C9" s="85" t="s">
        <v>192</v>
      </c>
      <c r="D9" s="85"/>
      <c r="E9" s="18"/>
      <c r="Q9" s="80"/>
      <c r="R9" s="80"/>
      <c r="S9" s="38"/>
      <c r="U9" s="37" t="s">
        <v>110</v>
      </c>
      <c r="V9" s="202" t="s">
        <v>203</v>
      </c>
    </row>
    <row r="10" spans="1:22" x14ac:dyDescent="0.2">
      <c r="B10" t="s">
        <v>66</v>
      </c>
      <c r="C10" s="42">
        <v>0</v>
      </c>
      <c r="D10" s="42">
        <v>0</v>
      </c>
      <c r="E10" s="121">
        <f>$Q$10/12</f>
        <v>0</v>
      </c>
      <c r="F10" s="121">
        <f t="shared" ref="F10:P10" si="0">$Q$10/12</f>
        <v>0</v>
      </c>
      <c r="G10" s="121">
        <f t="shared" si="0"/>
        <v>0</v>
      </c>
      <c r="H10" s="121">
        <f t="shared" si="0"/>
        <v>0</v>
      </c>
      <c r="I10" s="121">
        <f t="shared" si="0"/>
        <v>0</v>
      </c>
      <c r="J10" s="121">
        <f t="shared" si="0"/>
        <v>0</v>
      </c>
      <c r="K10" s="121">
        <f t="shared" si="0"/>
        <v>0</v>
      </c>
      <c r="L10" s="121">
        <f t="shared" si="0"/>
        <v>0</v>
      </c>
      <c r="M10" s="121">
        <f t="shared" si="0"/>
        <v>0</v>
      </c>
      <c r="N10" s="121">
        <f t="shared" si="0"/>
        <v>0</v>
      </c>
      <c r="O10" s="121">
        <f t="shared" si="0"/>
        <v>0</v>
      </c>
      <c r="P10" s="121">
        <f t="shared" si="0"/>
        <v>0</v>
      </c>
      <c r="Q10" s="90">
        <v>0</v>
      </c>
      <c r="R10" s="90">
        <v>0</v>
      </c>
      <c r="S10" s="42">
        <v>0</v>
      </c>
      <c r="U10" s="205">
        <v>60</v>
      </c>
      <c r="V10" s="127">
        <v>111077</v>
      </c>
    </row>
    <row r="11" spans="1:22" x14ac:dyDescent="0.2">
      <c r="B11" t="s">
        <v>62</v>
      </c>
      <c r="C11" s="42">
        <v>0</v>
      </c>
      <c r="D11" s="42">
        <v>0</v>
      </c>
      <c r="E11" s="121">
        <f t="shared" ref="E11:P32" si="1">$Q$10/12</f>
        <v>0</v>
      </c>
      <c r="F11" s="121">
        <f t="shared" si="1"/>
        <v>0</v>
      </c>
      <c r="G11" s="121">
        <f t="shared" si="1"/>
        <v>0</v>
      </c>
      <c r="H11" s="121">
        <f t="shared" si="1"/>
        <v>0</v>
      </c>
      <c r="I11" s="121">
        <f t="shared" si="1"/>
        <v>0</v>
      </c>
      <c r="J11" s="121">
        <f t="shared" si="1"/>
        <v>0</v>
      </c>
      <c r="K11" s="121">
        <f t="shared" si="1"/>
        <v>0</v>
      </c>
      <c r="L11" s="121">
        <f t="shared" si="1"/>
        <v>0</v>
      </c>
      <c r="M11" s="121">
        <f t="shared" si="1"/>
        <v>0</v>
      </c>
      <c r="N11" s="121">
        <f t="shared" si="1"/>
        <v>0</v>
      </c>
      <c r="O11" s="121">
        <f t="shared" si="1"/>
        <v>0</v>
      </c>
      <c r="P11" s="121">
        <f t="shared" si="1"/>
        <v>0</v>
      </c>
      <c r="Q11" s="90">
        <v>0</v>
      </c>
      <c r="R11" s="90">
        <v>0</v>
      </c>
      <c r="S11" s="42">
        <v>0</v>
      </c>
      <c r="U11" s="205">
        <v>62</v>
      </c>
      <c r="V11" s="127">
        <v>111182</v>
      </c>
    </row>
    <row r="12" spans="1:22" x14ac:dyDescent="0.2">
      <c r="B12" t="s">
        <v>59</v>
      </c>
      <c r="C12" s="42">
        <v>0</v>
      </c>
      <c r="D12" s="42">
        <v>0</v>
      </c>
      <c r="E12" s="121">
        <f t="shared" si="1"/>
        <v>0</v>
      </c>
      <c r="F12" s="121">
        <f t="shared" si="1"/>
        <v>0</v>
      </c>
      <c r="G12" s="121">
        <f t="shared" si="1"/>
        <v>0</v>
      </c>
      <c r="H12" s="121">
        <f t="shared" si="1"/>
        <v>0</v>
      </c>
      <c r="I12" s="121">
        <f t="shared" si="1"/>
        <v>0</v>
      </c>
      <c r="J12" s="121">
        <f t="shared" si="1"/>
        <v>0</v>
      </c>
      <c r="K12" s="121">
        <f t="shared" si="1"/>
        <v>0</v>
      </c>
      <c r="L12" s="121">
        <f t="shared" si="1"/>
        <v>0</v>
      </c>
      <c r="M12" s="121">
        <f t="shared" si="1"/>
        <v>0</v>
      </c>
      <c r="N12" s="121">
        <f t="shared" si="1"/>
        <v>0</v>
      </c>
      <c r="O12" s="121">
        <f t="shared" si="1"/>
        <v>0</v>
      </c>
      <c r="P12" s="121">
        <f t="shared" si="1"/>
        <v>0</v>
      </c>
      <c r="Q12" s="90">
        <v>0</v>
      </c>
      <c r="R12" s="90">
        <v>0</v>
      </c>
      <c r="S12" s="42">
        <v>0</v>
      </c>
      <c r="U12" s="205">
        <v>82</v>
      </c>
      <c r="V12" s="127">
        <v>102276</v>
      </c>
    </row>
    <row r="13" spans="1:22" x14ac:dyDescent="0.2">
      <c r="B13" t="s">
        <v>57</v>
      </c>
      <c r="C13" s="42">
        <v>0</v>
      </c>
      <c r="D13" s="42">
        <v>0</v>
      </c>
      <c r="E13" s="121">
        <f t="shared" si="1"/>
        <v>0</v>
      </c>
      <c r="F13" s="121">
        <f t="shared" si="1"/>
        <v>0</v>
      </c>
      <c r="G13" s="121">
        <f t="shared" si="1"/>
        <v>0</v>
      </c>
      <c r="H13" s="121">
        <f t="shared" si="1"/>
        <v>0</v>
      </c>
      <c r="I13" s="121">
        <f t="shared" si="1"/>
        <v>0</v>
      </c>
      <c r="J13" s="121">
        <f t="shared" si="1"/>
        <v>0</v>
      </c>
      <c r="K13" s="121">
        <f t="shared" si="1"/>
        <v>0</v>
      </c>
      <c r="L13" s="121">
        <f t="shared" si="1"/>
        <v>0</v>
      </c>
      <c r="M13" s="121">
        <f t="shared" si="1"/>
        <v>0</v>
      </c>
      <c r="N13" s="121">
        <f t="shared" si="1"/>
        <v>0</v>
      </c>
      <c r="O13" s="121">
        <f t="shared" si="1"/>
        <v>0</v>
      </c>
      <c r="P13" s="121">
        <f t="shared" si="1"/>
        <v>0</v>
      </c>
      <c r="Q13" s="90">
        <v>0</v>
      </c>
      <c r="R13" s="90">
        <v>0</v>
      </c>
      <c r="S13" s="42">
        <v>0</v>
      </c>
      <c r="U13" s="205">
        <v>85</v>
      </c>
      <c r="V13" s="127">
        <v>111260</v>
      </c>
    </row>
    <row r="14" spans="1:22" x14ac:dyDescent="0.2">
      <c r="B14" t="s">
        <v>61</v>
      </c>
      <c r="C14" s="42">
        <v>0</v>
      </c>
      <c r="D14" s="42">
        <v>0</v>
      </c>
      <c r="E14" s="121">
        <f t="shared" si="1"/>
        <v>0</v>
      </c>
      <c r="F14" s="121">
        <f t="shared" si="1"/>
        <v>0</v>
      </c>
      <c r="G14" s="121">
        <f t="shared" si="1"/>
        <v>0</v>
      </c>
      <c r="H14" s="121">
        <f t="shared" si="1"/>
        <v>0</v>
      </c>
      <c r="I14" s="121">
        <f t="shared" si="1"/>
        <v>0</v>
      </c>
      <c r="J14" s="121">
        <f t="shared" si="1"/>
        <v>0</v>
      </c>
      <c r="K14" s="121">
        <f t="shared" si="1"/>
        <v>0</v>
      </c>
      <c r="L14" s="121">
        <f t="shared" si="1"/>
        <v>0</v>
      </c>
      <c r="M14" s="121">
        <f t="shared" si="1"/>
        <v>0</v>
      </c>
      <c r="N14" s="121">
        <f t="shared" si="1"/>
        <v>0</v>
      </c>
      <c r="O14" s="121">
        <f t="shared" si="1"/>
        <v>0</v>
      </c>
      <c r="P14" s="121">
        <f t="shared" si="1"/>
        <v>0</v>
      </c>
      <c r="Q14" s="90">
        <v>0</v>
      </c>
      <c r="R14" s="90">
        <v>0</v>
      </c>
      <c r="S14" s="42">
        <v>0</v>
      </c>
      <c r="U14" s="205">
        <v>105</v>
      </c>
      <c r="V14" s="127">
        <v>100256</v>
      </c>
    </row>
    <row r="15" spans="1:22" x14ac:dyDescent="0.2">
      <c r="B15" t="s">
        <v>65</v>
      </c>
      <c r="C15" s="42">
        <v>0</v>
      </c>
      <c r="D15" s="42">
        <v>0</v>
      </c>
      <c r="E15" s="121">
        <f t="shared" si="1"/>
        <v>0</v>
      </c>
      <c r="F15" s="121">
        <f t="shared" si="1"/>
        <v>0</v>
      </c>
      <c r="G15" s="121">
        <f t="shared" si="1"/>
        <v>0</v>
      </c>
      <c r="H15" s="121">
        <f t="shared" si="1"/>
        <v>0</v>
      </c>
      <c r="I15" s="121">
        <f t="shared" si="1"/>
        <v>0</v>
      </c>
      <c r="J15" s="121">
        <f t="shared" si="1"/>
        <v>0</v>
      </c>
      <c r="K15" s="121">
        <f t="shared" si="1"/>
        <v>0</v>
      </c>
      <c r="L15" s="121">
        <f t="shared" si="1"/>
        <v>0</v>
      </c>
      <c r="M15" s="121">
        <f t="shared" si="1"/>
        <v>0</v>
      </c>
      <c r="N15" s="121">
        <f t="shared" si="1"/>
        <v>0</v>
      </c>
      <c r="O15" s="121">
        <f t="shared" si="1"/>
        <v>0</v>
      </c>
      <c r="P15" s="121">
        <f t="shared" si="1"/>
        <v>0</v>
      </c>
      <c r="Q15" s="90">
        <v>0</v>
      </c>
      <c r="R15" s="90">
        <v>0</v>
      </c>
      <c r="S15" s="42">
        <v>0</v>
      </c>
      <c r="U15" s="205">
        <v>172</v>
      </c>
      <c r="V15" s="127">
        <v>112128</v>
      </c>
    </row>
    <row r="16" spans="1:22" x14ac:dyDescent="0.2">
      <c r="B16" t="s">
        <v>64</v>
      </c>
      <c r="C16" s="42">
        <v>0</v>
      </c>
      <c r="D16" s="42">
        <v>0</v>
      </c>
      <c r="E16" s="121">
        <f t="shared" si="1"/>
        <v>0</v>
      </c>
      <c r="F16" s="121">
        <f t="shared" si="1"/>
        <v>0</v>
      </c>
      <c r="G16" s="121">
        <f t="shared" si="1"/>
        <v>0</v>
      </c>
      <c r="H16" s="121">
        <f t="shared" si="1"/>
        <v>0</v>
      </c>
      <c r="I16" s="121">
        <f t="shared" si="1"/>
        <v>0</v>
      </c>
      <c r="J16" s="121">
        <f t="shared" si="1"/>
        <v>0</v>
      </c>
      <c r="K16" s="121">
        <f t="shared" si="1"/>
        <v>0</v>
      </c>
      <c r="L16" s="121">
        <f t="shared" si="1"/>
        <v>0</v>
      </c>
      <c r="M16" s="121">
        <f t="shared" si="1"/>
        <v>0</v>
      </c>
      <c r="N16" s="121">
        <f t="shared" si="1"/>
        <v>0</v>
      </c>
      <c r="O16" s="121">
        <f t="shared" si="1"/>
        <v>0</v>
      </c>
      <c r="P16" s="121">
        <f t="shared" si="1"/>
        <v>0</v>
      </c>
      <c r="Q16" s="90">
        <v>0</v>
      </c>
      <c r="R16" s="90">
        <v>0</v>
      </c>
      <c r="S16" s="42">
        <v>0</v>
      </c>
      <c r="U16" s="205">
        <v>179</v>
      </c>
      <c r="V16" s="127">
        <v>111456</v>
      </c>
    </row>
    <row r="17" spans="2:22" x14ac:dyDescent="0.2">
      <c r="B17" t="s">
        <v>63</v>
      </c>
      <c r="C17" s="42">
        <v>0</v>
      </c>
      <c r="D17" s="42">
        <v>0</v>
      </c>
      <c r="E17" s="121">
        <f t="shared" si="1"/>
        <v>0</v>
      </c>
      <c r="F17" s="121">
        <f t="shared" si="1"/>
        <v>0</v>
      </c>
      <c r="G17" s="121">
        <f t="shared" si="1"/>
        <v>0</v>
      </c>
      <c r="H17" s="121">
        <f t="shared" si="1"/>
        <v>0</v>
      </c>
      <c r="I17" s="121">
        <f t="shared" si="1"/>
        <v>0</v>
      </c>
      <c r="J17" s="121">
        <f t="shared" si="1"/>
        <v>0</v>
      </c>
      <c r="K17" s="121">
        <f t="shared" si="1"/>
        <v>0</v>
      </c>
      <c r="L17" s="121">
        <f t="shared" si="1"/>
        <v>0</v>
      </c>
      <c r="M17" s="121">
        <f t="shared" si="1"/>
        <v>0</v>
      </c>
      <c r="N17" s="121">
        <f t="shared" si="1"/>
        <v>0</v>
      </c>
      <c r="O17" s="121">
        <f t="shared" si="1"/>
        <v>0</v>
      </c>
      <c r="P17" s="121">
        <f t="shared" si="1"/>
        <v>0</v>
      </c>
      <c r="Q17" s="90">
        <v>0</v>
      </c>
      <c r="R17" s="90">
        <v>0</v>
      </c>
      <c r="S17" s="42">
        <v>0</v>
      </c>
      <c r="U17" s="205">
        <v>366</v>
      </c>
      <c r="V17" s="127">
        <v>111723</v>
      </c>
    </row>
    <row r="18" spans="2:22" x14ac:dyDescent="0.2">
      <c r="B18" t="s">
        <v>193</v>
      </c>
      <c r="C18" s="42">
        <v>0</v>
      </c>
      <c r="D18" s="42">
        <v>0</v>
      </c>
      <c r="E18" s="121">
        <f t="shared" si="1"/>
        <v>0</v>
      </c>
      <c r="F18" s="121">
        <f t="shared" si="1"/>
        <v>0</v>
      </c>
      <c r="G18" s="121">
        <f t="shared" si="1"/>
        <v>0</v>
      </c>
      <c r="H18" s="121">
        <f t="shared" si="1"/>
        <v>0</v>
      </c>
      <c r="I18" s="121">
        <f t="shared" si="1"/>
        <v>0</v>
      </c>
      <c r="J18" s="121">
        <f t="shared" si="1"/>
        <v>0</v>
      </c>
      <c r="K18" s="121">
        <f t="shared" si="1"/>
        <v>0</v>
      </c>
      <c r="L18" s="121">
        <f t="shared" si="1"/>
        <v>0</v>
      </c>
      <c r="M18" s="121">
        <f t="shared" si="1"/>
        <v>0</v>
      </c>
      <c r="N18" s="121">
        <f t="shared" si="1"/>
        <v>0</v>
      </c>
      <c r="O18" s="121">
        <f t="shared" si="1"/>
        <v>0</v>
      </c>
      <c r="P18" s="121">
        <f t="shared" si="1"/>
        <v>0</v>
      </c>
      <c r="Q18" s="90">
        <v>0</v>
      </c>
      <c r="R18" s="90">
        <v>0</v>
      </c>
      <c r="S18" s="42">
        <v>0</v>
      </c>
      <c r="U18" s="205">
        <v>413</v>
      </c>
      <c r="V18" s="127">
        <v>105717</v>
      </c>
    </row>
    <row r="19" spans="2:22" x14ac:dyDescent="0.2">
      <c r="B19" t="s">
        <v>216</v>
      </c>
      <c r="C19" s="42">
        <v>0</v>
      </c>
      <c r="D19" s="42">
        <v>0</v>
      </c>
      <c r="E19" s="121">
        <f t="shared" si="1"/>
        <v>0</v>
      </c>
      <c r="F19" s="121">
        <f t="shared" si="1"/>
        <v>0</v>
      </c>
      <c r="G19" s="121">
        <f t="shared" si="1"/>
        <v>0</v>
      </c>
      <c r="H19" s="121">
        <f t="shared" si="1"/>
        <v>0</v>
      </c>
      <c r="I19" s="121">
        <f t="shared" si="1"/>
        <v>0</v>
      </c>
      <c r="J19" s="121">
        <f t="shared" si="1"/>
        <v>0</v>
      </c>
      <c r="K19" s="121">
        <f t="shared" si="1"/>
        <v>0</v>
      </c>
      <c r="L19" s="121">
        <f t="shared" si="1"/>
        <v>0</v>
      </c>
      <c r="M19" s="121">
        <f t="shared" si="1"/>
        <v>0</v>
      </c>
      <c r="N19" s="121">
        <f t="shared" si="1"/>
        <v>0</v>
      </c>
      <c r="O19" s="121">
        <f t="shared" si="1"/>
        <v>0</v>
      </c>
      <c r="P19" s="121">
        <f t="shared" si="1"/>
        <v>0</v>
      </c>
      <c r="Q19" s="90">
        <v>0</v>
      </c>
      <c r="R19" s="90">
        <v>0</v>
      </c>
      <c r="S19" s="42">
        <v>0</v>
      </c>
      <c r="U19" s="205">
        <v>419</v>
      </c>
      <c r="V19" s="127">
        <v>106041</v>
      </c>
    </row>
    <row r="20" spans="2:22" x14ac:dyDescent="0.2">
      <c r="B20" t="s">
        <v>194</v>
      </c>
      <c r="C20" s="42">
        <v>0</v>
      </c>
      <c r="D20" s="42">
        <v>0</v>
      </c>
      <c r="E20" s="121">
        <f t="shared" si="1"/>
        <v>0</v>
      </c>
      <c r="F20" s="121">
        <f t="shared" si="1"/>
        <v>0</v>
      </c>
      <c r="G20" s="121">
        <f t="shared" si="1"/>
        <v>0</v>
      </c>
      <c r="H20" s="121">
        <f t="shared" si="1"/>
        <v>0</v>
      </c>
      <c r="I20" s="121">
        <f t="shared" si="1"/>
        <v>0</v>
      </c>
      <c r="J20" s="121">
        <f t="shared" si="1"/>
        <v>0</v>
      </c>
      <c r="K20" s="121">
        <f t="shared" si="1"/>
        <v>0</v>
      </c>
      <c r="L20" s="121">
        <f t="shared" si="1"/>
        <v>0</v>
      </c>
      <c r="M20" s="121">
        <f t="shared" si="1"/>
        <v>0</v>
      </c>
      <c r="N20" s="121">
        <f t="shared" si="1"/>
        <v>0</v>
      </c>
      <c r="O20" s="121">
        <f t="shared" si="1"/>
        <v>0</v>
      </c>
      <c r="P20" s="121">
        <f t="shared" si="1"/>
        <v>0</v>
      </c>
      <c r="Q20" s="90">
        <v>0</v>
      </c>
      <c r="R20" s="90">
        <v>0</v>
      </c>
      <c r="S20" s="42">
        <v>0</v>
      </c>
      <c r="U20" s="205">
        <v>436</v>
      </c>
      <c r="V20" s="127">
        <v>111824</v>
      </c>
    </row>
    <row r="21" spans="2:22" x14ac:dyDescent="0.2">
      <c r="B21" t="s">
        <v>199</v>
      </c>
      <c r="C21" s="42">
        <v>0</v>
      </c>
      <c r="D21" s="42">
        <v>0</v>
      </c>
      <c r="E21" s="121">
        <f t="shared" si="1"/>
        <v>0</v>
      </c>
      <c r="F21" s="121">
        <f t="shared" si="1"/>
        <v>0</v>
      </c>
      <c r="G21" s="121">
        <f t="shared" si="1"/>
        <v>0</v>
      </c>
      <c r="H21" s="121">
        <f t="shared" si="1"/>
        <v>0</v>
      </c>
      <c r="I21" s="121">
        <f t="shared" si="1"/>
        <v>0</v>
      </c>
      <c r="J21" s="121">
        <f t="shared" si="1"/>
        <v>0</v>
      </c>
      <c r="K21" s="121">
        <f t="shared" si="1"/>
        <v>0</v>
      </c>
      <c r="L21" s="121">
        <f t="shared" si="1"/>
        <v>0</v>
      </c>
      <c r="M21" s="121">
        <f t="shared" si="1"/>
        <v>0</v>
      </c>
      <c r="N21" s="121">
        <f t="shared" si="1"/>
        <v>0</v>
      </c>
      <c r="O21" s="121">
        <f t="shared" si="1"/>
        <v>0</v>
      </c>
      <c r="P21" s="121">
        <f t="shared" si="1"/>
        <v>0</v>
      </c>
      <c r="Q21" s="90">
        <v>0</v>
      </c>
      <c r="R21" s="90">
        <v>0</v>
      </c>
      <c r="S21" s="42">
        <v>0</v>
      </c>
      <c r="U21" s="205">
        <v>460</v>
      </c>
      <c r="V21" s="127">
        <v>104515</v>
      </c>
    </row>
    <row r="22" spans="2:22" x14ac:dyDescent="0.2">
      <c r="B22" t="s">
        <v>111</v>
      </c>
      <c r="C22" s="42">
        <v>0</v>
      </c>
      <c r="D22" s="42">
        <v>0</v>
      </c>
      <c r="E22" s="121">
        <f t="shared" si="1"/>
        <v>0</v>
      </c>
      <c r="F22" s="121">
        <f t="shared" si="1"/>
        <v>0</v>
      </c>
      <c r="G22" s="121">
        <f t="shared" si="1"/>
        <v>0</v>
      </c>
      <c r="H22" s="121">
        <f t="shared" si="1"/>
        <v>0</v>
      </c>
      <c r="I22" s="121">
        <f t="shared" si="1"/>
        <v>0</v>
      </c>
      <c r="J22" s="121">
        <f t="shared" si="1"/>
        <v>0</v>
      </c>
      <c r="K22" s="121">
        <f t="shared" si="1"/>
        <v>0</v>
      </c>
      <c r="L22" s="121">
        <f t="shared" si="1"/>
        <v>0</v>
      </c>
      <c r="M22" s="121">
        <f t="shared" si="1"/>
        <v>0</v>
      </c>
      <c r="N22" s="121">
        <f t="shared" si="1"/>
        <v>0</v>
      </c>
      <c r="O22" s="121">
        <f t="shared" si="1"/>
        <v>0</v>
      </c>
      <c r="P22" s="121">
        <f t="shared" si="1"/>
        <v>0</v>
      </c>
      <c r="Q22" s="90">
        <v>0</v>
      </c>
      <c r="R22" s="90">
        <v>0</v>
      </c>
      <c r="S22" s="42">
        <v>0</v>
      </c>
      <c r="U22" s="205">
        <v>912</v>
      </c>
      <c r="V22" s="127">
        <v>100672</v>
      </c>
    </row>
    <row r="23" spans="2:22" x14ac:dyDescent="0.2">
      <c r="B23" t="s">
        <v>200</v>
      </c>
      <c r="C23" s="42">
        <v>0</v>
      </c>
      <c r="D23" s="42">
        <v>0</v>
      </c>
      <c r="E23" s="121">
        <f t="shared" si="1"/>
        <v>0</v>
      </c>
      <c r="F23" s="121">
        <f t="shared" si="1"/>
        <v>0</v>
      </c>
      <c r="G23" s="121">
        <f t="shared" si="1"/>
        <v>0</v>
      </c>
      <c r="H23" s="121">
        <f t="shared" si="1"/>
        <v>0</v>
      </c>
      <c r="I23" s="121">
        <f t="shared" si="1"/>
        <v>0</v>
      </c>
      <c r="J23" s="121">
        <f t="shared" si="1"/>
        <v>0</v>
      </c>
      <c r="K23" s="121">
        <f t="shared" si="1"/>
        <v>0</v>
      </c>
      <c r="L23" s="121">
        <f t="shared" si="1"/>
        <v>0</v>
      </c>
      <c r="M23" s="121">
        <f t="shared" si="1"/>
        <v>0</v>
      </c>
      <c r="N23" s="121">
        <f t="shared" si="1"/>
        <v>0</v>
      </c>
      <c r="O23" s="121">
        <f t="shared" si="1"/>
        <v>0</v>
      </c>
      <c r="P23" s="121">
        <f t="shared" si="1"/>
        <v>0</v>
      </c>
      <c r="Q23" s="90">
        <v>0</v>
      </c>
      <c r="R23" s="90">
        <v>0</v>
      </c>
      <c r="S23" s="42">
        <v>0</v>
      </c>
      <c r="U23" s="205">
        <v>969</v>
      </c>
      <c r="V23" s="127">
        <v>106196</v>
      </c>
    </row>
    <row r="24" spans="2:22" x14ac:dyDescent="0.2">
      <c r="B24" t="s">
        <v>58</v>
      </c>
      <c r="C24" s="42">
        <v>0</v>
      </c>
      <c r="D24" s="42">
        <v>0</v>
      </c>
      <c r="E24" s="121">
        <f t="shared" si="1"/>
        <v>0</v>
      </c>
      <c r="F24" s="121">
        <f t="shared" si="1"/>
        <v>0</v>
      </c>
      <c r="G24" s="121">
        <f t="shared" si="1"/>
        <v>0</v>
      </c>
      <c r="H24" s="121">
        <f t="shared" si="1"/>
        <v>0</v>
      </c>
      <c r="I24" s="121">
        <f t="shared" si="1"/>
        <v>0</v>
      </c>
      <c r="J24" s="121">
        <f t="shared" si="1"/>
        <v>0</v>
      </c>
      <c r="K24" s="121">
        <f t="shared" si="1"/>
        <v>0</v>
      </c>
      <c r="L24" s="121">
        <f t="shared" si="1"/>
        <v>0</v>
      </c>
      <c r="M24" s="121">
        <f t="shared" si="1"/>
        <v>0</v>
      </c>
      <c r="N24" s="121">
        <f t="shared" si="1"/>
        <v>0</v>
      </c>
      <c r="O24" s="121">
        <f t="shared" si="1"/>
        <v>0</v>
      </c>
      <c r="P24" s="121">
        <f t="shared" si="1"/>
        <v>0</v>
      </c>
      <c r="Q24" s="90">
        <v>0</v>
      </c>
      <c r="R24" s="90">
        <v>0</v>
      </c>
      <c r="S24" s="42">
        <v>0</v>
      </c>
      <c r="U24" s="205">
        <v>985</v>
      </c>
      <c r="V24" s="127">
        <v>105285</v>
      </c>
    </row>
    <row r="25" spans="2:22" x14ac:dyDescent="0.2">
      <c r="B25" t="s">
        <v>215</v>
      </c>
      <c r="C25" s="42">
        <v>0</v>
      </c>
      <c r="D25" s="42">
        <v>0</v>
      </c>
      <c r="E25" s="121">
        <f t="shared" si="1"/>
        <v>0</v>
      </c>
      <c r="F25" s="121">
        <f t="shared" si="1"/>
        <v>0</v>
      </c>
      <c r="G25" s="121">
        <f t="shared" si="1"/>
        <v>0</v>
      </c>
      <c r="H25" s="121">
        <f t="shared" si="1"/>
        <v>0</v>
      </c>
      <c r="I25" s="121">
        <f t="shared" si="1"/>
        <v>0</v>
      </c>
      <c r="J25" s="121">
        <f t="shared" si="1"/>
        <v>0</v>
      </c>
      <c r="K25" s="121">
        <f t="shared" si="1"/>
        <v>0</v>
      </c>
      <c r="L25" s="121">
        <f t="shared" si="1"/>
        <v>0</v>
      </c>
      <c r="M25" s="121">
        <f t="shared" si="1"/>
        <v>0</v>
      </c>
      <c r="N25" s="121">
        <f t="shared" si="1"/>
        <v>0</v>
      </c>
      <c r="O25" s="121">
        <f t="shared" si="1"/>
        <v>0</v>
      </c>
      <c r="P25" s="121">
        <f t="shared" si="1"/>
        <v>0</v>
      </c>
      <c r="Q25" s="90">
        <v>0</v>
      </c>
      <c r="R25" s="90">
        <v>0</v>
      </c>
      <c r="S25" s="42">
        <v>0</v>
      </c>
      <c r="U25" s="205" t="s">
        <v>217</v>
      </c>
      <c r="V25" s="127">
        <v>104151</v>
      </c>
    </row>
    <row r="26" spans="2:22" x14ac:dyDescent="0.2">
      <c r="B26" t="s">
        <v>60</v>
      </c>
      <c r="C26" s="42">
        <v>0</v>
      </c>
      <c r="D26" s="42">
        <v>0</v>
      </c>
      <c r="E26" s="121">
        <f t="shared" si="1"/>
        <v>0</v>
      </c>
      <c r="F26" s="121">
        <f t="shared" si="1"/>
        <v>0</v>
      </c>
      <c r="G26" s="121">
        <f t="shared" si="1"/>
        <v>0</v>
      </c>
      <c r="H26" s="121">
        <f t="shared" si="1"/>
        <v>0</v>
      </c>
      <c r="I26" s="121">
        <f t="shared" si="1"/>
        <v>0</v>
      </c>
      <c r="J26" s="121">
        <f t="shared" si="1"/>
        <v>0</v>
      </c>
      <c r="K26" s="121">
        <f t="shared" si="1"/>
        <v>0</v>
      </c>
      <c r="L26" s="121">
        <f t="shared" si="1"/>
        <v>0</v>
      </c>
      <c r="M26" s="121">
        <f t="shared" si="1"/>
        <v>0</v>
      </c>
      <c r="N26" s="121">
        <f t="shared" si="1"/>
        <v>0</v>
      </c>
      <c r="O26" s="121">
        <f t="shared" si="1"/>
        <v>0</v>
      </c>
      <c r="P26" s="121">
        <f t="shared" si="1"/>
        <v>0</v>
      </c>
      <c r="Q26" s="90">
        <v>0</v>
      </c>
      <c r="R26" s="90">
        <v>0</v>
      </c>
      <c r="S26" s="42">
        <v>0</v>
      </c>
      <c r="U26" s="205" t="s">
        <v>218</v>
      </c>
      <c r="V26" s="127">
        <v>107575</v>
      </c>
    </row>
    <row r="27" spans="2:22" x14ac:dyDescent="0.2">
      <c r="B27" t="s">
        <v>152</v>
      </c>
      <c r="C27" s="42">
        <v>0</v>
      </c>
      <c r="D27" s="42">
        <v>0</v>
      </c>
      <c r="E27" s="121">
        <f t="shared" si="1"/>
        <v>0</v>
      </c>
      <c r="F27" s="121">
        <f t="shared" si="1"/>
        <v>0</v>
      </c>
      <c r="G27" s="121">
        <f t="shared" si="1"/>
        <v>0</v>
      </c>
      <c r="H27" s="121">
        <f t="shared" si="1"/>
        <v>0</v>
      </c>
      <c r="I27" s="121">
        <f t="shared" si="1"/>
        <v>0</v>
      </c>
      <c r="J27" s="121">
        <f t="shared" si="1"/>
        <v>0</v>
      </c>
      <c r="K27" s="121">
        <f t="shared" si="1"/>
        <v>0</v>
      </c>
      <c r="L27" s="121">
        <f t="shared" si="1"/>
        <v>0</v>
      </c>
      <c r="M27" s="121">
        <f t="shared" si="1"/>
        <v>0</v>
      </c>
      <c r="N27" s="121">
        <f t="shared" si="1"/>
        <v>0</v>
      </c>
      <c r="O27" s="121">
        <f t="shared" si="1"/>
        <v>0</v>
      </c>
      <c r="P27" s="121">
        <f t="shared" si="1"/>
        <v>0</v>
      </c>
      <c r="Q27" s="90">
        <v>0</v>
      </c>
      <c r="R27" s="90">
        <v>0</v>
      </c>
      <c r="S27" s="42">
        <v>0</v>
      </c>
      <c r="U27" s="205" t="s">
        <v>219</v>
      </c>
      <c r="V27" s="127">
        <v>100290</v>
      </c>
    </row>
    <row r="28" spans="2:22" x14ac:dyDescent="0.2">
      <c r="B28" t="s">
        <v>195</v>
      </c>
      <c r="C28" s="42">
        <v>0</v>
      </c>
      <c r="D28" s="42">
        <v>0</v>
      </c>
      <c r="E28" s="121">
        <f t="shared" si="1"/>
        <v>0</v>
      </c>
      <c r="F28" s="121">
        <f t="shared" si="1"/>
        <v>0</v>
      </c>
      <c r="G28" s="121">
        <f t="shared" si="1"/>
        <v>0</v>
      </c>
      <c r="H28" s="121">
        <f t="shared" si="1"/>
        <v>0</v>
      </c>
      <c r="I28" s="121">
        <f t="shared" si="1"/>
        <v>0</v>
      </c>
      <c r="J28" s="121">
        <f t="shared" si="1"/>
        <v>0</v>
      </c>
      <c r="K28" s="121">
        <f t="shared" si="1"/>
        <v>0</v>
      </c>
      <c r="L28" s="121">
        <f t="shared" si="1"/>
        <v>0</v>
      </c>
      <c r="M28" s="121">
        <f t="shared" si="1"/>
        <v>0</v>
      </c>
      <c r="N28" s="121">
        <f t="shared" si="1"/>
        <v>0</v>
      </c>
      <c r="O28" s="121">
        <f t="shared" si="1"/>
        <v>0</v>
      </c>
      <c r="P28" s="121">
        <f t="shared" si="1"/>
        <v>0</v>
      </c>
      <c r="Q28" s="90">
        <v>0</v>
      </c>
      <c r="R28" s="90">
        <v>0</v>
      </c>
      <c r="S28" s="42">
        <v>0</v>
      </c>
      <c r="U28" s="205" t="s">
        <v>220</v>
      </c>
      <c r="V28" s="127">
        <v>102055</v>
      </c>
    </row>
    <row r="29" spans="2:22" x14ac:dyDescent="0.2">
      <c r="B29" t="s">
        <v>198</v>
      </c>
      <c r="C29" s="42">
        <v>0</v>
      </c>
      <c r="D29" s="42">
        <v>0</v>
      </c>
      <c r="E29" s="121">
        <f t="shared" si="1"/>
        <v>0</v>
      </c>
      <c r="F29" s="121">
        <f t="shared" si="1"/>
        <v>0</v>
      </c>
      <c r="G29" s="121">
        <f t="shared" si="1"/>
        <v>0</v>
      </c>
      <c r="H29" s="121">
        <f t="shared" si="1"/>
        <v>0</v>
      </c>
      <c r="I29" s="121">
        <f t="shared" si="1"/>
        <v>0</v>
      </c>
      <c r="J29" s="121">
        <f t="shared" si="1"/>
        <v>0</v>
      </c>
      <c r="K29" s="121">
        <f t="shared" si="1"/>
        <v>0</v>
      </c>
      <c r="L29" s="121">
        <f t="shared" si="1"/>
        <v>0</v>
      </c>
      <c r="M29" s="121">
        <f t="shared" si="1"/>
        <v>0</v>
      </c>
      <c r="N29" s="121">
        <f t="shared" si="1"/>
        <v>0</v>
      </c>
      <c r="O29" s="121">
        <f t="shared" si="1"/>
        <v>0</v>
      </c>
      <c r="P29" s="121">
        <f t="shared" si="1"/>
        <v>0</v>
      </c>
      <c r="Q29" s="90">
        <v>0</v>
      </c>
      <c r="R29" s="90">
        <v>0</v>
      </c>
      <c r="S29" s="42">
        <v>0</v>
      </c>
      <c r="U29" s="205" t="s">
        <v>221</v>
      </c>
      <c r="V29" s="127">
        <v>102564</v>
      </c>
    </row>
    <row r="30" spans="2:22" x14ac:dyDescent="0.2">
      <c r="B30" t="s">
        <v>197</v>
      </c>
      <c r="C30" s="42">
        <v>0</v>
      </c>
      <c r="D30" s="42">
        <v>0</v>
      </c>
      <c r="E30" s="121">
        <f t="shared" si="1"/>
        <v>0</v>
      </c>
      <c r="F30" s="121">
        <f t="shared" si="1"/>
        <v>0</v>
      </c>
      <c r="G30" s="121">
        <f t="shared" si="1"/>
        <v>0</v>
      </c>
      <c r="H30" s="121">
        <f t="shared" si="1"/>
        <v>0</v>
      </c>
      <c r="I30" s="121">
        <f t="shared" si="1"/>
        <v>0</v>
      </c>
      <c r="J30" s="121">
        <f t="shared" si="1"/>
        <v>0</v>
      </c>
      <c r="K30" s="121">
        <f t="shared" si="1"/>
        <v>0</v>
      </c>
      <c r="L30" s="121">
        <f t="shared" si="1"/>
        <v>0</v>
      </c>
      <c r="M30" s="121">
        <f t="shared" si="1"/>
        <v>0</v>
      </c>
      <c r="N30" s="121">
        <f t="shared" si="1"/>
        <v>0</v>
      </c>
      <c r="O30" s="121">
        <f t="shared" si="1"/>
        <v>0</v>
      </c>
      <c r="P30" s="121">
        <f t="shared" si="1"/>
        <v>0</v>
      </c>
      <c r="Q30" s="90">
        <v>0</v>
      </c>
      <c r="R30" s="90">
        <v>0</v>
      </c>
      <c r="S30" s="42">
        <v>0</v>
      </c>
      <c r="U30" s="205" t="s">
        <v>222</v>
      </c>
      <c r="V30" s="127">
        <v>102247</v>
      </c>
    </row>
    <row r="31" spans="2:22" x14ac:dyDescent="0.2">
      <c r="B31" t="s">
        <v>154</v>
      </c>
      <c r="C31" s="42">
        <v>0</v>
      </c>
      <c r="D31" s="42">
        <v>0</v>
      </c>
      <c r="E31" s="121">
        <f t="shared" si="1"/>
        <v>0</v>
      </c>
      <c r="F31" s="121">
        <f t="shared" si="1"/>
        <v>0</v>
      </c>
      <c r="G31" s="121">
        <f t="shared" si="1"/>
        <v>0</v>
      </c>
      <c r="H31" s="121">
        <f t="shared" si="1"/>
        <v>0</v>
      </c>
      <c r="I31" s="121">
        <f t="shared" si="1"/>
        <v>0</v>
      </c>
      <c r="J31" s="121">
        <f t="shared" si="1"/>
        <v>0</v>
      </c>
      <c r="K31" s="121">
        <f t="shared" si="1"/>
        <v>0</v>
      </c>
      <c r="L31" s="121">
        <f t="shared" si="1"/>
        <v>0</v>
      </c>
      <c r="M31" s="121">
        <f t="shared" si="1"/>
        <v>0</v>
      </c>
      <c r="N31" s="121">
        <f t="shared" si="1"/>
        <v>0</v>
      </c>
      <c r="O31" s="121">
        <f t="shared" si="1"/>
        <v>0</v>
      </c>
      <c r="P31" s="121">
        <f t="shared" si="1"/>
        <v>0</v>
      </c>
      <c r="Q31" s="90">
        <v>0</v>
      </c>
      <c r="R31" s="90">
        <v>0</v>
      </c>
      <c r="S31" s="42">
        <v>0</v>
      </c>
      <c r="U31" s="205" t="s">
        <v>223</v>
      </c>
      <c r="V31" s="127">
        <v>102352</v>
      </c>
    </row>
    <row r="32" spans="2:22" x14ac:dyDescent="0.2">
      <c r="B32" t="s">
        <v>196</v>
      </c>
      <c r="C32" s="42">
        <v>0</v>
      </c>
      <c r="D32" s="42">
        <v>0</v>
      </c>
      <c r="E32" s="121">
        <f t="shared" si="1"/>
        <v>0</v>
      </c>
      <c r="F32" s="121">
        <f t="shared" si="1"/>
        <v>0</v>
      </c>
      <c r="G32" s="121">
        <f t="shared" si="1"/>
        <v>0</v>
      </c>
      <c r="H32" s="121">
        <f t="shared" ref="H32:P32" si="2">$Q$10/12</f>
        <v>0</v>
      </c>
      <c r="I32" s="121">
        <f t="shared" si="2"/>
        <v>0</v>
      </c>
      <c r="J32" s="121">
        <f t="shared" si="2"/>
        <v>0</v>
      </c>
      <c r="K32" s="121">
        <f t="shared" si="2"/>
        <v>0</v>
      </c>
      <c r="L32" s="121">
        <f t="shared" si="2"/>
        <v>0</v>
      </c>
      <c r="M32" s="121">
        <f t="shared" si="2"/>
        <v>0</v>
      </c>
      <c r="N32" s="121">
        <f t="shared" si="2"/>
        <v>0</v>
      </c>
      <c r="O32" s="121">
        <f t="shared" si="2"/>
        <v>0</v>
      </c>
      <c r="P32" s="121">
        <f t="shared" si="2"/>
        <v>0</v>
      </c>
      <c r="Q32" s="90">
        <v>0</v>
      </c>
      <c r="R32" s="90">
        <v>0</v>
      </c>
      <c r="S32" s="42">
        <v>0</v>
      </c>
      <c r="U32" s="205" t="s">
        <v>224</v>
      </c>
      <c r="V32" s="127">
        <v>102183</v>
      </c>
    </row>
    <row r="33" spans="1:22" x14ac:dyDescent="0.2">
      <c r="C33" s="42">
        <v>0</v>
      </c>
      <c r="D33" s="42">
        <v>0</v>
      </c>
      <c r="F33" s="89"/>
      <c r="P33" s="24"/>
      <c r="Q33" s="90">
        <v>0</v>
      </c>
      <c r="R33" s="90">
        <v>0</v>
      </c>
      <c r="S33" s="42">
        <v>0</v>
      </c>
      <c r="U33" s="93"/>
    </row>
    <row r="34" spans="1:22" ht="15.75" x14ac:dyDescent="0.25">
      <c r="A34" s="1" t="s">
        <v>67</v>
      </c>
      <c r="C34" s="86">
        <f t="shared" ref="C34:S34" si="3">SUM(C10:C33)</f>
        <v>0</v>
      </c>
      <c r="D34" s="86">
        <f t="shared" si="3"/>
        <v>0</v>
      </c>
      <c r="E34" s="20">
        <f t="shared" si="3"/>
        <v>0</v>
      </c>
      <c r="F34" s="20">
        <f t="shared" si="3"/>
        <v>0</v>
      </c>
      <c r="G34" s="20">
        <f t="shared" si="3"/>
        <v>0</v>
      </c>
      <c r="H34" s="20">
        <f t="shared" si="3"/>
        <v>0</v>
      </c>
      <c r="I34" s="20">
        <f t="shared" si="3"/>
        <v>0</v>
      </c>
      <c r="J34" s="20">
        <f t="shared" si="3"/>
        <v>0</v>
      </c>
      <c r="K34" s="20">
        <f t="shared" si="3"/>
        <v>0</v>
      </c>
      <c r="L34" s="20">
        <f t="shared" si="3"/>
        <v>0</v>
      </c>
      <c r="M34" s="20">
        <f t="shared" si="3"/>
        <v>0</v>
      </c>
      <c r="N34" s="20">
        <f t="shared" si="3"/>
        <v>0</v>
      </c>
      <c r="O34" s="20">
        <f t="shared" si="3"/>
        <v>0</v>
      </c>
      <c r="P34" s="20">
        <f t="shared" si="3"/>
        <v>0</v>
      </c>
      <c r="Q34" s="82">
        <f t="shared" si="3"/>
        <v>0</v>
      </c>
      <c r="R34" s="82">
        <f t="shared" si="3"/>
        <v>0</v>
      </c>
      <c r="S34" s="86">
        <f t="shared" si="3"/>
        <v>0</v>
      </c>
    </row>
    <row r="35" spans="1:22" s="24" customFormat="1" x14ac:dyDescent="0.2">
      <c r="A35" s="129"/>
      <c r="U35" s="31"/>
      <c r="V35" s="132"/>
    </row>
    <row r="36" spans="1:22" ht="16.5" thickBot="1" x14ac:dyDescent="0.3">
      <c r="A36" s="21" t="s">
        <v>201</v>
      </c>
      <c r="C36" s="87">
        <f t="shared" ref="C36:S36" si="4">ROUND(+C7+C34,0)</f>
        <v>0</v>
      </c>
      <c r="D36" s="87">
        <f t="shared" si="4"/>
        <v>0</v>
      </c>
      <c r="E36" s="19" t="e">
        <f t="shared" si="4"/>
        <v>#VALUE!</v>
      </c>
      <c r="F36" s="19">
        <f t="shared" si="4"/>
        <v>0</v>
      </c>
      <c r="G36" s="19">
        <f t="shared" si="4"/>
        <v>0</v>
      </c>
      <c r="H36" s="19">
        <f t="shared" si="4"/>
        <v>0</v>
      </c>
      <c r="I36" s="19">
        <f t="shared" si="4"/>
        <v>0</v>
      </c>
      <c r="J36" s="19">
        <f t="shared" si="4"/>
        <v>0</v>
      </c>
      <c r="K36" s="19">
        <f t="shared" si="4"/>
        <v>0</v>
      </c>
      <c r="L36" s="19">
        <f t="shared" si="4"/>
        <v>0</v>
      </c>
      <c r="M36" s="19">
        <f t="shared" si="4"/>
        <v>0</v>
      </c>
      <c r="N36" s="19">
        <f t="shared" si="4"/>
        <v>0</v>
      </c>
      <c r="O36" s="19">
        <f t="shared" si="4"/>
        <v>0</v>
      </c>
      <c r="P36" s="19">
        <f t="shared" si="4"/>
        <v>0</v>
      </c>
      <c r="Q36" s="83" t="e">
        <f t="shared" si="4"/>
        <v>#VALUE!</v>
      </c>
      <c r="R36" s="83">
        <f t="shared" si="4"/>
        <v>0</v>
      </c>
      <c r="S36" s="87">
        <f t="shared" si="4"/>
        <v>0</v>
      </c>
    </row>
    <row r="37" spans="1:22" ht="15.75" thickTop="1" x14ac:dyDescent="0.2">
      <c r="A37" s="17"/>
    </row>
    <row r="38" spans="1:22" ht="15.75" x14ac:dyDescent="0.25">
      <c r="A38" s="7" t="s">
        <v>68</v>
      </c>
    </row>
    <row r="40" spans="1:22" x14ac:dyDescent="0.2">
      <c r="B40" s="130" t="s">
        <v>153</v>
      </c>
    </row>
    <row r="45" spans="1:22" s="8" customFormat="1" ht="15.75" x14ac:dyDescent="0.25">
      <c r="A45" s="9"/>
      <c r="U45" s="37"/>
      <c r="V45" s="203"/>
    </row>
  </sheetData>
  <printOptions horizontalCentered="1"/>
  <pageMargins left="0.25" right="0.25" top="0.5" bottom="0.5" header="0.25" footer="0.25"/>
  <pageSetup scale="52" orientation="landscape" horizontalDpi="4294967292" verticalDpi="300" r:id="rId1"/>
  <headerFooter alignWithMargins="0">
    <oddFooter>&amp;R&amp;8&amp;F&amp;A
&amp;D&amp;T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L41"/>
  <sheetViews>
    <sheetView zoomScale="75" workbookViewId="0"/>
  </sheetViews>
  <sheetFormatPr defaultColWidth="8.6640625" defaultRowHeight="15" x14ac:dyDescent="0.2"/>
  <cols>
    <col min="1" max="1" width="6" style="8" customWidth="1"/>
    <col min="2" max="2" width="21.21875" style="8" customWidth="1"/>
    <col min="3" max="3" width="4.21875" style="8" customWidth="1"/>
    <col min="4" max="4" width="8.6640625" style="8"/>
    <col min="5" max="5" width="2.77734375" style="8" customWidth="1"/>
    <col min="6" max="6" width="8.6640625" style="8"/>
    <col min="7" max="7" width="3.33203125" style="121" customWidth="1"/>
    <col min="8" max="8" width="8.6640625" style="8"/>
    <col min="9" max="9" width="2.77734375" style="8" customWidth="1"/>
    <col min="10" max="10" width="0" style="8" hidden="1" customWidth="1"/>
    <col min="11" max="11" width="2.77734375" style="8" hidden="1" customWidth="1"/>
    <col min="12" max="12" width="0" style="8" hidden="1" customWidth="1"/>
    <col min="13" max="16384" width="8.6640625" style="8"/>
  </cols>
  <sheetData>
    <row r="1" spans="1:12" x14ac:dyDescent="0.2">
      <c r="A1" s="155" t="str">
        <f>Instructions!F3</f>
        <v>XXXX</v>
      </c>
      <c r="B1" s="63" t="str">
        <f>Instructions!F4</f>
        <v>XXXXXX</v>
      </c>
    </row>
    <row r="2" spans="1:12" ht="18" x14ac:dyDescent="0.25">
      <c r="A2" s="48"/>
      <c r="B2" s="50"/>
      <c r="C2" s="50"/>
      <c r="D2" s="50"/>
      <c r="E2" s="50"/>
      <c r="F2" s="50"/>
      <c r="G2" s="122"/>
      <c r="H2" s="50"/>
      <c r="I2" s="50"/>
      <c r="J2" s="50"/>
      <c r="K2" s="50"/>
      <c r="L2" s="50"/>
    </row>
    <row r="3" spans="1:12" ht="18" x14ac:dyDescent="0.25">
      <c r="A3" s="48" t="str">
        <f>Instructions!F5</f>
        <v>Cost Center Name</v>
      </c>
      <c r="B3" s="50"/>
      <c r="C3" s="50"/>
      <c r="D3" s="50"/>
      <c r="E3" s="50"/>
      <c r="F3" s="50"/>
      <c r="G3" s="122"/>
      <c r="H3" s="50"/>
      <c r="I3" s="50"/>
      <c r="J3" s="50"/>
      <c r="K3" s="50"/>
      <c r="L3" s="50"/>
    </row>
    <row r="4" spans="1:12" s="9" customFormat="1" ht="18" x14ac:dyDescent="0.25">
      <c r="A4" s="48" t="s">
        <v>204</v>
      </c>
      <c r="B4" s="13"/>
      <c r="C4" s="13"/>
      <c r="D4" s="13"/>
      <c r="E4" s="13"/>
      <c r="F4" s="13"/>
      <c r="G4" s="123"/>
      <c r="H4" s="13"/>
      <c r="I4" s="13"/>
      <c r="J4" s="13"/>
      <c r="K4" s="13"/>
      <c r="L4" s="13"/>
    </row>
    <row r="5" spans="1:12" s="9" customFormat="1" ht="18" x14ac:dyDescent="0.25">
      <c r="A5" s="48" t="s">
        <v>96</v>
      </c>
      <c r="B5" s="13"/>
      <c r="C5" s="13"/>
      <c r="D5" s="13"/>
      <c r="E5" s="13"/>
      <c r="F5" s="13"/>
      <c r="G5" s="123"/>
      <c r="H5" s="13"/>
      <c r="I5" s="13"/>
      <c r="J5" s="13"/>
      <c r="K5" s="13"/>
      <c r="L5" s="13"/>
    </row>
    <row r="6" spans="1:12" s="9" customFormat="1" ht="15.75" x14ac:dyDescent="0.25">
      <c r="A6" s="61" t="s">
        <v>97</v>
      </c>
      <c r="B6" s="13"/>
      <c r="C6" s="13"/>
      <c r="D6" s="13"/>
      <c r="E6" s="13"/>
      <c r="F6" s="13"/>
      <c r="G6" s="123"/>
      <c r="H6" s="13"/>
      <c r="I6" s="13"/>
      <c r="J6" s="13"/>
      <c r="K6" s="13"/>
      <c r="L6" s="13"/>
    </row>
    <row r="7" spans="1:12" x14ac:dyDescent="0.2">
      <c r="B7" s="11"/>
      <c r="H7" s="37" t="s">
        <v>225</v>
      </c>
    </row>
    <row r="8" spans="1:12" x14ac:dyDescent="0.2">
      <c r="D8" s="8" t="s">
        <v>69</v>
      </c>
      <c r="H8" s="37" t="s">
        <v>226</v>
      </c>
    </row>
    <row r="9" spans="1:12" x14ac:dyDescent="0.2">
      <c r="D9" s="51">
        <v>2000</v>
      </c>
      <c r="E9" s="51"/>
      <c r="F9" s="51">
        <v>2000</v>
      </c>
      <c r="G9" s="126"/>
      <c r="H9" s="54" t="s">
        <v>227</v>
      </c>
      <c r="I9" s="52"/>
      <c r="J9" s="52"/>
      <c r="K9" s="52"/>
      <c r="L9" s="52"/>
    </row>
    <row r="10" spans="1:12" x14ac:dyDescent="0.2">
      <c r="A10" s="53"/>
      <c r="B10" s="53" t="s">
        <v>98</v>
      </c>
      <c r="D10" s="54" t="s">
        <v>2</v>
      </c>
      <c r="E10" s="54"/>
      <c r="F10" s="54" t="s">
        <v>3</v>
      </c>
      <c r="G10" s="126"/>
      <c r="H10" s="54">
        <v>2001</v>
      </c>
      <c r="I10" s="54"/>
      <c r="J10" s="54">
        <v>2002</v>
      </c>
      <c r="K10" s="54"/>
      <c r="L10" s="54">
        <v>2003</v>
      </c>
    </row>
    <row r="11" spans="1:12" ht="7.15" customHeight="1" x14ac:dyDescent="0.2"/>
    <row r="12" spans="1:12" x14ac:dyDescent="0.2">
      <c r="A12" s="8" t="s">
        <v>99</v>
      </c>
      <c r="D12" s="55">
        <f>ROUND(+Detail!C24/1000,0)</f>
        <v>0</v>
      </c>
      <c r="E12" s="55"/>
      <c r="F12" s="55">
        <f>ROUND(+Detail!D24/1000,0)</f>
        <v>0</v>
      </c>
      <c r="G12" s="88"/>
      <c r="H12" s="55">
        <f>ROUND(+Detail!Q24/1000,0)</f>
        <v>0</v>
      </c>
      <c r="I12" s="55"/>
      <c r="J12" s="55">
        <f>ROUND(+Detail!R24/1000,0)</f>
        <v>0</v>
      </c>
      <c r="K12" s="55"/>
      <c r="L12" s="55">
        <f>ROUND(+Detail!S24/1000,0)</f>
        <v>0</v>
      </c>
    </row>
    <row r="13" spans="1:12" x14ac:dyDescent="0.2">
      <c r="A13" s="8" t="s">
        <v>100</v>
      </c>
      <c r="D13" s="55">
        <f>ROUND(+Detail!C65/1000,0)</f>
        <v>0</v>
      </c>
      <c r="E13" s="55"/>
      <c r="F13" s="55">
        <f>ROUND(+Detail!D65/1000,0)</f>
        <v>0</v>
      </c>
      <c r="G13" s="88"/>
      <c r="H13" s="55">
        <f>ROUND(+Detail!Q65/1000,0)</f>
        <v>0</v>
      </c>
      <c r="I13" s="55"/>
      <c r="J13" s="55">
        <f>ROUND(+Detail!R65/1000,0)</f>
        <v>0</v>
      </c>
      <c r="K13" s="55"/>
      <c r="L13" s="55">
        <f>ROUND(+Detail!S65/1000,0)</f>
        <v>0</v>
      </c>
    </row>
    <row r="14" spans="1:12" x14ac:dyDescent="0.2">
      <c r="A14" s="8" t="s">
        <v>150</v>
      </c>
    </row>
    <row r="15" spans="1:12" x14ac:dyDescent="0.2">
      <c r="A15" s="8" t="s">
        <v>145</v>
      </c>
      <c r="D15" s="55">
        <f>ROUND(+Detail!C155/1000,0)</f>
        <v>0</v>
      </c>
      <c r="E15" s="55"/>
      <c r="F15" s="55">
        <f>ROUND(+Detail!D155/1000,0)</f>
        <v>0</v>
      </c>
      <c r="G15" s="88"/>
      <c r="H15" s="55">
        <f>ROUND(+Detail!Q155/1000,0)</f>
        <v>0</v>
      </c>
      <c r="I15" s="55"/>
      <c r="J15" s="55">
        <f>ROUND(+Detail!R155/1000,0)</f>
        <v>0</v>
      </c>
      <c r="K15" s="55"/>
      <c r="L15" s="55">
        <f>ROUND(+Detail!S155/1000,0)</f>
        <v>0</v>
      </c>
    </row>
    <row r="16" spans="1:12" x14ac:dyDescent="0.2">
      <c r="A16" s="8" t="s">
        <v>146</v>
      </c>
      <c r="D16" s="55">
        <f>ROUND((+Detail!C115+Detail!C119+Detail!C131+Detail!C143+Detail!C123+Detail!C127+Detail!C135+Detail!C139)/1000,0)</f>
        <v>0</v>
      </c>
      <c r="E16" s="55"/>
      <c r="F16" s="55">
        <f>ROUND((+Detail!E115+Detail!E119+Detail!E131+Detail!E143+Detail!E123+Detail!E127+Detail!E135+Detail!E139)/1000,0)</f>
        <v>0</v>
      </c>
      <c r="G16" s="88"/>
      <c r="H16" s="55">
        <f>ROUND((+Detail!G115+Detail!G119+Detail!G131+Detail!G143+Detail!G123+Detail!G127+Detail!G135+Detail!G139)/1000,0)</f>
        <v>0</v>
      </c>
      <c r="I16" s="55"/>
      <c r="J16" s="55">
        <f>ROUND((+Detail!I115+Detail!I119+Detail!I131+Detail!I143+Detail!I123+Detail!I127+Detail!I135+Detail!I139)/1000,0)</f>
        <v>0</v>
      </c>
      <c r="K16" s="55"/>
      <c r="L16" s="55">
        <f>ROUND((+Detail!K115+Detail!K119+Detail!K131+Detail!K143+Detail!K123+Detail!K127+Detail!K135+Detail!K139)/1000,0)</f>
        <v>0</v>
      </c>
    </row>
    <row r="17" spans="1:12" x14ac:dyDescent="0.2">
      <c r="A17" s="8" t="s">
        <v>147</v>
      </c>
      <c r="D17" s="55">
        <f>ROUND((+Detail!C159+Detail!C163)/1000,0)</f>
        <v>0</v>
      </c>
      <c r="E17" s="55"/>
      <c r="F17" s="55">
        <f>ROUND((+Detail!D159+Detail!D163)/1000,0)</f>
        <v>0</v>
      </c>
      <c r="G17" s="88"/>
      <c r="H17" s="55">
        <f>ROUND((+Detail!Q159+Detail!Q163)/1000,0)</f>
        <v>0</v>
      </c>
      <c r="I17" s="55"/>
      <c r="J17" s="55">
        <f>ROUND((+Detail!R159+Detail!R163)/1000,0)</f>
        <v>0</v>
      </c>
      <c r="K17" s="55"/>
      <c r="L17" s="55">
        <f>ROUND((+Detail!S159+Detail!S163)/1000,0)</f>
        <v>0</v>
      </c>
    </row>
    <row r="18" spans="1:12" x14ac:dyDescent="0.2">
      <c r="A18" s="8" t="s">
        <v>148</v>
      </c>
      <c r="D18" s="55">
        <f>ROUND(+Detail!C95/1000,0)</f>
        <v>0</v>
      </c>
      <c r="E18" s="55"/>
      <c r="F18" s="55">
        <f>ROUND(+Detail!D95/1000,0)</f>
        <v>0</v>
      </c>
      <c r="G18" s="88"/>
      <c r="H18" s="55">
        <f>ROUND(+Detail!Q95/1000,0)</f>
        <v>0</v>
      </c>
      <c r="I18" s="55"/>
      <c r="J18" s="55">
        <f>ROUND(+Detail!R95/1000,0)</f>
        <v>0</v>
      </c>
      <c r="K18" s="55"/>
      <c r="L18" s="55">
        <f>ROUND(+Detail!S95/1000,0)</f>
        <v>0</v>
      </c>
    </row>
    <row r="19" spans="1:12" x14ac:dyDescent="0.2">
      <c r="A19" s="8" t="s">
        <v>149</v>
      </c>
      <c r="D19" s="55">
        <f>ROUND(+Detail!C71/1000,0)</f>
        <v>0</v>
      </c>
      <c r="E19" s="55"/>
      <c r="F19" s="55">
        <f>ROUND(+Detail!D71/1000,0)</f>
        <v>0</v>
      </c>
      <c r="G19" s="88"/>
      <c r="H19" s="55">
        <f>ROUND(+Detail!Q71/1000,0)</f>
        <v>0</v>
      </c>
      <c r="I19" s="55"/>
      <c r="J19" s="55">
        <f>ROUND(+Detail!R71/1000,0)</f>
        <v>0</v>
      </c>
      <c r="K19" s="55"/>
      <c r="L19" s="55">
        <f>ROUND(+Detail!S71/1000,0)</f>
        <v>0</v>
      </c>
    </row>
    <row r="20" spans="1:12" x14ac:dyDescent="0.2">
      <c r="A20" s="8" t="s">
        <v>151</v>
      </c>
      <c r="D20" s="8">
        <f>ROUND(Detail!C169/1000,0)-'Exec Summ'!D15-'Exec Summ'!D16-'Exec Summ'!D17-'Exec Summ'!D18-'Exec Summ'!D19</f>
        <v>0</v>
      </c>
      <c r="F20" s="8">
        <f>ROUND(Detail!D169/1000,0)-'Exec Summ'!F15-'Exec Summ'!F16-'Exec Summ'!F17-'Exec Summ'!F18-'Exec Summ'!F19</f>
        <v>0</v>
      </c>
      <c r="G20" s="88"/>
      <c r="H20" s="8">
        <f>ROUND(Detail!Q169/1000,0)-'Exec Summ'!H15-'Exec Summ'!H16-'Exec Summ'!H17-'Exec Summ'!H18-'Exec Summ'!H19</f>
        <v>0</v>
      </c>
      <c r="J20" s="8">
        <f>ROUND(Detail!R169/1000,0)-'Exec Summ'!J15-'Exec Summ'!J16-'Exec Summ'!J17-'Exec Summ'!J18-'Exec Summ'!J19</f>
        <v>0</v>
      </c>
      <c r="L20" s="8">
        <f>ROUND(Detail!S169/1000,0)-'Exec Summ'!L15-'Exec Summ'!L16-'Exec Summ'!L17-'Exec Summ'!L18-'Exec Summ'!L19</f>
        <v>0</v>
      </c>
    </row>
    <row r="21" spans="1:12" x14ac:dyDescent="0.2">
      <c r="D21" s="55"/>
      <c r="E21" s="55"/>
      <c r="F21" s="55"/>
      <c r="G21" s="88"/>
      <c r="H21" s="55"/>
      <c r="I21" s="55"/>
      <c r="J21" s="55"/>
      <c r="K21" s="55"/>
      <c r="L21" s="55"/>
    </row>
    <row r="22" spans="1:12" x14ac:dyDescent="0.2">
      <c r="B22" s="8" t="s">
        <v>27</v>
      </c>
      <c r="D22" s="55">
        <f>SUM(D12:D20)</f>
        <v>0</v>
      </c>
      <c r="E22" s="55"/>
      <c r="F22" s="55">
        <f>SUM(F12:F20)</f>
        <v>0</v>
      </c>
      <c r="G22" s="88"/>
      <c r="H22" s="55">
        <f>SUM(H12:H20)</f>
        <v>0</v>
      </c>
      <c r="I22" s="55"/>
      <c r="J22" s="55">
        <f>SUM(J12:J20)</f>
        <v>0</v>
      </c>
      <c r="K22" s="55"/>
      <c r="L22" s="55">
        <f>SUM(L12:L20)</f>
        <v>0</v>
      </c>
    </row>
    <row r="23" spans="1:12" x14ac:dyDescent="0.2">
      <c r="D23" s="55"/>
      <c r="E23" s="55"/>
      <c r="F23" s="55"/>
      <c r="G23" s="88"/>
      <c r="H23" s="55"/>
      <c r="I23" s="55"/>
      <c r="J23" s="55"/>
      <c r="K23" s="55"/>
      <c r="L23" s="55"/>
    </row>
    <row r="24" spans="1:12" x14ac:dyDescent="0.2">
      <c r="A24" s="8" t="s">
        <v>101</v>
      </c>
      <c r="D24" s="55">
        <f>ROUND(+Detail!C28/1000,0)</f>
        <v>0</v>
      </c>
      <c r="E24" s="55"/>
      <c r="F24" s="55">
        <f>ROUND(+Detail!D28/1000,0)</f>
        <v>0</v>
      </c>
      <c r="G24" s="88"/>
      <c r="H24" s="55" t="e">
        <f>ROUND(+Detail!Q28/1000,0)</f>
        <v>#VALUE!</v>
      </c>
      <c r="I24" s="55"/>
      <c r="J24" s="55">
        <f>ROUND(+Detail!R28/1000,0)</f>
        <v>0</v>
      </c>
      <c r="K24" s="55"/>
      <c r="L24" s="55">
        <f>ROUND(+Detail!S28/1000,0)</f>
        <v>0</v>
      </c>
    </row>
    <row r="25" spans="1:12" x14ac:dyDescent="0.2">
      <c r="A25" s="8" t="s">
        <v>102</v>
      </c>
      <c r="D25" s="55">
        <f>ROUND(+Detail!C32/1000,0)</f>
        <v>0</v>
      </c>
      <c r="E25" s="55"/>
      <c r="F25" s="55">
        <f>ROUND(+Detail!D32/1000,0)</f>
        <v>0</v>
      </c>
      <c r="G25" s="88"/>
      <c r="H25" s="55">
        <f>ROUND(+Detail!Q32/1000,0)</f>
        <v>0</v>
      </c>
      <c r="I25" s="55"/>
      <c r="J25" s="55">
        <f>ROUND(+Detail!R32/1000,0)</f>
        <v>0</v>
      </c>
      <c r="K25" s="55"/>
      <c r="L25" s="55">
        <f>ROUND(+Detail!S32/1000,0)</f>
        <v>0</v>
      </c>
    </row>
    <row r="26" spans="1:12" x14ac:dyDescent="0.2">
      <c r="A26" s="8" t="s">
        <v>103</v>
      </c>
      <c r="D26" s="55">
        <f>ROUND(+Detail!C173/1000,0)</f>
        <v>0</v>
      </c>
      <c r="E26" s="55"/>
      <c r="F26" s="55">
        <f>ROUND(+Detail!D173/1000,0)</f>
        <v>0</v>
      </c>
      <c r="G26" s="88"/>
      <c r="H26" s="55">
        <f>ROUND(+Detail!Q173/1000,0)</f>
        <v>0</v>
      </c>
      <c r="I26" s="55"/>
      <c r="J26" s="55">
        <f>ROUND(+Detail!R173/1000,0)</f>
        <v>0</v>
      </c>
      <c r="K26" s="55"/>
      <c r="L26" s="55">
        <f>ROUND(+Detail!S173/1000,0)</f>
        <v>0</v>
      </c>
    </row>
    <row r="27" spans="1:12" x14ac:dyDescent="0.2">
      <c r="A27" s="8" t="s">
        <v>104</v>
      </c>
      <c r="D27" s="55">
        <f>ROUND(+Detail!C174/1000,0)</f>
        <v>0</v>
      </c>
      <c r="E27" s="55"/>
      <c r="F27" s="55">
        <f>ROUND(+Detail!D174/1000,0)</f>
        <v>0</v>
      </c>
      <c r="G27" s="88"/>
      <c r="H27" s="55">
        <f>ROUND(+Detail!Q174/1000,0)</f>
        <v>0</v>
      </c>
      <c r="I27" s="55"/>
      <c r="J27" s="55">
        <f>ROUND(+Detail!R174/1000,0)</f>
        <v>0</v>
      </c>
      <c r="K27" s="55"/>
      <c r="L27" s="55">
        <f>ROUND(+Detail!S174/1000,0)</f>
        <v>0</v>
      </c>
    </row>
    <row r="28" spans="1:12" x14ac:dyDescent="0.2">
      <c r="D28" s="55"/>
      <c r="E28" s="55"/>
      <c r="F28" s="55"/>
      <c r="G28" s="88"/>
      <c r="H28" s="55"/>
      <c r="I28" s="55"/>
      <c r="J28" s="55"/>
      <c r="K28" s="55"/>
      <c r="L28" s="55"/>
    </row>
    <row r="29" spans="1:12" x14ac:dyDescent="0.2">
      <c r="B29" s="8" t="s">
        <v>105</v>
      </c>
      <c r="D29" s="56">
        <f>SUM(D22:D27)</f>
        <v>0</v>
      </c>
      <c r="E29" s="56"/>
      <c r="F29" s="56">
        <f>SUM(F22:F27)</f>
        <v>0</v>
      </c>
      <c r="G29" s="88"/>
      <c r="H29" s="56" t="e">
        <f>SUM(H22:H27)</f>
        <v>#VALUE!</v>
      </c>
      <c r="I29" s="56"/>
      <c r="J29" s="56">
        <f>SUM(J22:J27)</f>
        <v>0</v>
      </c>
      <c r="K29" s="56"/>
      <c r="L29" s="56">
        <f>SUM(L22:L27)</f>
        <v>0</v>
      </c>
    </row>
    <row r="30" spans="1:12" x14ac:dyDescent="0.2">
      <c r="D30" s="55" t="s">
        <v>69</v>
      </c>
      <c r="E30" s="55"/>
      <c r="F30" s="55" t="s">
        <v>69</v>
      </c>
      <c r="G30" s="88"/>
      <c r="H30" s="55" t="s">
        <v>69</v>
      </c>
      <c r="I30" s="55"/>
      <c r="J30" s="55" t="s">
        <v>69</v>
      </c>
      <c r="K30" s="55"/>
      <c r="L30" s="55" t="s">
        <v>69</v>
      </c>
    </row>
    <row r="31" spans="1:12" x14ac:dyDescent="0.2">
      <c r="A31" s="8" t="s">
        <v>106</v>
      </c>
      <c r="D31" s="55">
        <f>ROUND(+Allocations!C34/1000,0)</f>
        <v>0</v>
      </c>
      <c r="E31" s="55"/>
      <c r="F31" s="55">
        <f>ROUND(+Allocations!D34/1000,0)</f>
        <v>0</v>
      </c>
      <c r="G31" s="88"/>
      <c r="H31" s="55">
        <f>ROUND(+Allocations!Q34/1000,0)</f>
        <v>0</v>
      </c>
      <c r="I31" s="55"/>
      <c r="J31" s="55">
        <f>ROUND(+Allocations!R34/1000,0)</f>
        <v>0</v>
      </c>
      <c r="K31" s="55"/>
      <c r="L31" s="55">
        <f>ROUND(+Allocations!S34/1000,0)</f>
        <v>0</v>
      </c>
    </row>
    <row r="33" spans="1:12" ht="15.75" thickBot="1" x14ac:dyDescent="0.25">
      <c r="B33" s="8" t="s">
        <v>107</v>
      </c>
      <c r="D33" s="57">
        <f>ROUND(D29+D31,1)</f>
        <v>0</v>
      </c>
      <c r="E33" s="57"/>
      <c r="F33" s="57">
        <f>ROUND(F29+F31,1)</f>
        <v>0</v>
      </c>
      <c r="G33" s="88"/>
      <c r="H33" s="57" t="e">
        <f>ROUND(H29+H31,1)</f>
        <v>#VALUE!</v>
      </c>
      <c r="I33" s="57"/>
      <c r="J33" s="57">
        <f>ROUND(J29+J31,1)</f>
        <v>0</v>
      </c>
      <c r="K33" s="57"/>
      <c r="L33" s="57">
        <f>ROUND(L29+L31,1)</f>
        <v>0</v>
      </c>
    </row>
    <row r="34" spans="1:12" ht="15.75" thickTop="1" x14ac:dyDescent="0.2"/>
    <row r="35" spans="1:12" x14ac:dyDescent="0.2">
      <c r="A35" s="8" t="s">
        <v>108</v>
      </c>
      <c r="D35" s="8">
        <f>+Detail!C11</f>
        <v>0</v>
      </c>
      <c r="F35" s="8">
        <f>+Detail!D11</f>
        <v>0</v>
      </c>
      <c r="H35" s="8">
        <f>+Detail!Q11</f>
        <v>0</v>
      </c>
      <c r="J35" s="8">
        <f>+Detail!R11</f>
        <v>0</v>
      </c>
      <c r="L35" s="8">
        <f>+Detail!S11</f>
        <v>0</v>
      </c>
    </row>
    <row r="37" spans="1:12" x14ac:dyDescent="0.2">
      <c r="A37" s="201" t="s">
        <v>114</v>
      </c>
      <c r="B37" s="62"/>
      <c r="C37" s="62"/>
      <c r="D37" s="62"/>
      <c r="E37" s="62"/>
      <c r="F37" s="62"/>
      <c r="G37" s="124"/>
      <c r="H37" s="62"/>
      <c r="I37" s="62"/>
      <c r="J37" s="62"/>
      <c r="K37" s="62"/>
      <c r="L37" s="62"/>
    </row>
    <row r="38" spans="1:12" s="62" customFormat="1" x14ac:dyDescent="0.2">
      <c r="A38" s="8"/>
      <c r="B38" s="8"/>
      <c r="C38" s="8"/>
      <c r="D38" s="8"/>
      <c r="E38" s="8"/>
      <c r="F38" s="8"/>
      <c r="G38" s="121"/>
      <c r="H38" s="8"/>
      <c r="I38" s="8"/>
      <c r="J38" s="8"/>
      <c r="K38" s="8"/>
      <c r="L38" s="8"/>
    </row>
    <row r="39" spans="1:12" x14ac:dyDescent="0.2">
      <c r="A39" s="58"/>
    </row>
    <row r="40" spans="1:12" x14ac:dyDescent="0.2">
      <c r="A40" s="58" t="str">
        <f ca="1">CELL("filename",A36)</f>
        <v>O:\Corporate\GPGFin\Cfp\0103Plan\Corp\Guidelines\[CC_BUDGET_FORMAT.xls]Exec Summ</v>
      </c>
      <c r="C40" s="58"/>
      <c r="D40" s="55"/>
      <c r="E40" s="55"/>
      <c r="F40" s="55"/>
      <c r="G40" s="88"/>
      <c r="H40" s="55"/>
      <c r="I40" s="55"/>
      <c r="J40" s="55"/>
      <c r="K40" s="55"/>
      <c r="L40" s="55"/>
    </row>
    <row r="41" spans="1:12" ht="15.75" x14ac:dyDescent="0.25">
      <c r="A41" s="9"/>
      <c r="B41" s="59"/>
      <c r="C41" s="59"/>
      <c r="D41" s="60"/>
      <c r="E41" s="60"/>
      <c r="F41" s="60"/>
      <c r="G41" s="125"/>
      <c r="H41" s="60"/>
      <c r="I41" s="60"/>
      <c r="J41" s="60"/>
      <c r="K41" s="60"/>
      <c r="L41" s="60"/>
    </row>
  </sheetData>
  <printOptions horizontalCentered="1"/>
  <pageMargins left="0.25" right="0.25" top="0.5" bottom="0.5" header="0.25" footer="0.25"/>
  <pageSetup scale="90" orientation="landscape" horizontalDpi="4294967292" verticalDpi="300" r:id="rId1"/>
  <headerFooter alignWithMargins="0">
    <oddFooter>&amp;R&amp;8&amp;D  &amp;T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N40"/>
  <sheetViews>
    <sheetView zoomScale="75" workbookViewId="0"/>
  </sheetViews>
  <sheetFormatPr defaultRowHeight="15" x14ac:dyDescent="0.2"/>
  <cols>
    <col min="1" max="1" width="12.5546875" style="92" customWidth="1"/>
    <col min="2" max="2" width="11.44140625" style="127" customWidth="1"/>
    <col min="3" max="14" width="8.88671875" style="127"/>
  </cols>
  <sheetData>
    <row r="1" spans="1:14" s="24" customFormat="1" x14ac:dyDescent="0.2">
      <c r="A1" s="31" t="str">
        <f>Instructions!F4</f>
        <v>XXXXXX</v>
      </c>
      <c r="B1" s="132">
        <f>+Detail!A24</f>
        <v>52000500</v>
      </c>
      <c r="C1" s="132">
        <f>+Detail!E24</f>
        <v>0</v>
      </c>
      <c r="D1" s="132">
        <f>+Detail!F24</f>
        <v>0</v>
      </c>
      <c r="E1" s="132">
        <f>+Detail!G24</f>
        <v>0</v>
      </c>
      <c r="F1" s="132">
        <f>+Detail!H24</f>
        <v>0</v>
      </c>
      <c r="G1" s="132">
        <f>+Detail!I24</f>
        <v>0</v>
      </c>
      <c r="H1" s="132">
        <f>+Detail!J24</f>
        <v>0</v>
      </c>
      <c r="I1" s="132">
        <f>+Detail!K24</f>
        <v>0</v>
      </c>
      <c r="J1" s="132">
        <f>+Detail!L24</f>
        <v>0</v>
      </c>
      <c r="K1" s="132">
        <f>+Detail!M24</f>
        <v>0</v>
      </c>
      <c r="L1" s="132">
        <f>+Detail!N24</f>
        <v>0</v>
      </c>
      <c r="M1" s="132">
        <f>+Detail!O24</f>
        <v>0</v>
      </c>
      <c r="N1" s="132">
        <f>+Detail!P24</f>
        <v>0</v>
      </c>
    </row>
    <row r="2" spans="1:14" x14ac:dyDescent="0.2">
      <c r="A2" s="31" t="str">
        <f>A1</f>
        <v>XXXXXX</v>
      </c>
      <c r="B2" s="132">
        <f>+Detail!A28</f>
        <v>59003000</v>
      </c>
      <c r="C2" s="132" t="e">
        <f>+Detail!E28</f>
        <v>#VALUE!</v>
      </c>
      <c r="D2" s="132">
        <f>+Detail!F28</f>
        <v>0</v>
      </c>
      <c r="E2" s="132">
        <f>+Detail!G28</f>
        <v>0</v>
      </c>
      <c r="F2" s="132">
        <f>+Detail!H28</f>
        <v>0</v>
      </c>
      <c r="G2" s="132">
        <f>+Detail!I28</f>
        <v>0</v>
      </c>
      <c r="H2" s="132">
        <f>+Detail!J28</f>
        <v>0</v>
      </c>
      <c r="I2" s="132">
        <f>+Detail!K28</f>
        <v>0</v>
      </c>
      <c r="J2" s="132">
        <f>+Detail!L28</f>
        <v>0</v>
      </c>
      <c r="K2" s="132">
        <f>+Detail!M28</f>
        <v>0</v>
      </c>
      <c r="L2" s="132">
        <f>+Detail!N28</f>
        <v>0</v>
      </c>
      <c r="M2" s="132">
        <f>+Detail!O28</f>
        <v>0</v>
      </c>
      <c r="N2" s="132">
        <f>+Detail!P28</f>
        <v>0</v>
      </c>
    </row>
    <row r="3" spans="1:14" x14ac:dyDescent="0.2">
      <c r="A3" s="31" t="str">
        <f>A2</f>
        <v>XXXXXX</v>
      </c>
      <c r="B3" s="132">
        <f>+Detail!A32</f>
        <v>52001000</v>
      </c>
      <c r="C3" s="132">
        <f>+Detail!E32</f>
        <v>0</v>
      </c>
      <c r="D3" s="132">
        <f>+Detail!F32</f>
        <v>0</v>
      </c>
      <c r="E3" s="132">
        <f>+Detail!G32</f>
        <v>0</v>
      </c>
      <c r="F3" s="132">
        <f>+Detail!H32</f>
        <v>0</v>
      </c>
      <c r="G3" s="132">
        <f>+Detail!I32</f>
        <v>0</v>
      </c>
      <c r="H3" s="132">
        <f>+Detail!J32</f>
        <v>0</v>
      </c>
      <c r="I3" s="132">
        <f>+Detail!K32</f>
        <v>0</v>
      </c>
      <c r="J3" s="132">
        <f>+Detail!L32</f>
        <v>0</v>
      </c>
      <c r="K3" s="132">
        <f>+Detail!M32</f>
        <v>0</v>
      </c>
      <c r="L3" s="132">
        <f>+Detail!N32</f>
        <v>0</v>
      </c>
      <c r="M3" s="132">
        <f>+Detail!O32</f>
        <v>0</v>
      </c>
      <c r="N3" s="132">
        <f>+Detail!P32</f>
        <v>0</v>
      </c>
    </row>
    <row r="4" spans="1:14" x14ac:dyDescent="0.2">
      <c r="A4" s="31" t="str">
        <f t="shared" ref="A4:A37" si="0">A3</f>
        <v>XXXXXX</v>
      </c>
      <c r="B4" s="132">
        <f>+Detail!A36</f>
        <v>52001500</v>
      </c>
      <c r="C4" s="132">
        <f>+Detail!E39</f>
        <v>0</v>
      </c>
      <c r="D4" s="132">
        <f>+Detail!F39</f>
        <v>0</v>
      </c>
      <c r="E4" s="132">
        <f>+Detail!G39</f>
        <v>0</v>
      </c>
      <c r="F4" s="132">
        <f>+Detail!H39</f>
        <v>0</v>
      </c>
      <c r="G4" s="132">
        <f>+Detail!I39</f>
        <v>0</v>
      </c>
      <c r="H4" s="132">
        <f>+Detail!J39</f>
        <v>0</v>
      </c>
      <c r="I4" s="132">
        <f>+Detail!K39</f>
        <v>0</v>
      </c>
      <c r="J4" s="132">
        <f>+Detail!L39</f>
        <v>0</v>
      </c>
      <c r="K4" s="132">
        <f>+Detail!M39</f>
        <v>0</v>
      </c>
      <c r="L4" s="132">
        <f>+Detail!N39</f>
        <v>0</v>
      </c>
      <c r="M4" s="132">
        <f>+Detail!O39</f>
        <v>0</v>
      </c>
      <c r="N4" s="132">
        <f>+Detail!P39</f>
        <v>0</v>
      </c>
    </row>
    <row r="5" spans="1:14" x14ac:dyDescent="0.2">
      <c r="A5" s="31" t="str">
        <f t="shared" si="0"/>
        <v>XXXXXX</v>
      </c>
      <c r="B5" s="132">
        <f>+Detail!A40</f>
        <v>52002000</v>
      </c>
      <c r="C5" s="132">
        <f>+Detail!E43</f>
        <v>0</v>
      </c>
      <c r="D5" s="132">
        <f>+Detail!F43</f>
        <v>0</v>
      </c>
      <c r="E5" s="132">
        <f>+Detail!G43</f>
        <v>0</v>
      </c>
      <c r="F5" s="132">
        <f>+Detail!H43</f>
        <v>0</v>
      </c>
      <c r="G5" s="132">
        <f>+Detail!I43</f>
        <v>0</v>
      </c>
      <c r="H5" s="132">
        <f>+Detail!J43</f>
        <v>0</v>
      </c>
      <c r="I5" s="132">
        <f>+Detail!K43</f>
        <v>0</v>
      </c>
      <c r="J5" s="132">
        <f>+Detail!L43</f>
        <v>0</v>
      </c>
      <c r="K5" s="132">
        <f>+Detail!M43</f>
        <v>0</v>
      </c>
      <c r="L5" s="132">
        <f>+Detail!N43</f>
        <v>0</v>
      </c>
      <c r="M5" s="132">
        <f>+Detail!O43</f>
        <v>0</v>
      </c>
      <c r="N5" s="132">
        <f>+Detail!P43</f>
        <v>0</v>
      </c>
    </row>
    <row r="6" spans="1:14" x14ac:dyDescent="0.2">
      <c r="A6" s="31" t="str">
        <f t="shared" si="0"/>
        <v>XXXXXX</v>
      </c>
      <c r="B6" s="132">
        <f>+Detail!A44</f>
        <v>52002500</v>
      </c>
      <c r="C6" s="132">
        <f>+Detail!E47</f>
        <v>0</v>
      </c>
      <c r="D6" s="132">
        <f>+Detail!F47</f>
        <v>0</v>
      </c>
      <c r="E6" s="132">
        <f>+Detail!G47</f>
        <v>0</v>
      </c>
      <c r="F6" s="132">
        <f>+Detail!H47</f>
        <v>0</v>
      </c>
      <c r="G6" s="132">
        <f>+Detail!I47</f>
        <v>0</v>
      </c>
      <c r="H6" s="132">
        <f>+Detail!J47</f>
        <v>0</v>
      </c>
      <c r="I6" s="132">
        <f>+Detail!K47</f>
        <v>0</v>
      </c>
      <c r="J6" s="132">
        <f>+Detail!L47</f>
        <v>0</v>
      </c>
      <c r="K6" s="132">
        <f>+Detail!M47</f>
        <v>0</v>
      </c>
      <c r="L6" s="132">
        <f>+Detail!N47</f>
        <v>0</v>
      </c>
      <c r="M6" s="132">
        <f>+Detail!O47</f>
        <v>0</v>
      </c>
      <c r="N6" s="132">
        <f>+Detail!P47</f>
        <v>0</v>
      </c>
    </row>
    <row r="7" spans="1:14" x14ac:dyDescent="0.2">
      <c r="A7" s="31" t="str">
        <f t="shared" si="0"/>
        <v>XXXXXX</v>
      </c>
      <c r="B7" s="132">
        <f>+Detail!A48</f>
        <v>52003000</v>
      </c>
      <c r="C7" s="132">
        <f>+Detail!E51</f>
        <v>0</v>
      </c>
      <c r="D7" s="132">
        <f>+Detail!F51</f>
        <v>0</v>
      </c>
      <c r="E7" s="132">
        <f>+Detail!G51</f>
        <v>0</v>
      </c>
      <c r="F7" s="132">
        <f>+Detail!H51</f>
        <v>0</v>
      </c>
      <c r="G7" s="132">
        <f>+Detail!I51</f>
        <v>0</v>
      </c>
      <c r="H7" s="132">
        <f>+Detail!J51</f>
        <v>0</v>
      </c>
      <c r="I7" s="132">
        <f>+Detail!K51</f>
        <v>0</v>
      </c>
      <c r="J7" s="132">
        <f>+Detail!L51</f>
        <v>0</v>
      </c>
      <c r="K7" s="132">
        <f>+Detail!M51</f>
        <v>0</v>
      </c>
      <c r="L7" s="132">
        <f>+Detail!N51</f>
        <v>0</v>
      </c>
      <c r="M7" s="132">
        <f>+Detail!O51</f>
        <v>0</v>
      </c>
      <c r="N7" s="132">
        <f>+Detail!P51</f>
        <v>0</v>
      </c>
    </row>
    <row r="8" spans="1:14" x14ac:dyDescent="0.2">
      <c r="A8" s="31" t="str">
        <f t="shared" si="0"/>
        <v>XXXXXX</v>
      </c>
      <c r="B8" s="132">
        <f>+Detail!A52</f>
        <v>52003500</v>
      </c>
      <c r="C8" s="132">
        <f>+Detail!E55</f>
        <v>0</v>
      </c>
      <c r="D8" s="132">
        <f>+Detail!F55</f>
        <v>0</v>
      </c>
      <c r="E8" s="132">
        <f>+Detail!G55</f>
        <v>0</v>
      </c>
      <c r="F8" s="132">
        <f>+Detail!H55</f>
        <v>0</v>
      </c>
      <c r="G8" s="132">
        <f>+Detail!I55</f>
        <v>0</v>
      </c>
      <c r="H8" s="132">
        <f>+Detail!J55</f>
        <v>0</v>
      </c>
      <c r="I8" s="132">
        <f>+Detail!K55</f>
        <v>0</v>
      </c>
      <c r="J8" s="132">
        <f>+Detail!L55</f>
        <v>0</v>
      </c>
      <c r="K8" s="132">
        <f>+Detail!M55</f>
        <v>0</v>
      </c>
      <c r="L8" s="132">
        <f>+Detail!N55</f>
        <v>0</v>
      </c>
      <c r="M8" s="132">
        <f>+Detail!O55</f>
        <v>0</v>
      </c>
      <c r="N8" s="132">
        <f>+Detail!P55</f>
        <v>0</v>
      </c>
    </row>
    <row r="9" spans="1:14" x14ac:dyDescent="0.2">
      <c r="A9" s="31" t="str">
        <f t="shared" si="0"/>
        <v>XXXXXX</v>
      </c>
      <c r="B9" s="132">
        <f>+Detail!A56</f>
        <v>52004000</v>
      </c>
      <c r="C9" s="132">
        <f>+Detail!E59</f>
        <v>0</v>
      </c>
      <c r="D9" s="132">
        <f>+Detail!F59</f>
        <v>0</v>
      </c>
      <c r="E9" s="132">
        <f>+Detail!G59</f>
        <v>0</v>
      </c>
      <c r="F9" s="132">
        <f>+Detail!H59</f>
        <v>0</v>
      </c>
      <c r="G9" s="132">
        <f>+Detail!I59</f>
        <v>0</v>
      </c>
      <c r="H9" s="132">
        <f>+Detail!J59</f>
        <v>0</v>
      </c>
      <c r="I9" s="132">
        <f>+Detail!K59</f>
        <v>0</v>
      </c>
      <c r="J9" s="132">
        <f>+Detail!L59</f>
        <v>0</v>
      </c>
      <c r="K9" s="132">
        <f>+Detail!M59</f>
        <v>0</v>
      </c>
      <c r="L9" s="132">
        <f>+Detail!N59</f>
        <v>0</v>
      </c>
      <c r="M9" s="132">
        <f>+Detail!O59</f>
        <v>0</v>
      </c>
      <c r="N9" s="132">
        <f>+Detail!P59</f>
        <v>0</v>
      </c>
    </row>
    <row r="10" spans="1:14" x14ac:dyDescent="0.2">
      <c r="A10" s="31" t="str">
        <f t="shared" si="0"/>
        <v>XXXXXX</v>
      </c>
      <c r="B10" s="132">
        <f>+Detail!A60</f>
        <v>52004500</v>
      </c>
      <c r="C10" s="132">
        <f>+Detail!E63</f>
        <v>0</v>
      </c>
      <c r="D10" s="132">
        <f>+Detail!F63</f>
        <v>0</v>
      </c>
      <c r="E10" s="132">
        <f>+Detail!G63</f>
        <v>0</v>
      </c>
      <c r="F10" s="132">
        <f>+Detail!H63</f>
        <v>0</v>
      </c>
      <c r="G10" s="132">
        <f>+Detail!I63</f>
        <v>0</v>
      </c>
      <c r="H10" s="132">
        <f>+Detail!J63</f>
        <v>0</v>
      </c>
      <c r="I10" s="132">
        <f>+Detail!K63</f>
        <v>0</v>
      </c>
      <c r="J10" s="132">
        <f>+Detail!L63</f>
        <v>0</v>
      </c>
      <c r="K10" s="132">
        <f>+Detail!M63</f>
        <v>0</v>
      </c>
      <c r="L10" s="132">
        <f>+Detail!N63</f>
        <v>0</v>
      </c>
      <c r="M10" s="132">
        <f>+Detail!O63</f>
        <v>0</v>
      </c>
      <c r="N10" s="132">
        <f>+Detail!P63</f>
        <v>0</v>
      </c>
    </row>
    <row r="11" spans="1:14" x14ac:dyDescent="0.2">
      <c r="A11" s="31" t="str">
        <f t="shared" si="0"/>
        <v>XXXXXX</v>
      </c>
      <c r="B11" s="132">
        <f>+Detail!A68</f>
        <v>52500500</v>
      </c>
      <c r="C11" s="132">
        <f>+Detail!E71</f>
        <v>0</v>
      </c>
      <c r="D11" s="132">
        <f>+Detail!F71</f>
        <v>0</v>
      </c>
      <c r="E11" s="132">
        <f>+Detail!G71</f>
        <v>0</v>
      </c>
      <c r="F11" s="132">
        <f>+Detail!H71</f>
        <v>0</v>
      </c>
      <c r="G11" s="132">
        <f>+Detail!I71</f>
        <v>0</v>
      </c>
      <c r="H11" s="132">
        <f>+Detail!J71</f>
        <v>0</v>
      </c>
      <c r="I11" s="132">
        <f>+Detail!K71</f>
        <v>0</v>
      </c>
      <c r="J11" s="132">
        <f>+Detail!L71</f>
        <v>0</v>
      </c>
      <c r="K11" s="132">
        <f>+Detail!M71</f>
        <v>0</v>
      </c>
      <c r="L11" s="132">
        <f>+Detail!N71</f>
        <v>0</v>
      </c>
      <c r="M11" s="132">
        <f>+Detail!O71</f>
        <v>0</v>
      </c>
      <c r="N11" s="132">
        <f>+Detail!P71</f>
        <v>0</v>
      </c>
    </row>
    <row r="12" spans="1:14" x14ac:dyDescent="0.2">
      <c r="A12" s="31" t="str">
        <f>A11</f>
        <v>XXXXXX</v>
      </c>
      <c r="B12" s="132">
        <f>Detail!A72</f>
        <v>52501500</v>
      </c>
      <c r="C12" s="132">
        <f>Detail!E75</f>
        <v>0</v>
      </c>
      <c r="D12" s="132">
        <f>Detail!F75</f>
        <v>0</v>
      </c>
      <c r="E12" s="132">
        <f>Detail!G75</f>
        <v>0</v>
      </c>
      <c r="F12" s="132">
        <f>Detail!H75</f>
        <v>0</v>
      </c>
      <c r="G12" s="132">
        <f>Detail!I75</f>
        <v>0</v>
      </c>
      <c r="H12" s="132">
        <f>Detail!J75</f>
        <v>0</v>
      </c>
      <c r="I12" s="132">
        <f>Detail!K75</f>
        <v>0</v>
      </c>
      <c r="J12" s="132">
        <f>Detail!L75</f>
        <v>0</v>
      </c>
      <c r="K12" s="132">
        <f>Detail!M75</f>
        <v>0</v>
      </c>
      <c r="L12" s="132">
        <f>Detail!N75</f>
        <v>0</v>
      </c>
      <c r="M12" s="132">
        <f>Detail!O75</f>
        <v>0</v>
      </c>
      <c r="N12" s="132">
        <f>Detail!P75</f>
        <v>0</v>
      </c>
    </row>
    <row r="13" spans="1:14" x14ac:dyDescent="0.2">
      <c r="A13" s="31" t="str">
        <f>A11</f>
        <v>XXXXXX</v>
      </c>
      <c r="B13" s="132">
        <f>+Detail!A76</f>
        <v>52503500</v>
      </c>
      <c r="C13" s="132">
        <f>+Detail!E79</f>
        <v>0</v>
      </c>
      <c r="D13" s="132">
        <f>+Detail!F79</f>
        <v>0</v>
      </c>
      <c r="E13" s="132">
        <f>+Detail!G79</f>
        <v>0</v>
      </c>
      <c r="F13" s="132">
        <f>+Detail!H79</f>
        <v>0</v>
      </c>
      <c r="G13" s="132">
        <f>+Detail!I79</f>
        <v>0</v>
      </c>
      <c r="H13" s="132">
        <f>+Detail!J79</f>
        <v>0</v>
      </c>
      <c r="I13" s="132">
        <f>+Detail!K79</f>
        <v>0</v>
      </c>
      <c r="J13" s="132">
        <f>+Detail!L79</f>
        <v>0</v>
      </c>
      <c r="K13" s="132">
        <f>+Detail!M79</f>
        <v>0</v>
      </c>
      <c r="L13" s="132">
        <f>+Detail!N79</f>
        <v>0</v>
      </c>
      <c r="M13" s="132">
        <f>+Detail!O79</f>
        <v>0</v>
      </c>
      <c r="N13" s="132">
        <f>+Detail!P79</f>
        <v>0</v>
      </c>
    </row>
    <row r="14" spans="1:14" x14ac:dyDescent="0.2">
      <c r="A14" s="31" t="str">
        <f t="shared" si="0"/>
        <v>XXXXXX</v>
      </c>
      <c r="B14" s="132">
        <f>+Detail!A80</f>
        <v>52504000</v>
      </c>
      <c r="C14" s="132">
        <f>+Detail!E83</f>
        <v>0</v>
      </c>
      <c r="D14" s="132">
        <f>+Detail!F83</f>
        <v>0</v>
      </c>
      <c r="E14" s="132">
        <f>+Detail!G83</f>
        <v>0</v>
      </c>
      <c r="F14" s="132">
        <f>+Detail!H83</f>
        <v>0</v>
      </c>
      <c r="G14" s="132">
        <f>+Detail!I83</f>
        <v>0</v>
      </c>
      <c r="H14" s="132">
        <f>+Detail!J83</f>
        <v>0</v>
      </c>
      <c r="I14" s="132">
        <f>+Detail!K83</f>
        <v>0</v>
      </c>
      <c r="J14" s="132">
        <f>+Detail!L83</f>
        <v>0</v>
      </c>
      <c r="K14" s="132">
        <f>+Detail!M83</f>
        <v>0</v>
      </c>
      <c r="L14" s="132">
        <f>+Detail!N83</f>
        <v>0</v>
      </c>
      <c r="M14" s="132">
        <f>+Detail!O83</f>
        <v>0</v>
      </c>
      <c r="N14" s="132">
        <f>+Detail!P83</f>
        <v>0</v>
      </c>
    </row>
    <row r="15" spans="1:14" x14ac:dyDescent="0.2">
      <c r="A15" s="31" t="str">
        <f t="shared" si="0"/>
        <v>XXXXXX</v>
      </c>
      <c r="B15" s="132">
        <f>+Detail!A84</f>
        <v>52504100</v>
      </c>
      <c r="C15" s="132">
        <f>+Detail!E87</f>
        <v>0</v>
      </c>
      <c r="D15" s="132">
        <f>+Detail!F87</f>
        <v>0</v>
      </c>
      <c r="E15" s="132">
        <f>+Detail!G87</f>
        <v>0</v>
      </c>
      <c r="F15" s="132">
        <f>+Detail!H87</f>
        <v>0</v>
      </c>
      <c r="G15" s="132">
        <f>+Detail!I87</f>
        <v>0</v>
      </c>
      <c r="H15" s="132">
        <f>+Detail!J87</f>
        <v>0</v>
      </c>
      <c r="I15" s="132">
        <f>+Detail!K87</f>
        <v>0</v>
      </c>
      <c r="J15" s="132">
        <f>+Detail!L87</f>
        <v>0</v>
      </c>
      <c r="K15" s="132">
        <f>+Detail!M87</f>
        <v>0</v>
      </c>
      <c r="L15" s="132">
        <f>+Detail!N87</f>
        <v>0</v>
      </c>
      <c r="M15" s="132">
        <f>+Detail!O87</f>
        <v>0</v>
      </c>
      <c r="N15" s="132">
        <f>+Detail!P87</f>
        <v>0</v>
      </c>
    </row>
    <row r="16" spans="1:14" x14ac:dyDescent="0.2">
      <c r="A16" s="31" t="str">
        <f t="shared" si="0"/>
        <v>XXXXXX</v>
      </c>
      <c r="B16" s="132">
        <f>+Detail!A88</f>
        <v>52504200</v>
      </c>
      <c r="C16" s="132">
        <f>+Detail!E91</f>
        <v>0</v>
      </c>
      <c r="D16" s="132">
        <f>+Detail!F91</f>
        <v>0</v>
      </c>
      <c r="E16" s="132">
        <f>+Detail!G91</f>
        <v>0</v>
      </c>
      <c r="F16" s="132">
        <f>+Detail!H91</f>
        <v>0</v>
      </c>
      <c r="G16" s="132">
        <f>+Detail!I91</f>
        <v>0</v>
      </c>
      <c r="H16" s="132">
        <f>+Detail!J91</f>
        <v>0</v>
      </c>
      <c r="I16" s="132">
        <f>+Detail!K91</f>
        <v>0</v>
      </c>
      <c r="J16" s="132">
        <f>+Detail!L91</f>
        <v>0</v>
      </c>
      <c r="K16" s="132">
        <f>+Detail!M91</f>
        <v>0</v>
      </c>
      <c r="L16" s="132">
        <f>+Detail!N91</f>
        <v>0</v>
      </c>
      <c r="M16" s="132">
        <f>+Detail!O91</f>
        <v>0</v>
      </c>
      <c r="N16" s="132">
        <f>+Detail!P91</f>
        <v>0</v>
      </c>
    </row>
    <row r="17" spans="1:14" x14ac:dyDescent="0.2">
      <c r="A17" s="31" t="str">
        <f t="shared" si="0"/>
        <v>XXXXXX</v>
      </c>
      <c r="B17" s="132">
        <f>+Detail!A92</f>
        <v>52504500</v>
      </c>
      <c r="C17" s="132">
        <f>+Detail!E95</f>
        <v>0</v>
      </c>
      <c r="D17" s="132">
        <f>+Detail!F95</f>
        <v>0</v>
      </c>
      <c r="E17" s="132">
        <f>+Detail!G95</f>
        <v>0</v>
      </c>
      <c r="F17" s="132">
        <f>+Detail!H95</f>
        <v>0</v>
      </c>
      <c r="G17" s="132">
        <f>+Detail!I95</f>
        <v>0</v>
      </c>
      <c r="H17" s="132">
        <f>+Detail!J95</f>
        <v>0</v>
      </c>
      <c r="I17" s="132">
        <f>+Detail!K95</f>
        <v>0</v>
      </c>
      <c r="J17" s="132">
        <f>+Detail!L95</f>
        <v>0</v>
      </c>
      <c r="K17" s="132">
        <f>+Detail!M95</f>
        <v>0</v>
      </c>
      <c r="L17" s="132">
        <f>+Detail!N95</f>
        <v>0</v>
      </c>
      <c r="M17" s="132">
        <f>+Detail!O95</f>
        <v>0</v>
      </c>
      <c r="N17" s="132">
        <f>+Detail!P95</f>
        <v>0</v>
      </c>
    </row>
    <row r="18" spans="1:14" x14ac:dyDescent="0.2">
      <c r="A18" s="31" t="str">
        <f t="shared" si="0"/>
        <v>XXXXXX</v>
      </c>
      <c r="B18" s="132">
        <f>+Detail!A96</f>
        <v>52505000</v>
      </c>
      <c r="C18" s="132">
        <f>+Detail!E99</f>
        <v>0</v>
      </c>
      <c r="D18" s="132">
        <f>+Detail!F99</f>
        <v>0</v>
      </c>
      <c r="E18" s="132">
        <f>+Detail!G99</f>
        <v>0</v>
      </c>
      <c r="F18" s="132">
        <f>+Detail!H99</f>
        <v>0</v>
      </c>
      <c r="G18" s="132">
        <f>+Detail!I99</f>
        <v>0</v>
      </c>
      <c r="H18" s="132">
        <f>+Detail!J99</f>
        <v>0</v>
      </c>
      <c r="I18" s="132">
        <f>+Detail!K99</f>
        <v>0</v>
      </c>
      <c r="J18" s="132">
        <f>+Detail!L99</f>
        <v>0</v>
      </c>
      <c r="K18" s="132">
        <f>+Detail!M99</f>
        <v>0</v>
      </c>
      <c r="L18" s="132">
        <f>+Detail!N99</f>
        <v>0</v>
      </c>
      <c r="M18" s="132">
        <f>+Detail!O99</f>
        <v>0</v>
      </c>
      <c r="N18" s="132">
        <f>+Detail!P99</f>
        <v>0</v>
      </c>
    </row>
    <row r="19" spans="1:14" x14ac:dyDescent="0.2">
      <c r="A19" s="31" t="str">
        <f t="shared" si="0"/>
        <v>XXXXXX</v>
      </c>
      <c r="B19" s="132">
        <f>+Detail!A100</f>
        <v>52505500</v>
      </c>
      <c r="C19" s="132">
        <f>+Detail!E103</f>
        <v>0</v>
      </c>
      <c r="D19" s="132">
        <f>+Detail!F103</f>
        <v>0</v>
      </c>
      <c r="E19" s="132">
        <f>+Detail!G103</f>
        <v>0</v>
      </c>
      <c r="F19" s="132">
        <f>+Detail!H103</f>
        <v>0</v>
      </c>
      <c r="G19" s="132">
        <f>+Detail!I103</f>
        <v>0</v>
      </c>
      <c r="H19" s="132">
        <f>+Detail!J103</f>
        <v>0</v>
      </c>
      <c r="I19" s="132">
        <f>+Detail!K103</f>
        <v>0</v>
      </c>
      <c r="J19" s="132">
        <f>+Detail!L103</f>
        <v>0</v>
      </c>
      <c r="K19" s="132">
        <f>+Detail!M103</f>
        <v>0</v>
      </c>
      <c r="L19" s="132">
        <f>+Detail!N103</f>
        <v>0</v>
      </c>
      <c r="M19" s="132">
        <f>+Detail!O103</f>
        <v>0</v>
      </c>
      <c r="N19" s="132">
        <f>+Detail!P103</f>
        <v>0</v>
      </c>
    </row>
    <row r="20" spans="1:14" x14ac:dyDescent="0.2">
      <c r="A20" s="31" t="str">
        <f t="shared" si="0"/>
        <v>XXXXXX</v>
      </c>
      <c r="B20" s="132">
        <f>+Detail!A104</f>
        <v>52506000</v>
      </c>
      <c r="C20" s="132">
        <f>+Detail!E107</f>
        <v>0</v>
      </c>
      <c r="D20" s="132">
        <f>+Detail!F107</f>
        <v>0</v>
      </c>
      <c r="E20" s="132">
        <f>+Detail!G107</f>
        <v>0</v>
      </c>
      <c r="F20" s="132">
        <f>+Detail!H107</f>
        <v>0</v>
      </c>
      <c r="G20" s="132">
        <f>+Detail!I107</f>
        <v>0</v>
      </c>
      <c r="H20" s="132">
        <f>+Detail!J107</f>
        <v>0</v>
      </c>
      <c r="I20" s="132">
        <f>+Detail!K107</f>
        <v>0</v>
      </c>
      <c r="J20" s="132">
        <f>+Detail!L107</f>
        <v>0</v>
      </c>
      <c r="K20" s="132">
        <f>+Detail!M107</f>
        <v>0</v>
      </c>
      <c r="L20" s="132">
        <f>+Detail!N107</f>
        <v>0</v>
      </c>
      <c r="M20" s="132">
        <f>+Detail!O107</f>
        <v>0</v>
      </c>
      <c r="N20" s="132">
        <f>+Detail!P107</f>
        <v>0</v>
      </c>
    </row>
    <row r="21" spans="1:14" x14ac:dyDescent="0.2">
      <c r="A21" s="31" t="str">
        <f t="shared" si="0"/>
        <v>XXXXXX</v>
      </c>
      <c r="B21" s="132">
        <f>+Detail!A108</f>
        <v>52506500</v>
      </c>
      <c r="C21" s="132">
        <f>+Detail!E111</f>
        <v>0</v>
      </c>
      <c r="D21" s="132">
        <f>+Detail!F111</f>
        <v>0</v>
      </c>
      <c r="E21" s="132">
        <f>+Detail!G111</f>
        <v>0</v>
      </c>
      <c r="F21" s="132">
        <f>+Detail!H111</f>
        <v>0</v>
      </c>
      <c r="G21" s="132">
        <f>+Detail!I111</f>
        <v>0</v>
      </c>
      <c r="H21" s="132">
        <f>+Detail!J111</f>
        <v>0</v>
      </c>
      <c r="I21" s="132">
        <f>+Detail!K111</f>
        <v>0</v>
      </c>
      <c r="J21" s="132">
        <f>+Detail!L111</f>
        <v>0</v>
      </c>
      <c r="K21" s="132">
        <f>+Detail!M111</f>
        <v>0</v>
      </c>
      <c r="L21" s="132">
        <f>+Detail!N111</f>
        <v>0</v>
      </c>
      <c r="M21" s="132">
        <f>+Detail!O111</f>
        <v>0</v>
      </c>
      <c r="N21" s="132">
        <f>+Detail!P111</f>
        <v>0</v>
      </c>
    </row>
    <row r="22" spans="1:14" x14ac:dyDescent="0.2">
      <c r="A22" s="31" t="str">
        <f t="shared" si="0"/>
        <v>XXXXXX</v>
      </c>
      <c r="B22" s="132">
        <f>+Detail!A112</f>
        <v>52507000</v>
      </c>
      <c r="C22" s="132">
        <f>+Detail!E115</f>
        <v>0</v>
      </c>
      <c r="D22" s="132">
        <f>+Detail!F115</f>
        <v>0</v>
      </c>
      <c r="E22" s="132">
        <f>+Detail!G115</f>
        <v>0</v>
      </c>
      <c r="F22" s="132">
        <f>+Detail!H115</f>
        <v>0</v>
      </c>
      <c r="G22" s="132">
        <f>+Detail!I115</f>
        <v>0</v>
      </c>
      <c r="H22" s="132">
        <f>+Detail!J115</f>
        <v>0</v>
      </c>
      <c r="I22" s="132">
        <f>+Detail!K115</f>
        <v>0</v>
      </c>
      <c r="J22" s="132">
        <f>+Detail!L115</f>
        <v>0</v>
      </c>
      <c r="K22" s="132">
        <f>+Detail!M115</f>
        <v>0</v>
      </c>
      <c r="L22" s="132">
        <f>+Detail!N115</f>
        <v>0</v>
      </c>
      <c r="M22" s="132">
        <f>+Detail!O115</f>
        <v>0</v>
      </c>
      <c r="N22" s="132">
        <f>+Detail!P115</f>
        <v>0</v>
      </c>
    </row>
    <row r="23" spans="1:14" x14ac:dyDescent="0.2">
      <c r="A23" s="31" t="str">
        <f t="shared" si="0"/>
        <v>XXXXXX</v>
      </c>
      <c r="B23" s="132">
        <f>+Detail!A116</f>
        <v>52507100</v>
      </c>
      <c r="C23" s="132">
        <f>+Detail!E119</f>
        <v>0</v>
      </c>
      <c r="D23" s="132">
        <f>+Detail!F119</f>
        <v>0</v>
      </c>
      <c r="E23" s="132">
        <f>+Detail!G119</f>
        <v>0</v>
      </c>
      <c r="F23" s="132">
        <f>+Detail!H119</f>
        <v>0</v>
      </c>
      <c r="G23" s="132">
        <f>+Detail!I119</f>
        <v>0</v>
      </c>
      <c r="H23" s="132">
        <f>+Detail!J119</f>
        <v>0</v>
      </c>
      <c r="I23" s="132">
        <f>+Detail!K119</f>
        <v>0</v>
      </c>
      <c r="J23" s="132">
        <f>+Detail!L119</f>
        <v>0</v>
      </c>
      <c r="K23" s="132">
        <f>+Detail!M119</f>
        <v>0</v>
      </c>
      <c r="L23" s="132">
        <f>+Detail!N119</f>
        <v>0</v>
      </c>
      <c r="M23" s="132">
        <f>+Detail!O119</f>
        <v>0</v>
      </c>
      <c r="N23" s="132">
        <f>+Detail!P119</f>
        <v>0</v>
      </c>
    </row>
    <row r="24" spans="1:14" x14ac:dyDescent="0.2">
      <c r="A24" s="31" t="str">
        <f>A23</f>
        <v>XXXXXX</v>
      </c>
      <c r="B24" s="132">
        <f>Detail!A120</f>
        <v>52507300</v>
      </c>
      <c r="C24" s="132">
        <f>Detail!E123</f>
        <v>0</v>
      </c>
      <c r="D24" s="132">
        <f>Detail!F123</f>
        <v>0</v>
      </c>
      <c r="E24" s="132">
        <f>Detail!G123</f>
        <v>0</v>
      </c>
      <c r="F24" s="132">
        <f>Detail!H123</f>
        <v>0</v>
      </c>
      <c r="G24" s="132">
        <f>Detail!I123</f>
        <v>0</v>
      </c>
      <c r="H24" s="132">
        <f>Detail!J123</f>
        <v>0</v>
      </c>
      <c r="I24" s="132">
        <f>Detail!K123</f>
        <v>0</v>
      </c>
      <c r="J24" s="132">
        <f>Detail!L123</f>
        <v>0</v>
      </c>
      <c r="K24" s="132">
        <f>Detail!M123</f>
        <v>0</v>
      </c>
      <c r="L24" s="132">
        <f>Detail!N123</f>
        <v>0</v>
      </c>
      <c r="M24" s="132">
        <f>Detail!O123</f>
        <v>0</v>
      </c>
      <c r="N24" s="132">
        <f>Detail!P123</f>
        <v>0</v>
      </c>
    </row>
    <row r="25" spans="1:14" x14ac:dyDescent="0.2">
      <c r="A25" s="31" t="str">
        <f>A24</f>
        <v>XXXXXX</v>
      </c>
      <c r="B25" s="132">
        <f>Detail!A124</f>
        <v>52507400</v>
      </c>
      <c r="C25" s="132">
        <f>Detail!E127</f>
        <v>0</v>
      </c>
      <c r="D25" s="132">
        <f>Detail!F127</f>
        <v>0</v>
      </c>
      <c r="E25" s="132">
        <f>Detail!G127</f>
        <v>0</v>
      </c>
      <c r="F25" s="132">
        <f>Detail!H127</f>
        <v>0</v>
      </c>
      <c r="G25" s="132">
        <f>Detail!I127</f>
        <v>0</v>
      </c>
      <c r="H25" s="132">
        <f>Detail!J127</f>
        <v>0</v>
      </c>
      <c r="I25" s="132">
        <f>Detail!K127</f>
        <v>0</v>
      </c>
      <c r="J25" s="132">
        <f>Detail!L127</f>
        <v>0</v>
      </c>
      <c r="K25" s="132">
        <f>Detail!M127</f>
        <v>0</v>
      </c>
      <c r="L25" s="132">
        <f>Detail!N127</f>
        <v>0</v>
      </c>
      <c r="M25" s="132">
        <f>Detail!O127</f>
        <v>0</v>
      </c>
      <c r="N25" s="132">
        <f>Detail!P127</f>
        <v>0</v>
      </c>
    </row>
    <row r="26" spans="1:14" x14ac:dyDescent="0.2">
      <c r="A26" s="31" t="str">
        <f>A23</f>
        <v>XXXXXX</v>
      </c>
      <c r="B26" s="132">
        <f>+Detail!A128</f>
        <v>52507500</v>
      </c>
      <c r="C26" s="132">
        <f>+Detail!E131</f>
        <v>0</v>
      </c>
      <c r="D26" s="132">
        <f>+Detail!F131</f>
        <v>0</v>
      </c>
      <c r="E26" s="132">
        <f>+Detail!G131</f>
        <v>0</v>
      </c>
      <c r="F26" s="132">
        <f>+Detail!H131</f>
        <v>0</v>
      </c>
      <c r="G26" s="132">
        <f>+Detail!I131</f>
        <v>0</v>
      </c>
      <c r="H26" s="132">
        <f>+Detail!J131</f>
        <v>0</v>
      </c>
      <c r="I26" s="132">
        <f>+Detail!K131</f>
        <v>0</v>
      </c>
      <c r="J26" s="132">
        <f>+Detail!L131</f>
        <v>0</v>
      </c>
      <c r="K26" s="132">
        <f>+Detail!M131</f>
        <v>0</v>
      </c>
      <c r="L26" s="132">
        <f>+Detail!N131</f>
        <v>0</v>
      </c>
      <c r="M26" s="132">
        <f>+Detail!O131</f>
        <v>0</v>
      </c>
      <c r="N26" s="132">
        <f>+Detail!P131</f>
        <v>0</v>
      </c>
    </row>
    <row r="27" spans="1:14" x14ac:dyDescent="0.2">
      <c r="A27" s="31" t="str">
        <f>A24</f>
        <v>XXXXXX</v>
      </c>
      <c r="B27" s="132">
        <f>Detail!A132</f>
        <v>52507600</v>
      </c>
      <c r="C27" s="132">
        <f>Detail!E135</f>
        <v>0</v>
      </c>
      <c r="D27" s="132">
        <f>Detail!F135</f>
        <v>0</v>
      </c>
      <c r="E27" s="132">
        <f>Detail!G135</f>
        <v>0</v>
      </c>
      <c r="F27" s="132">
        <f>Detail!H135</f>
        <v>0</v>
      </c>
      <c r="G27" s="132">
        <f>Detail!I135</f>
        <v>0</v>
      </c>
      <c r="H27" s="132">
        <f>Detail!J135</f>
        <v>0</v>
      </c>
      <c r="I27" s="132">
        <f>Detail!K135</f>
        <v>0</v>
      </c>
      <c r="J27" s="132">
        <f>Detail!L135</f>
        <v>0</v>
      </c>
      <c r="K27" s="132">
        <f>Detail!M135</f>
        <v>0</v>
      </c>
      <c r="L27" s="132">
        <f>Detail!N135</f>
        <v>0</v>
      </c>
      <c r="M27" s="132">
        <f>Detail!O135</f>
        <v>0</v>
      </c>
      <c r="N27" s="132">
        <f>Detail!P135</f>
        <v>0</v>
      </c>
    </row>
    <row r="28" spans="1:14" x14ac:dyDescent="0.2">
      <c r="A28" s="31" t="str">
        <f>A25</f>
        <v>XXXXXX</v>
      </c>
      <c r="B28" s="132">
        <f>Detail!A136</f>
        <v>52507700</v>
      </c>
      <c r="C28" s="132">
        <f>Detail!E139</f>
        <v>0</v>
      </c>
      <c r="D28" s="132">
        <f>Detail!F139</f>
        <v>0</v>
      </c>
      <c r="E28" s="132">
        <f>Detail!G139</f>
        <v>0</v>
      </c>
      <c r="F28" s="132">
        <f>Detail!H139</f>
        <v>0</v>
      </c>
      <c r="G28" s="132">
        <f>Detail!I139</f>
        <v>0</v>
      </c>
      <c r="H28" s="132">
        <f>Detail!J139</f>
        <v>0</v>
      </c>
      <c r="I28" s="132">
        <f>Detail!K139</f>
        <v>0</v>
      </c>
      <c r="J28" s="132">
        <f>Detail!L139</f>
        <v>0</v>
      </c>
      <c r="K28" s="132">
        <f>Detail!M139</f>
        <v>0</v>
      </c>
      <c r="L28" s="132">
        <f>Detail!N139</f>
        <v>0</v>
      </c>
      <c r="M28" s="132">
        <f>Detail!O139</f>
        <v>0</v>
      </c>
      <c r="N28" s="132">
        <f>Detail!P139</f>
        <v>0</v>
      </c>
    </row>
    <row r="29" spans="1:14" x14ac:dyDescent="0.2">
      <c r="A29" s="92" t="str">
        <f>A26</f>
        <v>XXXXXX</v>
      </c>
      <c r="B29" s="127">
        <f>+Detail!A140</f>
        <v>52508000</v>
      </c>
      <c r="C29" s="127">
        <f>+Detail!E143</f>
        <v>0</v>
      </c>
      <c r="D29" s="127">
        <f>+Detail!F143</f>
        <v>0</v>
      </c>
      <c r="E29" s="127">
        <f>+Detail!G143</f>
        <v>0</v>
      </c>
      <c r="F29" s="127">
        <f>+Detail!H143</f>
        <v>0</v>
      </c>
      <c r="G29" s="127">
        <f>+Detail!I143</f>
        <v>0</v>
      </c>
      <c r="H29" s="127">
        <f>+Detail!J143</f>
        <v>0</v>
      </c>
      <c r="I29" s="127">
        <f>+Detail!K143</f>
        <v>0</v>
      </c>
      <c r="J29" s="127">
        <f>+Detail!L143</f>
        <v>0</v>
      </c>
      <c r="K29" s="127">
        <f>+Detail!M143</f>
        <v>0</v>
      </c>
      <c r="L29" s="127">
        <f>+Detail!N143</f>
        <v>0</v>
      </c>
      <c r="M29" s="127">
        <f>+Detail!O143</f>
        <v>0</v>
      </c>
      <c r="N29" s="127">
        <f>+Detail!P143</f>
        <v>0</v>
      </c>
    </row>
    <row r="30" spans="1:14" x14ac:dyDescent="0.2">
      <c r="A30" s="92" t="str">
        <f t="shared" si="0"/>
        <v>XXXXXX</v>
      </c>
      <c r="B30" s="127">
        <f>+Detail!A144</f>
        <v>52508100</v>
      </c>
      <c r="C30" s="127">
        <f>+Detail!E147</f>
        <v>0</v>
      </c>
      <c r="D30" s="127">
        <f>+Detail!F147</f>
        <v>0</v>
      </c>
      <c r="E30" s="127">
        <f>+Detail!G147</f>
        <v>0</v>
      </c>
      <c r="F30" s="127">
        <f>+Detail!H147</f>
        <v>0</v>
      </c>
      <c r="G30" s="127">
        <f>+Detail!I147</f>
        <v>0</v>
      </c>
      <c r="H30" s="127">
        <f>+Detail!J147</f>
        <v>0</v>
      </c>
      <c r="I30" s="127">
        <f>+Detail!K147</f>
        <v>0</v>
      </c>
      <c r="J30" s="127">
        <f>+Detail!L147</f>
        <v>0</v>
      </c>
      <c r="K30" s="127">
        <f>+Detail!M147</f>
        <v>0</v>
      </c>
      <c r="L30" s="127">
        <f>+Detail!N147</f>
        <v>0</v>
      </c>
      <c r="M30" s="127">
        <f>+Detail!O147</f>
        <v>0</v>
      </c>
      <c r="N30" s="127">
        <f>+Detail!P147</f>
        <v>0</v>
      </c>
    </row>
    <row r="31" spans="1:14" x14ac:dyDescent="0.2">
      <c r="A31" s="92" t="str">
        <f t="shared" si="0"/>
        <v>XXXXXX</v>
      </c>
      <c r="B31" s="127">
        <f>+Detail!A148</f>
        <v>52508500</v>
      </c>
      <c r="C31" s="127">
        <f>+Detail!E151</f>
        <v>0</v>
      </c>
      <c r="D31" s="127">
        <f>+Detail!F151</f>
        <v>0</v>
      </c>
      <c r="E31" s="127">
        <f>+Detail!G151</f>
        <v>0</v>
      </c>
      <c r="F31" s="127">
        <f>+Detail!H151</f>
        <v>0</v>
      </c>
      <c r="G31" s="127">
        <f>+Detail!I151</f>
        <v>0</v>
      </c>
      <c r="H31" s="127">
        <f>+Detail!J151</f>
        <v>0</v>
      </c>
      <c r="I31" s="127">
        <f>+Detail!K151</f>
        <v>0</v>
      </c>
      <c r="J31" s="127">
        <f>+Detail!L151</f>
        <v>0</v>
      </c>
      <c r="K31" s="127">
        <f>+Detail!M151</f>
        <v>0</v>
      </c>
      <c r="L31" s="127">
        <f>+Detail!N151</f>
        <v>0</v>
      </c>
      <c r="M31" s="127">
        <f>+Detail!O151</f>
        <v>0</v>
      </c>
      <c r="N31" s="127">
        <f>+Detail!P151</f>
        <v>0</v>
      </c>
    </row>
    <row r="32" spans="1:14" x14ac:dyDescent="0.2">
      <c r="A32" s="92" t="str">
        <f t="shared" si="0"/>
        <v>XXXXXX</v>
      </c>
      <c r="B32" s="127">
        <f>+Detail!A152</f>
        <v>53600000</v>
      </c>
      <c r="C32" s="127">
        <f>+Detail!E155</f>
        <v>0</v>
      </c>
      <c r="D32" s="127">
        <f>+Detail!F155</f>
        <v>0</v>
      </c>
      <c r="E32" s="127">
        <f>+Detail!G155</f>
        <v>0</v>
      </c>
      <c r="F32" s="127">
        <f>+Detail!H155</f>
        <v>0</v>
      </c>
      <c r="G32" s="127">
        <f>+Detail!I155</f>
        <v>0</v>
      </c>
      <c r="H32" s="127">
        <f>+Detail!J155</f>
        <v>0</v>
      </c>
      <c r="I32" s="127">
        <f>+Detail!K155</f>
        <v>0</v>
      </c>
      <c r="J32" s="127">
        <f>+Detail!L155</f>
        <v>0</v>
      </c>
      <c r="K32" s="127">
        <f>+Detail!M155</f>
        <v>0</v>
      </c>
      <c r="L32" s="127">
        <f>+Detail!N155</f>
        <v>0</v>
      </c>
      <c r="M32" s="127">
        <f>+Detail!O155</f>
        <v>0</v>
      </c>
      <c r="N32" s="127">
        <f>+Detail!P155</f>
        <v>0</v>
      </c>
    </row>
    <row r="33" spans="1:14" x14ac:dyDescent="0.2">
      <c r="A33" s="92" t="str">
        <f t="shared" si="0"/>
        <v>XXXXXX</v>
      </c>
      <c r="B33" s="127">
        <f>+Detail!A156</f>
        <v>53800000</v>
      </c>
      <c r="C33" s="127">
        <f>+Detail!E159</f>
        <v>0</v>
      </c>
      <c r="D33" s="127">
        <f>+Detail!F159</f>
        <v>0</v>
      </c>
      <c r="E33" s="127">
        <f>+Detail!G159</f>
        <v>0</v>
      </c>
      <c r="F33" s="127">
        <f>+Detail!H159</f>
        <v>0</v>
      </c>
      <c r="G33" s="127">
        <f>+Detail!I159</f>
        <v>0</v>
      </c>
      <c r="H33" s="127">
        <f>+Detail!J159</f>
        <v>0</v>
      </c>
      <c r="I33" s="127">
        <f>+Detail!K159</f>
        <v>0</v>
      </c>
      <c r="J33" s="127">
        <f>+Detail!L159</f>
        <v>0</v>
      </c>
      <c r="K33" s="127">
        <f>+Detail!M159</f>
        <v>0</v>
      </c>
      <c r="L33" s="127">
        <f>+Detail!N159</f>
        <v>0</v>
      </c>
      <c r="M33" s="127">
        <f>+Detail!O159</f>
        <v>0</v>
      </c>
      <c r="N33" s="127">
        <f>+Detail!P159</f>
        <v>0</v>
      </c>
    </row>
    <row r="34" spans="1:14" x14ac:dyDescent="0.2">
      <c r="A34" s="92" t="str">
        <f t="shared" si="0"/>
        <v>XXXXXX</v>
      </c>
      <c r="B34" s="127">
        <f>+Detail!A160</f>
        <v>53801000</v>
      </c>
      <c r="C34" s="127">
        <f>+Detail!E163</f>
        <v>0</v>
      </c>
      <c r="D34" s="127">
        <f>+Detail!F163</f>
        <v>0</v>
      </c>
      <c r="E34" s="127">
        <f>+Detail!G163</f>
        <v>0</v>
      </c>
      <c r="F34" s="127">
        <f>+Detail!H163</f>
        <v>0</v>
      </c>
      <c r="G34" s="127">
        <f>+Detail!I163</f>
        <v>0</v>
      </c>
      <c r="H34" s="127">
        <f>+Detail!J163</f>
        <v>0</v>
      </c>
      <c r="I34" s="127">
        <f>+Detail!K163</f>
        <v>0</v>
      </c>
      <c r="J34" s="127">
        <f>+Detail!L163</f>
        <v>0</v>
      </c>
      <c r="K34" s="127">
        <f>+Detail!M163</f>
        <v>0</v>
      </c>
      <c r="L34" s="127">
        <f>+Detail!N163</f>
        <v>0</v>
      </c>
      <c r="M34" s="127">
        <f>+Detail!O163</f>
        <v>0</v>
      </c>
      <c r="N34" s="127">
        <f>+Detail!P163</f>
        <v>0</v>
      </c>
    </row>
    <row r="35" spans="1:14" x14ac:dyDescent="0.2">
      <c r="A35" s="92" t="str">
        <f t="shared" si="0"/>
        <v>XXXXXX</v>
      </c>
      <c r="B35" s="127">
        <f>+Detail!A164</f>
        <v>53900000</v>
      </c>
      <c r="C35" s="127">
        <f>+Detail!E167</f>
        <v>0</v>
      </c>
      <c r="D35" s="127">
        <f>+Detail!F167</f>
        <v>0</v>
      </c>
      <c r="E35" s="127">
        <f>+Detail!G167</f>
        <v>0</v>
      </c>
      <c r="F35" s="127">
        <f>+Detail!H167</f>
        <v>0</v>
      </c>
      <c r="G35" s="127">
        <f>+Detail!I167</f>
        <v>0</v>
      </c>
      <c r="H35" s="127">
        <f>+Detail!J167</f>
        <v>0</v>
      </c>
      <c r="I35" s="127">
        <f>+Detail!K167</f>
        <v>0</v>
      </c>
      <c r="J35" s="127">
        <f>+Detail!L167</f>
        <v>0</v>
      </c>
      <c r="K35" s="127">
        <f>+Detail!M167</f>
        <v>0</v>
      </c>
      <c r="L35" s="127">
        <f>+Detail!N167</f>
        <v>0</v>
      </c>
      <c r="M35" s="127">
        <f>+Detail!O167</f>
        <v>0</v>
      </c>
      <c r="N35" s="127">
        <f>+Detail!P167</f>
        <v>0</v>
      </c>
    </row>
    <row r="36" spans="1:14" x14ac:dyDescent="0.2">
      <c r="A36" s="92" t="str">
        <f t="shared" si="0"/>
        <v>XXXXXX</v>
      </c>
      <c r="B36" s="127">
        <f>+Detail!A173</f>
        <v>52502000</v>
      </c>
      <c r="C36" s="127">
        <f>+Detail!E173</f>
        <v>0</v>
      </c>
      <c r="D36" s="127">
        <f>+Detail!F173</f>
        <v>0</v>
      </c>
      <c r="E36" s="127">
        <f>+Detail!G173</f>
        <v>0</v>
      </c>
      <c r="F36" s="127">
        <f>+Detail!H173</f>
        <v>0</v>
      </c>
      <c r="G36" s="127">
        <f>+Detail!I173</f>
        <v>0</v>
      </c>
      <c r="H36" s="127">
        <f>+Detail!J173</f>
        <v>0</v>
      </c>
      <c r="I36" s="127">
        <f>+Detail!K173</f>
        <v>0</v>
      </c>
      <c r="J36" s="127">
        <f>+Detail!L173</f>
        <v>0</v>
      </c>
      <c r="K36" s="127">
        <f>+Detail!M173</f>
        <v>0</v>
      </c>
      <c r="L36" s="127">
        <f>+Detail!N173</f>
        <v>0</v>
      </c>
      <c r="M36" s="127">
        <f>+Detail!O173</f>
        <v>0</v>
      </c>
      <c r="N36" s="127">
        <f>+Detail!P173</f>
        <v>0</v>
      </c>
    </row>
    <row r="37" spans="1:14" x14ac:dyDescent="0.2">
      <c r="A37" s="92" t="str">
        <f t="shared" si="0"/>
        <v>XXXXXX</v>
      </c>
      <c r="B37" s="127">
        <f>+Detail!A174</f>
        <v>52502500</v>
      </c>
      <c r="C37" s="127">
        <f>+Detail!E174</f>
        <v>0</v>
      </c>
      <c r="D37" s="127">
        <f>+Detail!F174</f>
        <v>0</v>
      </c>
      <c r="E37" s="127">
        <f>+Detail!G174</f>
        <v>0</v>
      </c>
      <c r="F37" s="127">
        <f>+Detail!H174</f>
        <v>0</v>
      </c>
      <c r="G37" s="127">
        <f>+Detail!I174</f>
        <v>0</v>
      </c>
      <c r="H37" s="127">
        <f>+Detail!J174</f>
        <v>0</v>
      </c>
      <c r="I37" s="127">
        <f>+Detail!K174</f>
        <v>0</v>
      </c>
      <c r="J37" s="127">
        <f>+Detail!L174</f>
        <v>0</v>
      </c>
      <c r="K37" s="127">
        <f>+Detail!M174</f>
        <v>0</v>
      </c>
      <c r="L37" s="127">
        <f>+Detail!N174</f>
        <v>0</v>
      </c>
      <c r="M37" s="127">
        <f>+Detail!O174</f>
        <v>0</v>
      </c>
      <c r="N37" s="127">
        <f>+Detail!P174</f>
        <v>0</v>
      </c>
    </row>
    <row r="39" spans="1:14" ht="15.75" thickBot="1" x14ac:dyDescent="0.25">
      <c r="C39" s="128" t="e">
        <f>SUM(C1:C38)</f>
        <v>#VALUE!</v>
      </c>
      <c r="D39" s="128">
        <f t="shared" ref="D39:N39" si="1">SUM(D1:D38)</f>
        <v>0</v>
      </c>
      <c r="E39" s="128">
        <f t="shared" si="1"/>
        <v>0</v>
      </c>
      <c r="F39" s="128">
        <f t="shared" si="1"/>
        <v>0</v>
      </c>
      <c r="G39" s="128">
        <f t="shared" si="1"/>
        <v>0</v>
      </c>
      <c r="H39" s="128">
        <f t="shared" si="1"/>
        <v>0</v>
      </c>
      <c r="I39" s="128">
        <f t="shared" si="1"/>
        <v>0</v>
      </c>
      <c r="J39" s="128">
        <f t="shared" si="1"/>
        <v>0</v>
      </c>
      <c r="K39" s="128">
        <f t="shared" si="1"/>
        <v>0</v>
      </c>
      <c r="L39" s="128">
        <f t="shared" si="1"/>
        <v>0</v>
      </c>
      <c r="M39" s="128">
        <f t="shared" si="1"/>
        <v>0</v>
      </c>
      <c r="N39" s="128">
        <f t="shared" si="1"/>
        <v>0</v>
      </c>
    </row>
    <row r="40" spans="1:14" ht="15.75" thickTop="1" x14ac:dyDescent="0.2"/>
  </sheetData>
  <pageMargins left="0.75" right="0.75" top="1" bottom="1" header="0.5" footer="0.5"/>
  <pageSetup scale="77" orientation="landscape" horizont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9</vt:i4>
      </vt:variant>
    </vt:vector>
  </HeadingPairs>
  <TitlesOfParts>
    <vt:vector size="15" baseType="lpstr">
      <vt:lpstr>Instructions</vt:lpstr>
      <vt:lpstr>Detail</vt:lpstr>
      <vt:lpstr>Headcount</vt:lpstr>
      <vt:lpstr>Allocations</vt:lpstr>
      <vt:lpstr>Exec Summ</vt:lpstr>
      <vt:lpstr>SAP Interface</vt:lpstr>
      <vt:lpstr>alloc</vt:lpstr>
      <vt:lpstr>detail</vt:lpstr>
      <vt:lpstr>exec_summ</vt:lpstr>
      <vt:lpstr>headcount</vt:lpstr>
      <vt:lpstr>Allocations!Print_Area</vt:lpstr>
      <vt:lpstr>Detail!Print_Area</vt:lpstr>
      <vt:lpstr>'Exec Summ'!Print_Area</vt:lpstr>
      <vt:lpstr>Headcount!Print_Area</vt:lpstr>
      <vt:lpstr>Detail!Print_Titles</vt:lpstr>
    </vt:vector>
  </TitlesOfParts>
  <Company>Financial Planning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Suzanne Brown</dc:creator>
  <cp:lastModifiedBy>Jan Havlíček</cp:lastModifiedBy>
  <cp:lastPrinted>2000-07-14T20:48:20Z</cp:lastPrinted>
  <dcterms:created xsi:type="dcterms:W3CDTF">1997-06-03T16:34:52Z</dcterms:created>
  <dcterms:modified xsi:type="dcterms:W3CDTF">2023-09-13T13:59:09Z</dcterms:modified>
</cp:coreProperties>
</file>