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D612D4-A21F-4B8F-9529-41ED626BA434}" xr6:coauthVersionLast="47" xr6:coauthVersionMax="47" xr10:uidLastSave="{00000000-0000-0000-0000-000000000000}"/>
  <bookViews>
    <workbookView xWindow="-120" yWindow="-120" windowWidth="38640" windowHeight="15720" tabRatio="137"/>
  </bookViews>
  <sheets>
    <sheet name="VAR" sheetId="13" r:id="rId1"/>
  </sheets>
  <definedNames>
    <definedName name="CHOLINDEX">VAR!$AH$17</definedName>
    <definedName name="CORREL">VAR!$AH$5:$AP$13</definedName>
  </definedNames>
  <calcPr calcId="0"/>
</workbook>
</file>

<file path=xl/calcChain.xml><?xml version="1.0" encoding="utf-8"?>
<calcChain xmlns="http://schemas.openxmlformats.org/spreadsheetml/2006/main">
  <c r="AH2" i="13" l="1"/>
  <c r="AH2" i="13" a="1"/>
  <c r="AI2" i="13"/>
  <c r="AI2" i="13" a="1"/>
  <c r="AJ2" i="13"/>
  <c r="AJ2" i="13" a="1"/>
  <c r="AK2" i="13"/>
  <c r="AK2" i="13" a="1"/>
  <c r="AL2" i="13"/>
  <c r="AL2" i="13" a="1"/>
  <c r="AM2" i="13"/>
  <c r="AM2" i="13" a="1"/>
  <c r="AN2" i="13"/>
  <c r="AN2" i="13" a="1"/>
  <c r="AO2" i="13"/>
  <c r="AO2" i="13" a="1"/>
  <c r="AP2" i="13"/>
  <c r="AP2" i="13" a="1"/>
  <c r="O3" i="13"/>
  <c r="P3" i="13"/>
  <c r="Q3" i="13"/>
  <c r="R3" i="13"/>
  <c r="S3" i="13"/>
  <c r="T3" i="13"/>
  <c r="U3" i="13"/>
  <c r="V3" i="13"/>
  <c r="W3" i="13"/>
  <c r="L4" i="13"/>
  <c r="M4" i="13"/>
  <c r="N4" i="13"/>
  <c r="O4" i="13"/>
  <c r="P4" i="13"/>
  <c r="Q4" i="13"/>
  <c r="R4" i="13"/>
  <c r="S4" i="13"/>
  <c r="T4" i="13"/>
  <c r="U4" i="13"/>
  <c r="V4" i="13"/>
  <c r="W4" i="13"/>
  <c r="AH4" i="13"/>
  <c r="AI4" i="13"/>
  <c r="AJ4" i="13"/>
  <c r="AK4" i="13"/>
  <c r="AL4" i="13"/>
  <c r="AM4" i="13"/>
  <c r="AN4" i="13"/>
  <c r="AO4" i="13"/>
  <c r="AP4" i="13"/>
  <c r="L5" i="13"/>
  <c r="M5" i="13"/>
  <c r="N5" i="13"/>
  <c r="O5" i="13"/>
  <c r="P5" i="13"/>
  <c r="Q5" i="13"/>
  <c r="R5" i="13"/>
  <c r="S5" i="13"/>
  <c r="T5" i="13"/>
  <c r="U5" i="13"/>
  <c r="V5" i="13"/>
  <c r="W5" i="13"/>
  <c r="AE5" i="13"/>
  <c r="AE5" i="13" a="1"/>
  <c r="AF5" i="13"/>
  <c r="AF5" i="13" a="1"/>
  <c r="AG5" i="13"/>
  <c r="AG5" i="13" a="1"/>
  <c r="AH5" i="13"/>
  <c r="AH5" i="13" a="1"/>
  <c r="AI5" i="13"/>
  <c r="AI5" i="13" a="1"/>
  <c r="AJ5" i="13"/>
  <c r="AJ5" i="13" a="1"/>
  <c r="AK5" i="13"/>
  <c r="AK5" i="13" a="1"/>
  <c r="AL5" i="13"/>
  <c r="AL5" i="13" a="1"/>
  <c r="AM5" i="13"/>
  <c r="AM5" i="13" a="1"/>
  <c r="AN5" i="13"/>
  <c r="AN5" i="13" a="1"/>
  <c r="AO5" i="13"/>
  <c r="AO5" i="13" a="1"/>
  <c r="AP5" i="13"/>
  <c r="AP5" i="13" a="1"/>
  <c r="L6" i="13"/>
  <c r="M6" i="13"/>
  <c r="N6" i="13"/>
  <c r="O6" i="13"/>
  <c r="P6" i="13"/>
  <c r="Q6" i="13"/>
  <c r="R6" i="13"/>
  <c r="S6" i="13"/>
  <c r="T6" i="13"/>
  <c r="U6" i="13"/>
  <c r="V6" i="13"/>
  <c r="W6" i="13"/>
  <c r="AE6" i="13"/>
  <c r="AF6" i="13"/>
  <c r="AG6" i="13"/>
  <c r="AH6" i="13"/>
  <c r="AH6" i="13" a="1"/>
  <c r="AI6" i="13"/>
  <c r="AI6" i="13" a="1"/>
  <c r="AJ6" i="13"/>
  <c r="AJ6" i="13" a="1"/>
  <c r="AK6" i="13"/>
  <c r="AK6" i="13" a="1"/>
  <c r="AL6" i="13"/>
  <c r="AL6" i="13" a="1"/>
  <c r="AM6" i="13"/>
  <c r="AM6" i="13" a="1"/>
  <c r="AN6" i="13"/>
  <c r="AN6" i="13" a="1"/>
  <c r="AO6" i="13"/>
  <c r="AO6" i="13" a="1"/>
  <c r="AP6" i="13"/>
  <c r="AP6" i="13" a="1"/>
  <c r="L7" i="13"/>
  <c r="M7" i="13"/>
  <c r="N7" i="13"/>
  <c r="O7" i="13"/>
  <c r="P7" i="13"/>
  <c r="Q7" i="13"/>
  <c r="R7" i="13"/>
  <c r="S7" i="13"/>
  <c r="T7" i="13"/>
  <c r="U7" i="13"/>
  <c r="V7" i="13"/>
  <c r="W7" i="13"/>
  <c r="AE7" i="13"/>
  <c r="AF7" i="13"/>
  <c r="AG7" i="13"/>
  <c r="AH7" i="13"/>
  <c r="AH7" i="13" a="1"/>
  <c r="AI7" i="13"/>
  <c r="AI7" i="13" a="1"/>
  <c r="AJ7" i="13"/>
  <c r="AJ7" i="13" a="1"/>
  <c r="AK7" i="13"/>
  <c r="AK7" i="13" a="1"/>
  <c r="AL7" i="13"/>
  <c r="AL7" i="13" a="1"/>
  <c r="AM7" i="13"/>
  <c r="AM7" i="13" a="1"/>
  <c r="AN7" i="13"/>
  <c r="AN7" i="13" a="1"/>
  <c r="AO7" i="13"/>
  <c r="AO7" i="13" a="1"/>
  <c r="AP7" i="13"/>
  <c r="AP7" i="13" a="1"/>
  <c r="L8" i="13"/>
  <c r="M8" i="13"/>
  <c r="N8" i="13"/>
  <c r="O8" i="13"/>
  <c r="P8" i="13"/>
  <c r="Q8" i="13"/>
  <c r="R8" i="13"/>
  <c r="S8" i="13"/>
  <c r="T8" i="13"/>
  <c r="U8" i="13"/>
  <c r="V8" i="13"/>
  <c r="W8" i="13"/>
  <c r="AE8" i="13"/>
  <c r="AF8" i="13"/>
  <c r="AG8" i="13"/>
  <c r="AH8" i="13"/>
  <c r="AH8" i="13" a="1"/>
  <c r="AI8" i="13"/>
  <c r="AI8" i="13" a="1"/>
  <c r="AJ8" i="13"/>
  <c r="AJ8" i="13" a="1"/>
  <c r="AK8" i="13"/>
  <c r="AK8" i="13" a="1"/>
  <c r="AL8" i="13"/>
  <c r="AL8" i="13" a="1"/>
  <c r="AM8" i="13"/>
  <c r="AM8" i="13" a="1"/>
  <c r="AN8" i="13"/>
  <c r="AN8" i="13" a="1"/>
  <c r="AO8" i="13"/>
  <c r="AO8" i="13" a="1"/>
  <c r="AP8" i="13"/>
  <c r="AP8" i="13" a="1"/>
  <c r="L9" i="13"/>
  <c r="M9" i="13"/>
  <c r="N9" i="13"/>
  <c r="O9" i="13"/>
  <c r="P9" i="13"/>
  <c r="Q9" i="13"/>
  <c r="R9" i="13"/>
  <c r="S9" i="13"/>
  <c r="T9" i="13"/>
  <c r="U9" i="13"/>
  <c r="V9" i="13"/>
  <c r="W9" i="13"/>
  <c r="AE9" i="13"/>
  <c r="AF9" i="13"/>
  <c r="AG9" i="13"/>
  <c r="AH9" i="13"/>
  <c r="AH9" i="13" a="1"/>
  <c r="AI9" i="13"/>
  <c r="AI9" i="13" a="1"/>
  <c r="AJ9" i="13"/>
  <c r="AJ9" i="13" a="1"/>
  <c r="AK9" i="13"/>
  <c r="AK9" i="13" a="1"/>
  <c r="AL9" i="13"/>
  <c r="AL9" i="13" a="1"/>
  <c r="AM9" i="13"/>
  <c r="AM9" i="13" a="1"/>
  <c r="AN9" i="13"/>
  <c r="AN9" i="13" a="1"/>
  <c r="AO9" i="13"/>
  <c r="AO9" i="13" a="1"/>
  <c r="AP9" i="13"/>
  <c r="AP9" i="13" a="1"/>
  <c r="L10" i="13"/>
  <c r="M10" i="13"/>
  <c r="N10" i="13"/>
  <c r="O10" i="13"/>
  <c r="P10" i="13"/>
  <c r="Q10" i="13"/>
  <c r="R10" i="13"/>
  <c r="S10" i="13"/>
  <c r="T10" i="13"/>
  <c r="U10" i="13"/>
  <c r="V10" i="13"/>
  <c r="W10" i="13"/>
  <c r="AE10" i="13"/>
  <c r="AF10" i="13"/>
  <c r="AG10" i="13"/>
  <c r="AH10" i="13"/>
  <c r="AH10" i="13" a="1"/>
  <c r="AI10" i="13"/>
  <c r="AI10" i="13" a="1"/>
  <c r="AJ10" i="13"/>
  <c r="AJ10" i="13" a="1"/>
  <c r="AK10" i="13"/>
  <c r="AK10" i="13" a="1"/>
  <c r="AL10" i="13"/>
  <c r="AL10" i="13" a="1"/>
  <c r="AM10" i="13"/>
  <c r="AM10" i="13" a="1"/>
  <c r="AN10" i="13"/>
  <c r="AN10" i="13" a="1"/>
  <c r="AO10" i="13"/>
  <c r="AO10" i="13" a="1"/>
  <c r="AP10" i="13"/>
  <c r="AP10" i="13" a="1"/>
  <c r="L11" i="13"/>
  <c r="M11" i="13"/>
  <c r="N11" i="13"/>
  <c r="O11" i="13"/>
  <c r="P11" i="13"/>
  <c r="Q11" i="13"/>
  <c r="R11" i="13"/>
  <c r="S11" i="13"/>
  <c r="T11" i="13"/>
  <c r="U11" i="13"/>
  <c r="V11" i="13"/>
  <c r="W11" i="13"/>
  <c r="AE11" i="13"/>
  <c r="AF11" i="13"/>
  <c r="AG11" i="13"/>
  <c r="AH11" i="13"/>
  <c r="AH11" i="13" a="1"/>
  <c r="AI11" i="13"/>
  <c r="AI11" i="13" a="1"/>
  <c r="AJ11" i="13"/>
  <c r="AJ11" i="13" a="1"/>
  <c r="AK11" i="13"/>
  <c r="AK11" i="13" a="1"/>
  <c r="AL11" i="13"/>
  <c r="AL11" i="13" a="1"/>
  <c r="AM11" i="13"/>
  <c r="AM11" i="13" a="1"/>
  <c r="AN11" i="13"/>
  <c r="AN11" i="13" a="1"/>
  <c r="AO11" i="13"/>
  <c r="AO11" i="13" a="1"/>
  <c r="AP11" i="13"/>
  <c r="AP11" i="13" a="1"/>
  <c r="L12" i="13"/>
  <c r="M12" i="13"/>
  <c r="N12" i="13"/>
  <c r="O12" i="13"/>
  <c r="P12" i="13"/>
  <c r="Q12" i="13"/>
  <c r="R12" i="13"/>
  <c r="S12" i="13"/>
  <c r="T12" i="13"/>
  <c r="U12" i="13"/>
  <c r="V12" i="13"/>
  <c r="W12" i="13"/>
  <c r="AE12" i="13"/>
  <c r="AF12" i="13"/>
  <c r="AG12" i="13"/>
  <c r="AH12" i="13"/>
  <c r="AH12" i="13" a="1"/>
  <c r="AI12" i="13"/>
  <c r="AI12" i="13" a="1"/>
  <c r="AJ12" i="13"/>
  <c r="AJ12" i="13" a="1"/>
  <c r="AK12" i="13"/>
  <c r="AK12" i="13" a="1"/>
  <c r="AL12" i="13"/>
  <c r="AL12" i="13" a="1"/>
  <c r="AM12" i="13"/>
  <c r="AM12" i="13" a="1"/>
  <c r="AN12" i="13"/>
  <c r="AN12" i="13" a="1"/>
  <c r="AO12" i="13"/>
  <c r="AO12" i="13" a="1"/>
  <c r="AP12" i="13"/>
  <c r="AP12" i="13" a="1"/>
  <c r="L13" i="13"/>
  <c r="M13" i="13"/>
  <c r="N13" i="13"/>
  <c r="O13" i="13"/>
  <c r="P13" i="13"/>
  <c r="Q13" i="13"/>
  <c r="R13" i="13"/>
  <c r="S13" i="13"/>
  <c r="T13" i="13"/>
  <c r="U13" i="13"/>
  <c r="V13" i="13"/>
  <c r="W13" i="13"/>
  <c r="AE13" i="13"/>
  <c r="AF13" i="13"/>
  <c r="AG13" i="13"/>
  <c r="AH13" i="13"/>
  <c r="AH13" i="13" a="1"/>
  <c r="AI13" i="13"/>
  <c r="AI13" i="13" a="1"/>
  <c r="AJ13" i="13"/>
  <c r="AJ13" i="13" a="1"/>
  <c r="AK13" i="13"/>
  <c r="AK13" i="13" a="1"/>
  <c r="AL13" i="13"/>
  <c r="AL13" i="13" a="1"/>
  <c r="AM13" i="13"/>
  <c r="AM13" i="13" a="1"/>
  <c r="AN13" i="13"/>
  <c r="AN13" i="13" a="1"/>
  <c r="AO13" i="13"/>
  <c r="AO13" i="13" a="1"/>
  <c r="AP13" i="13"/>
  <c r="AP13" i="13" a="1"/>
  <c r="L14" i="13"/>
  <c r="M14" i="13"/>
  <c r="N14" i="13"/>
  <c r="O14" i="13"/>
  <c r="P14" i="13"/>
  <c r="Q14" i="13"/>
  <c r="R14" i="13"/>
  <c r="S14" i="13"/>
  <c r="T14" i="13"/>
  <c r="U14" i="13"/>
  <c r="V14" i="13"/>
  <c r="W14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AE17" i="13"/>
  <c r="AG17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AE18" i="13"/>
  <c r="AG18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AE19" i="13"/>
  <c r="AG19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AE20" i="13"/>
  <c r="AG20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AE21" i="13"/>
  <c r="AG21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AE22" i="13"/>
  <c r="AG22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AE23" i="13"/>
  <c r="AG23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AE24" i="13"/>
  <c r="AG24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AG25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AB29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AE31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L201" i="13"/>
  <c r="M201" i="13"/>
  <c r="N201" i="13"/>
  <c r="O201" i="13"/>
  <c r="P201" i="13"/>
  <c r="Q201" i="13"/>
  <c r="R201" i="13"/>
  <c r="S201" i="13"/>
  <c r="T201" i="13"/>
  <c r="U201" i="13"/>
  <c r="V201" i="13"/>
  <c r="W201" i="13"/>
  <c r="L202" i="13"/>
  <c r="M202" i="13"/>
  <c r="N202" i="13"/>
  <c r="O202" i="13"/>
  <c r="P202" i="13"/>
  <c r="Q202" i="13"/>
  <c r="R202" i="13"/>
  <c r="S202" i="13"/>
  <c r="T202" i="13"/>
  <c r="U202" i="13"/>
  <c r="V202" i="13"/>
  <c r="W202" i="13"/>
  <c r="L203" i="13"/>
  <c r="M203" i="13"/>
  <c r="N203" i="13"/>
  <c r="O203" i="13"/>
  <c r="P203" i="13"/>
  <c r="Q203" i="13"/>
  <c r="R203" i="13"/>
  <c r="S203" i="13"/>
  <c r="T203" i="13"/>
  <c r="U203" i="13"/>
  <c r="V203" i="13"/>
  <c r="W203" i="13"/>
  <c r="L204" i="13"/>
  <c r="M204" i="13"/>
  <c r="N204" i="13"/>
  <c r="O204" i="13"/>
  <c r="P204" i="13"/>
  <c r="Q204" i="13"/>
  <c r="R204" i="13"/>
  <c r="S204" i="13"/>
  <c r="T204" i="13"/>
  <c r="U204" i="13"/>
  <c r="V204" i="13"/>
  <c r="W204" i="13"/>
  <c r="L205" i="13"/>
  <c r="M205" i="13"/>
  <c r="N205" i="13"/>
  <c r="O205" i="13"/>
  <c r="P205" i="13"/>
  <c r="Q205" i="13"/>
  <c r="R205" i="13"/>
  <c r="S205" i="13"/>
  <c r="T205" i="13"/>
  <c r="U205" i="13"/>
  <c r="V205" i="13"/>
  <c r="W205" i="13"/>
  <c r="L206" i="13"/>
  <c r="M206" i="13"/>
  <c r="N206" i="13"/>
  <c r="O206" i="13"/>
  <c r="P206" i="13"/>
  <c r="Q206" i="13"/>
  <c r="R206" i="13"/>
  <c r="S206" i="13"/>
  <c r="T206" i="13"/>
  <c r="U206" i="13"/>
  <c r="V206" i="13"/>
  <c r="W206" i="13"/>
  <c r="L207" i="13"/>
  <c r="M207" i="13"/>
  <c r="N207" i="13"/>
  <c r="O207" i="13"/>
  <c r="P207" i="13"/>
  <c r="Q207" i="13"/>
  <c r="R207" i="13"/>
  <c r="S207" i="13"/>
  <c r="T207" i="13"/>
  <c r="U207" i="13"/>
  <c r="V207" i="13"/>
  <c r="W207" i="13"/>
  <c r="L208" i="13"/>
  <c r="M208" i="13"/>
  <c r="N208" i="13"/>
  <c r="O208" i="13"/>
  <c r="P208" i="13"/>
  <c r="Q208" i="13"/>
  <c r="R208" i="13"/>
  <c r="S208" i="13"/>
  <c r="T208" i="13"/>
  <c r="U208" i="13"/>
  <c r="V208" i="13"/>
  <c r="W208" i="13"/>
  <c r="L209" i="13"/>
  <c r="M209" i="13"/>
  <c r="N209" i="13"/>
  <c r="O209" i="13"/>
  <c r="P209" i="13"/>
  <c r="Q209" i="13"/>
  <c r="R209" i="13"/>
  <c r="S209" i="13"/>
  <c r="T209" i="13"/>
  <c r="U209" i="13"/>
  <c r="V209" i="13"/>
  <c r="W209" i="13"/>
  <c r="L210" i="13"/>
  <c r="M210" i="13"/>
  <c r="N210" i="13"/>
  <c r="O210" i="13"/>
  <c r="P210" i="13"/>
  <c r="Q210" i="13"/>
  <c r="R210" i="13"/>
  <c r="S210" i="13"/>
  <c r="T210" i="13"/>
  <c r="U210" i="13"/>
  <c r="V210" i="13"/>
  <c r="W210" i="13"/>
  <c r="L211" i="13"/>
  <c r="M211" i="13"/>
  <c r="N211" i="13"/>
  <c r="O211" i="13"/>
  <c r="P211" i="13"/>
  <c r="Q211" i="13"/>
  <c r="R211" i="13"/>
  <c r="S211" i="13"/>
  <c r="T211" i="13"/>
  <c r="U211" i="13"/>
  <c r="V211" i="13"/>
  <c r="W211" i="13"/>
  <c r="L212" i="13"/>
  <c r="M212" i="13"/>
  <c r="N212" i="13"/>
  <c r="O212" i="13"/>
  <c r="P212" i="13"/>
  <c r="Q212" i="13"/>
  <c r="R212" i="13"/>
  <c r="S212" i="13"/>
  <c r="T212" i="13"/>
  <c r="U212" i="13"/>
  <c r="V212" i="13"/>
  <c r="W212" i="13"/>
  <c r="L213" i="13"/>
  <c r="M213" i="13"/>
  <c r="N213" i="13"/>
  <c r="O213" i="13"/>
  <c r="P213" i="13"/>
  <c r="Q213" i="13"/>
  <c r="R213" i="13"/>
  <c r="S213" i="13"/>
  <c r="T213" i="13"/>
  <c r="U213" i="13"/>
  <c r="V213" i="13"/>
  <c r="W213" i="13"/>
  <c r="L214" i="13"/>
  <c r="M214" i="13"/>
  <c r="N214" i="13"/>
  <c r="O214" i="13"/>
  <c r="P214" i="13"/>
  <c r="Q214" i="13"/>
  <c r="R214" i="13"/>
  <c r="S214" i="13"/>
  <c r="T214" i="13"/>
  <c r="U214" i="13"/>
  <c r="V214" i="13"/>
  <c r="W214" i="13"/>
  <c r="L215" i="13"/>
  <c r="M215" i="13"/>
  <c r="N215" i="13"/>
  <c r="O215" i="13"/>
  <c r="P215" i="13"/>
  <c r="Q215" i="13"/>
  <c r="R215" i="13"/>
  <c r="S215" i="13"/>
  <c r="T215" i="13"/>
  <c r="U215" i="13"/>
  <c r="V215" i="13"/>
  <c r="W215" i="13"/>
  <c r="L216" i="13"/>
  <c r="M216" i="13"/>
  <c r="N216" i="13"/>
  <c r="O216" i="13"/>
  <c r="P216" i="13"/>
  <c r="Q216" i="13"/>
  <c r="R216" i="13"/>
  <c r="S216" i="13"/>
  <c r="T216" i="13"/>
  <c r="U216" i="13"/>
  <c r="V216" i="13"/>
  <c r="W216" i="13"/>
  <c r="L217" i="13"/>
  <c r="M217" i="13"/>
  <c r="N217" i="13"/>
  <c r="O217" i="13"/>
  <c r="P217" i="13"/>
  <c r="Q217" i="13"/>
  <c r="R217" i="13"/>
  <c r="S217" i="13"/>
  <c r="T217" i="13"/>
  <c r="U217" i="13"/>
  <c r="V217" i="13"/>
  <c r="W217" i="13"/>
  <c r="L218" i="13"/>
  <c r="M218" i="13"/>
  <c r="N218" i="13"/>
  <c r="O218" i="13"/>
  <c r="P218" i="13"/>
  <c r="Q218" i="13"/>
  <c r="R218" i="13"/>
  <c r="S218" i="13"/>
  <c r="T218" i="13"/>
  <c r="U218" i="13"/>
  <c r="V218" i="13"/>
  <c r="W218" i="13"/>
  <c r="L219" i="13"/>
  <c r="M219" i="13"/>
  <c r="N219" i="13"/>
  <c r="O219" i="13"/>
  <c r="P219" i="13"/>
  <c r="Q219" i="13"/>
  <c r="R219" i="13"/>
  <c r="S219" i="13"/>
  <c r="T219" i="13"/>
  <c r="U219" i="13"/>
  <c r="V219" i="13"/>
  <c r="W219" i="13"/>
  <c r="L220" i="13"/>
  <c r="M220" i="13"/>
  <c r="N220" i="13"/>
  <c r="O220" i="13"/>
  <c r="P220" i="13"/>
  <c r="Q220" i="13"/>
  <c r="R220" i="13"/>
  <c r="S220" i="13"/>
  <c r="T220" i="13"/>
  <c r="U220" i="13"/>
  <c r="V220" i="13"/>
  <c r="W220" i="13"/>
  <c r="L221" i="13"/>
  <c r="M221" i="13"/>
  <c r="N221" i="13"/>
  <c r="O221" i="13"/>
  <c r="P221" i="13"/>
  <c r="Q221" i="13"/>
  <c r="R221" i="13"/>
  <c r="S221" i="13"/>
  <c r="T221" i="13"/>
  <c r="U221" i="13"/>
  <c r="V221" i="13"/>
  <c r="W221" i="13"/>
  <c r="L222" i="13"/>
  <c r="M222" i="13"/>
  <c r="N222" i="13"/>
  <c r="O222" i="13"/>
  <c r="P222" i="13"/>
  <c r="Q222" i="13"/>
  <c r="R222" i="13"/>
  <c r="S222" i="13"/>
  <c r="T222" i="13"/>
  <c r="U222" i="13"/>
  <c r="V222" i="13"/>
  <c r="W222" i="13"/>
  <c r="L223" i="13"/>
  <c r="M223" i="13"/>
  <c r="N223" i="13"/>
  <c r="O223" i="13"/>
  <c r="P223" i="13"/>
  <c r="Q223" i="13"/>
  <c r="R223" i="13"/>
  <c r="S223" i="13"/>
  <c r="T223" i="13"/>
  <c r="U223" i="13"/>
  <c r="V223" i="13"/>
  <c r="W223" i="13"/>
  <c r="L224" i="13"/>
  <c r="M224" i="13"/>
  <c r="N224" i="13"/>
  <c r="O224" i="13"/>
  <c r="P224" i="13"/>
  <c r="Q224" i="13"/>
  <c r="R224" i="13"/>
  <c r="S224" i="13"/>
  <c r="T224" i="13"/>
  <c r="U224" i="13"/>
  <c r="V224" i="13"/>
  <c r="W224" i="13"/>
  <c r="L225" i="13"/>
  <c r="M225" i="13"/>
  <c r="N225" i="13"/>
  <c r="O225" i="13"/>
  <c r="P225" i="13"/>
  <c r="Q225" i="13"/>
  <c r="R225" i="13"/>
  <c r="S225" i="13"/>
  <c r="T225" i="13"/>
  <c r="U225" i="13"/>
  <c r="V225" i="13"/>
  <c r="W225" i="13"/>
  <c r="L226" i="13"/>
  <c r="M226" i="13"/>
  <c r="N226" i="13"/>
  <c r="O226" i="13"/>
  <c r="P226" i="13"/>
  <c r="Q226" i="13"/>
  <c r="R226" i="13"/>
  <c r="S226" i="13"/>
  <c r="T226" i="13"/>
  <c r="U226" i="13"/>
  <c r="V226" i="13"/>
  <c r="W226" i="13"/>
  <c r="L227" i="13"/>
  <c r="M227" i="13"/>
  <c r="N227" i="13"/>
  <c r="O227" i="13"/>
  <c r="P227" i="13"/>
  <c r="Q227" i="13"/>
  <c r="R227" i="13"/>
  <c r="S227" i="13"/>
  <c r="T227" i="13"/>
  <c r="U227" i="13"/>
  <c r="V227" i="13"/>
  <c r="W227" i="13"/>
  <c r="L228" i="13"/>
  <c r="M228" i="13"/>
  <c r="N228" i="13"/>
  <c r="O228" i="13"/>
  <c r="P228" i="13"/>
  <c r="Q228" i="13"/>
  <c r="R228" i="13"/>
  <c r="S228" i="13"/>
  <c r="T228" i="13"/>
  <c r="U228" i="13"/>
  <c r="V228" i="13"/>
  <c r="W228" i="13"/>
  <c r="L229" i="13"/>
  <c r="M229" i="13"/>
  <c r="N229" i="13"/>
  <c r="O229" i="13"/>
  <c r="P229" i="13"/>
  <c r="Q229" i="13"/>
  <c r="R229" i="13"/>
  <c r="S229" i="13"/>
  <c r="T229" i="13"/>
  <c r="U229" i="13"/>
  <c r="V229" i="13"/>
  <c r="W229" i="13"/>
  <c r="L230" i="13"/>
  <c r="M230" i="13"/>
  <c r="N230" i="13"/>
  <c r="O230" i="13"/>
  <c r="P230" i="13"/>
  <c r="Q230" i="13"/>
  <c r="R230" i="13"/>
  <c r="S230" i="13"/>
  <c r="T230" i="13"/>
  <c r="U230" i="13"/>
  <c r="V230" i="13"/>
  <c r="W230" i="13"/>
  <c r="L231" i="13"/>
  <c r="M231" i="13"/>
  <c r="N231" i="13"/>
  <c r="O231" i="13"/>
  <c r="P231" i="13"/>
  <c r="Q231" i="13"/>
  <c r="R231" i="13"/>
  <c r="S231" i="13"/>
  <c r="T231" i="13"/>
  <c r="U231" i="13"/>
  <c r="V231" i="13"/>
  <c r="W231" i="13"/>
  <c r="L232" i="13"/>
  <c r="M232" i="13"/>
  <c r="N232" i="13"/>
  <c r="O232" i="13"/>
  <c r="P232" i="13"/>
  <c r="Q232" i="13"/>
  <c r="R232" i="13"/>
  <c r="S232" i="13"/>
  <c r="T232" i="13"/>
  <c r="U232" i="13"/>
  <c r="V232" i="13"/>
  <c r="W232" i="13"/>
  <c r="L233" i="13"/>
  <c r="M233" i="13"/>
  <c r="N233" i="13"/>
  <c r="O233" i="13"/>
  <c r="P233" i="13"/>
  <c r="Q233" i="13"/>
  <c r="R233" i="13"/>
  <c r="S233" i="13"/>
  <c r="T233" i="13"/>
  <c r="U233" i="13"/>
  <c r="V233" i="13"/>
  <c r="W233" i="13"/>
  <c r="L234" i="13"/>
  <c r="M234" i="13"/>
  <c r="N234" i="13"/>
  <c r="O234" i="13"/>
  <c r="P234" i="13"/>
  <c r="Q234" i="13"/>
  <c r="R234" i="13"/>
  <c r="S234" i="13"/>
  <c r="T234" i="13"/>
  <c r="U234" i="13"/>
  <c r="V234" i="13"/>
  <c r="W234" i="13"/>
  <c r="L235" i="13"/>
  <c r="M235" i="13"/>
  <c r="N235" i="13"/>
  <c r="O235" i="13"/>
  <c r="P235" i="13"/>
  <c r="Q235" i="13"/>
  <c r="R235" i="13"/>
  <c r="S235" i="13"/>
  <c r="T235" i="13"/>
  <c r="U235" i="13"/>
  <c r="V235" i="13"/>
  <c r="W235" i="13"/>
  <c r="L236" i="13"/>
  <c r="M236" i="13"/>
  <c r="N236" i="13"/>
  <c r="O236" i="13"/>
  <c r="P236" i="13"/>
  <c r="Q236" i="13"/>
  <c r="R236" i="13"/>
  <c r="S236" i="13"/>
  <c r="T236" i="13"/>
  <c r="U236" i="13"/>
  <c r="V236" i="13"/>
  <c r="W236" i="13"/>
  <c r="L237" i="13"/>
  <c r="M237" i="13"/>
  <c r="N237" i="13"/>
  <c r="O237" i="13"/>
  <c r="P237" i="13"/>
  <c r="Q237" i="13"/>
  <c r="R237" i="13"/>
  <c r="S237" i="13"/>
  <c r="T237" i="13"/>
  <c r="U237" i="13"/>
  <c r="V237" i="13"/>
  <c r="W237" i="13"/>
  <c r="L238" i="13"/>
  <c r="M238" i="13"/>
  <c r="N238" i="13"/>
  <c r="O238" i="13"/>
  <c r="P238" i="13"/>
  <c r="Q238" i="13"/>
  <c r="R238" i="13"/>
  <c r="S238" i="13"/>
  <c r="T238" i="13"/>
  <c r="U238" i="13"/>
  <c r="V238" i="13"/>
  <c r="W238" i="13"/>
  <c r="L239" i="13"/>
  <c r="M239" i="13"/>
  <c r="N239" i="13"/>
  <c r="O239" i="13"/>
  <c r="P239" i="13"/>
  <c r="Q239" i="13"/>
  <c r="R239" i="13"/>
  <c r="S239" i="13"/>
  <c r="T239" i="13"/>
  <c r="U239" i="13"/>
  <c r="V239" i="13"/>
  <c r="W239" i="13"/>
  <c r="L240" i="13"/>
  <c r="M240" i="13"/>
  <c r="N240" i="13"/>
  <c r="O240" i="13"/>
  <c r="P240" i="13"/>
  <c r="Q240" i="13"/>
  <c r="R240" i="13"/>
  <c r="S240" i="13"/>
  <c r="T240" i="13"/>
  <c r="U240" i="13"/>
  <c r="V240" i="13"/>
  <c r="W240" i="13"/>
  <c r="L241" i="13"/>
  <c r="M241" i="13"/>
  <c r="N241" i="13"/>
  <c r="O241" i="13"/>
  <c r="P241" i="13"/>
  <c r="Q241" i="13"/>
  <c r="R241" i="13"/>
  <c r="S241" i="13"/>
  <c r="T241" i="13"/>
  <c r="U241" i="13"/>
  <c r="V241" i="13"/>
  <c r="W241" i="13"/>
  <c r="L242" i="13"/>
  <c r="M242" i="13"/>
  <c r="N242" i="13"/>
  <c r="O242" i="13"/>
  <c r="P242" i="13"/>
  <c r="Q242" i="13"/>
  <c r="R242" i="13"/>
  <c r="S242" i="13"/>
  <c r="T242" i="13"/>
  <c r="U242" i="13"/>
  <c r="V242" i="13"/>
  <c r="W242" i="13"/>
  <c r="L243" i="13"/>
  <c r="M243" i="13"/>
  <c r="N243" i="13"/>
  <c r="O243" i="13"/>
  <c r="P243" i="13"/>
  <c r="Q243" i="13"/>
  <c r="R243" i="13"/>
  <c r="S243" i="13"/>
  <c r="T243" i="13"/>
  <c r="U243" i="13"/>
  <c r="V243" i="13"/>
  <c r="W243" i="13"/>
  <c r="L244" i="13"/>
  <c r="M244" i="13"/>
  <c r="N244" i="13"/>
  <c r="O244" i="13"/>
  <c r="P244" i="13"/>
  <c r="Q244" i="13"/>
  <c r="R244" i="13"/>
  <c r="S244" i="13"/>
  <c r="T244" i="13"/>
  <c r="U244" i="13"/>
  <c r="V244" i="13"/>
  <c r="W244" i="13"/>
  <c r="L245" i="13"/>
  <c r="M245" i="13"/>
  <c r="N245" i="13"/>
  <c r="O245" i="13"/>
  <c r="P245" i="13"/>
  <c r="Q245" i="13"/>
  <c r="R245" i="13"/>
  <c r="S245" i="13"/>
  <c r="T245" i="13"/>
  <c r="U245" i="13"/>
  <c r="V245" i="13"/>
  <c r="W245" i="13"/>
  <c r="L246" i="13"/>
  <c r="M246" i="13"/>
  <c r="N246" i="13"/>
  <c r="O246" i="13"/>
  <c r="P246" i="13"/>
  <c r="Q246" i="13"/>
  <c r="R246" i="13"/>
  <c r="S246" i="13"/>
  <c r="T246" i="13"/>
  <c r="U246" i="13"/>
  <c r="V246" i="13"/>
  <c r="W246" i="13"/>
  <c r="L247" i="13"/>
  <c r="M247" i="13"/>
  <c r="N247" i="13"/>
  <c r="O247" i="13"/>
  <c r="P247" i="13"/>
  <c r="Q247" i="13"/>
  <c r="R247" i="13"/>
  <c r="S247" i="13"/>
  <c r="T247" i="13"/>
  <c r="U247" i="13"/>
  <c r="V247" i="13"/>
  <c r="W247" i="13"/>
  <c r="L248" i="13"/>
  <c r="M248" i="13"/>
  <c r="N248" i="13"/>
  <c r="O248" i="13"/>
  <c r="P248" i="13"/>
  <c r="Q248" i="13"/>
  <c r="R248" i="13"/>
  <c r="S248" i="13"/>
  <c r="T248" i="13"/>
  <c r="U248" i="13"/>
  <c r="V248" i="13"/>
  <c r="W248" i="13"/>
  <c r="L249" i="13"/>
  <c r="M249" i="13"/>
  <c r="N249" i="13"/>
  <c r="O249" i="13"/>
  <c r="P249" i="13"/>
  <c r="Q249" i="13"/>
  <c r="R249" i="13"/>
  <c r="S249" i="13"/>
  <c r="T249" i="13"/>
  <c r="U249" i="13"/>
  <c r="V249" i="13"/>
  <c r="W249" i="13"/>
  <c r="L250" i="13"/>
  <c r="M250" i="13"/>
  <c r="N250" i="13"/>
  <c r="O250" i="13"/>
  <c r="P250" i="13"/>
  <c r="Q250" i="13"/>
  <c r="R250" i="13"/>
  <c r="S250" i="13"/>
  <c r="T250" i="13"/>
  <c r="U250" i="13"/>
  <c r="V250" i="13"/>
  <c r="W250" i="13"/>
  <c r="L251" i="13"/>
  <c r="M251" i="13"/>
  <c r="N251" i="13"/>
  <c r="O251" i="13"/>
  <c r="P251" i="13"/>
  <c r="Q251" i="13"/>
  <c r="R251" i="13"/>
  <c r="S251" i="13"/>
  <c r="T251" i="13"/>
  <c r="U251" i="13"/>
  <c r="V251" i="13"/>
  <c r="W251" i="13"/>
  <c r="L252" i="13"/>
  <c r="M252" i="13"/>
  <c r="N252" i="13"/>
  <c r="O252" i="13"/>
  <c r="P252" i="13"/>
  <c r="Q252" i="13"/>
  <c r="R252" i="13"/>
  <c r="S252" i="13"/>
  <c r="T252" i="13"/>
  <c r="U252" i="13"/>
  <c r="V252" i="13"/>
  <c r="W252" i="13"/>
  <c r="L253" i="13"/>
  <c r="M253" i="13"/>
  <c r="N253" i="13"/>
  <c r="O253" i="13"/>
  <c r="P253" i="13"/>
  <c r="Q253" i="13"/>
  <c r="R253" i="13"/>
  <c r="S253" i="13"/>
  <c r="T253" i="13"/>
  <c r="U253" i="13"/>
  <c r="V253" i="13"/>
  <c r="W253" i="13"/>
  <c r="L254" i="13"/>
  <c r="M254" i="13"/>
  <c r="N254" i="13"/>
  <c r="O254" i="13"/>
  <c r="P254" i="13"/>
  <c r="Q254" i="13"/>
  <c r="R254" i="13"/>
  <c r="S254" i="13"/>
  <c r="T254" i="13"/>
  <c r="U254" i="13"/>
  <c r="V254" i="13"/>
  <c r="W254" i="13"/>
  <c r="L255" i="13"/>
  <c r="M255" i="13"/>
  <c r="N255" i="13"/>
  <c r="O255" i="13"/>
  <c r="P255" i="13"/>
  <c r="Q255" i="13"/>
  <c r="R255" i="13"/>
  <c r="S255" i="13"/>
  <c r="T255" i="13"/>
  <c r="U255" i="13"/>
  <c r="V255" i="13"/>
  <c r="W255" i="13"/>
  <c r="L256" i="13"/>
  <c r="M256" i="13"/>
  <c r="N256" i="13"/>
  <c r="O256" i="13"/>
  <c r="P256" i="13"/>
  <c r="Q256" i="13"/>
  <c r="R256" i="13"/>
  <c r="S256" i="13"/>
  <c r="T256" i="13"/>
  <c r="U256" i="13"/>
  <c r="V256" i="13"/>
  <c r="W256" i="13"/>
</calcChain>
</file>

<file path=xl/sharedStrings.xml><?xml version="1.0" encoding="utf-8"?>
<sst xmlns="http://schemas.openxmlformats.org/spreadsheetml/2006/main" count="54" uniqueCount="40">
  <si>
    <t>SMPAPR</t>
  </si>
  <si>
    <t>SMENRS</t>
  </si>
  <si>
    <t>SMIRON</t>
  </si>
  <si>
    <t>SMOILE</t>
  </si>
  <si>
    <t>SMUTLS</t>
  </si>
  <si>
    <t>SML</t>
  </si>
  <si>
    <t>ENTER DATE</t>
  </si>
  <si>
    <t>O</t>
  </si>
  <si>
    <t>P</t>
  </si>
  <si>
    <t>Q</t>
  </si>
  <si>
    <t>R</t>
  </si>
  <si>
    <t>S</t>
  </si>
  <si>
    <t>T</t>
  </si>
  <si>
    <t>U</t>
  </si>
  <si>
    <t>V</t>
  </si>
  <si>
    <t>COAL</t>
  </si>
  <si>
    <t>DOWNSTREAM</t>
  </si>
  <si>
    <t>ENERGY</t>
  </si>
  <si>
    <t>GENERATION</t>
  </si>
  <si>
    <t>INFORMATION TECHNOLOGY</t>
  </si>
  <si>
    <t>OSX</t>
  </si>
  <si>
    <t>OTHER</t>
  </si>
  <si>
    <t>PAPER</t>
  </si>
  <si>
    <t>PORTFOLIO</t>
  </si>
  <si>
    <t>RESTRUCTURED</t>
  </si>
  <si>
    <t>STEEL</t>
  </si>
  <si>
    <t>TELECOM</t>
  </si>
  <si>
    <t>TOTAL</t>
  </si>
  <si>
    <t>BUSCOAL</t>
  </si>
  <si>
    <t xml:space="preserve">Date     </t>
  </si>
  <si>
    <t>SMCMNW</t>
  </si>
  <si>
    <t>UTILITY SERVICES</t>
  </si>
  <si>
    <t>NETWORK EQUIPMENT</t>
  </si>
  <si>
    <t>HC</t>
  </si>
  <si>
    <r>
      <t>EXPONENTIAL WEIGHT</t>
    </r>
    <r>
      <rPr>
        <b/>
        <sz val="16"/>
        <rFont val="Symbol"/>
        <family val="1"/>
        <charset val="2"/>
      </rPr>
      <t xml:space="preserve"> </t>
    </r>
    <r>
      <rPr>
        <sz val="12"/>
        <rFont val="Symbol"/>
        <family val="1"/>
        <charset val="2"/>
      </rPr>
      <t>l</t>
    </r>
  </si>
  <si>
    <t>W</t>
  </si>
  <si>
    <t>AMOUNTS</t>
  </si>
  <si>
    <t>HC PRICE</t>
  </si>
  <si>
    <t>ST DEV</t>
  </si>
  <si>
    <t>CHOLESKY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</si>
</sst>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_(* #,##0.0_);_(* \(#,##0.0\);_(* &quot;-&quot;??_);_(@_)"/>
    <numFmt numFmtId="175" formatCode="#,##0.000"/>
    <numFmt numFmtId="177" formatCode="0.000"/>
    <numFmt numFmtId="179" formatCode="_(* #,##0.0000_);_(* \(#,##0.0000\);_(* &quot;-&quot;??_);_(@_)"/>
    <numFmt numFmtId="180" formatCode="_ * #,##0_ ;_ * \-#,##0_ ;_ * &quot;-&quot;_ ;_ @_ "/>
    <numFmt numFmtId="181" formatCode="_-* #,##0_-;\-* #,##0_-;_-* &quot;-&quot;_-;_-@_-"/>
    <numFmt numFmtId="182" formatCode="&quot;\&quot;#,##0;[Red]&quot;\&quot;&quot;\&quot;&quot;\&quot;&quot;\&quot;&quot;\&quot;&quot;\&quot;&quot;\&quot;&quot;\&quot;&quot;\&quot;\-#,##0"/>
    <numFmt numFmtId="183" formatCode="_ * #,##0.00_ ;_ * &quot;\&quot;&quot;\&quot;&quot;\&quot;&quot;\&quot;&quot;\&quot;&quot;\&quot;\-#,##0.00_ ;_ * &quot;-&quot;??_ ;_ @_ "/>
    <numFmt numFmtId="184" formatCode="_ * #,##0_ ;_ * &quot;\&quot;&quot;\&quot;&quot;\&quot;&quot;\&quot;&quot;\&quot;&quot;\&quot;\-#,##0_ ;_ * &quot;-&quot;_ ;_ @_ "/>
    <numFmt numFmtId="185" formatCode="&quot;\&quot;#,##0;&quot;\&quot;&quot;\&quot;&quot;\&quot;&quot;\&quot;&quot;\&quot;&quot;\&quot;&quot;\&quot;&quot;\&quot;&quot;\&quot;&quot;\&quot;\-#,##0"/>
    <numFmt numFmtId="186" formatCode="_ &quot;\&quot;* #,##0.00_ ;_ &quot;\&quot;* &quot;\&quot;&quot;\&quot;&quot;\&quot;&quot;\&quot;&quot;\&quot;&quot;\&quot;&quot;\&quot;\-#,##0.00_ ;_ &quot;\&quot;* &quot;-&quot;??_ ;_ @_ "/>
    <numFmt numFmtId="187" formatCode="_ &quot;\&quot;* #,##0_ ;_ &quot;\&quot;* &quot;\&quot;&quot;\&quot;&quot;\&quot;&quot;\&quot;&quot;\&quot;&quot;\&quot;&quot;\&quot;\-#,##0_ ;_ &quot;\&quot;* &quot;-&quot;_ ;_ @_ "/>
    <numFmt numFmtId="188" formatCode="_ * #,##0.00_ ;_ * &quot;\&quot;&quot;\&quot;&quot;\&quot;&quot;\&quot;&quot;\&quot;&quot;\&quot;&quot;\&quot;&quot;\&quot;\-#,##0.00_ ;_ * &quot;-&quot;??_ ;_ @_ "/>
    <numFmt numFmtId="189" formatCode="_ * #,##0_ ;_ * &quot;\&quot;&quot;\&quot;&quot;\&quot;&quot;\&quot;&quot;\&quot;&quot;\&quot;&quot;\&quot;\-#,##0_ ;_ * &quot;-&quot;_ ;_ @_ "/>
    <numFmt numFmtId="190" formatCode="&quot;\&quot;#,##0.00;[Red]&quot;\&quot;&quot;\&quot;&quot;\&quot;&quot;\&quot;&quot;\&quot;&quot;\&quot;&quot;\&quot;&quot;\&quot;\-#,##0.00"/>
    <numFmt numFmtId="191" formatCode="#,##0.00;[Red]&quot;-&quot;#,##0.00"/>
    <numFmt numFmtId="192" formatCode="_-* #,##0.00_-;\-* #,##0.00_-;_-* &quot;-&quot;??_-;_-@_-"/>
    <numFmt numFmtId="193" formatCode="&quot;\&quot;#,##0.00;[Red]&quot;\&quot;&quot;\&quot;&quot;\&quot;&quot;\&quot;&quot;\&quot;&quot;\&quot;&quot;\&quot;&quot;\&quot;&quot;\&quot;\-#,##0.00"/>
    <numFmt numFmtId="194" formatCode="&quot;\&quot;#,##0;[Red]&quot;\&quot;&quot;\&quot;&quot;\&quot;&quot;\&quot;&quot;\&quot;&quot;\&quot;&quot;\&quot;&quot;\&quot;\-#,##0"/>
    <numFmt numFmtId="195" formatCode="_ * #,##0.00_ ;_ * \-#,##0.00_ ;_ * &quot;-&quot;??_ ;_ @_ "/>
    <numFmt numFmtId="196" formatCode="&quot;\&quot;#,##0;[Red]&quot;\&quot;&quot;\&quot;&quot;\&quot;&quot;\&quot;&quot;\&quot;&quot;\&quot;&quot;\&quot;&quot;\&quot;&quot;\&quot;&quot;\&quot;\-#,##0"/>
    <numFmt numFmtId="197" formatCode="_ * #,##0_ ;_ * &quot;\&quot;&quot;\&quot;\-#,##0_ ;_ * &quot;-&quot;_ ;_ @_ "/>
    <numFmt numFmtId="198" formatCode="_ &quot;\&quot;* #,##0_ ;_ &quot;\&quot;* \-#,##0_ ;_ &quot;\&quot;* &quot;-&quot;_ ;_ @_ "/>
    <numFmt numFmtId="199" formatCode="&quot;\&quot;#,##0.00;[Red]&quot;\&quot;&quot;\&quot;&quot;\&quot;&quot;\&quot;&quot;\&quot;&quot;\&quot;\-#,##0.00"/>
    <numFmt numFmtId="200" formatCode="&quot;\&quot;#,##0;[Red]&quot;\&quot;\-#,##0"/>
    <numFmt numFmtId="201" formatCode="_ * #,##0_ ;_ * &quot;\&quot;&quot;\&quot;&quot;\&quot;&quot;\&quot;\-#,##0_ ;_ * &quot;-&quot;_ ;_ @_ "/>
    <numFmt numFmtId="202" formatCode="&quot;\&quot;#,##0;&quot;\&quot;&quot;\&quot;&quot;\&quot;&quot;\&quot;&quot;\&quot;&quot;\&quot;&quot;\&quot;&quot;\&quot;&quot;\&quot;\-#,##0"/>
    <numFmt numFmtId="203" formatCode="_ &quot;\&quot;* #,##0_ ;_ &quot;\&quot;* &quot;\&quot;&quot;\&quot;&quot;\&quot;&quot;\&quot;&quot;\&quot;&quot;\&quot;\-#,##0_ ;_ &quot;\&quot;* &quot;-&quot;_ ;_ @_ "/>
    <numFmt numFmtId="204" formatCode="_-&quot;\&quot;* #,##0_-;\-&quot;\&quot;* #,##0_-;_-&quot;\&quot;* &quot;-&quot;_-;_-@_-"/>
    <numFmt numFmtId="205" formatCode="&quot;\&quot;#,##0.00;&quot;\&quot;\-#,##0.00"/>
    <numFmt numFmtId="206" formatCode="&quot;\&quot;#,##0.00;&quot;\&quot;&quot;\&quot;&quot;\&quot;&quot;\&quot;&quot;\&quot;&quot;\&quot;&quot;\&quot;&quot;\&quot;\-#,##0.00"/>
    <numFmt numFmtId="207" formatCode="_ &quot;\&quot;* #,##0.00_ ;_ &quot;\&quot;* &quot;\&quot;&quot;\&quot;&quot;\&quot;&quot;\&quot;&quot;\&quot;&quot;\&quot;&quot;\&quot;&quot;\&quot;\-#,##0.00_ ;_ &quot;\&quot;* &quot;-&quot;??_ ;_ @_ "/>
    <numFmt numFmtId="208" formatCode="&quot;\&quot;#,##0.00;&quot;\&quot;&quot;\&quot;&quot;\&quot;\-#,##0.00"/>
    <numFmt numFmtId="209" formatCode="&quot;\&quot;#,##0.00;[Red]&quot;\&quot;&quot;\&quot;&quot;\&quot;&quot;\&quot;&quot;\&quot;&quot;\&quot;&quot;\&quot;\-#,##0.00"/>
    <numFmt numFmtId="210" formatCode="_ &quot;\&quot;* #,##0.00_ ;_ &quot;\&quot;* &quot;\&quot;&quot;\&quot;\-#,##0.00_ ;_ &quot;\&quot;* &quot;-&quot;??_ ;_ @_ "/>
    <numFmt numFmtId="211" formatCode="_ &quot;\&quot;* #,##0_ ;_ &quot;\&quot;* &quot;\&quot;&quot;\&quot;&quot;\&quot;&quot;\&quot;&quot;\&quot;\-#,##0_ ;_ &quot;\&quot;* &quot;-&quot;_ ;_ @_ "/>
    <numFmt numFmtId="212" formatCode="&quot;\&quot;#,##0.00;[Red]&quot;\&quot;\-#,##0.00"/>
    <numFmt numFmtId="213" formatCode="_ &quot;\&quot;* #,##0.00_ ;_ &quot;\&quot;* &quot;\&quot;&quot;\&quot;&quot;\&quot;&quot;\&quot;\-#,##0.00_ ;_ &quot;\&quot;* &quot;-&quot;??_ ;_ @_ "/>
    <numFmt numFmtId="214" formatCode="&quot;\&quot;#,##0.00;&quot;\&quot;&quot;\&quot;&quot;\&quot;&quot;\&quot;&quot;\&quot;&quot;\&quot;&quot;\&quot;&quot;\&quot;&quot;\&quot;\-#,##0.00"/>
    <numFmt numFmtId="215" formatCode="&quot;\&quot;#,##0;&quot;\&quot;&quot;\&quot;&quot;\&quot;&quot;\&quot;&quot;\&quot;&quot;\&quot;&quot;\&quot;&quot;\&quot;\-#,##0"/>
    <numFmt numFmtId="216" formatCode="_ &quot;\&quot;* #,##0.00_ ;_ &quot;\&quot;* &quot;\&quot;&quot;\&quot;&quot;\&quot;&quot;\&quot;&quot;\&quot;&quot;\&quot;\-#,##0.00_ ;_ &quot;\&quot;* &quot;-&quot;??_ ;_ @_ "/>
    <numFmt numFmtId="217" formatCode="_-&quot;\&quot;* #,##0.00_-;\-&quot;\&quot;* #,##0.00_-;_-&quot;\&quot;* &quot;-&quot;??_-;_-@_-"/>
    <numFmt numFmtId="218" formatCode="#,##0.0_);\(#,##0.0\)"/>
    <numFmt numFmtId="219" formatCode="_ &quot;\&quot;* #,##0_ ;_ &quot;\&quot;* &quot;\&quot;&quot;\&quot;\-#,##0_ ;_ &quot;\&quot;* &quot;-&quot;_ ;_ @_ "/>
    <numFmt numFmtId="220" formatCode="_ &quot;\&quot;* #,##0.00_ ;_ &quot;\&quot;* &quot;\&quot;\-#,##0.00_ ;_ &quot;\&quot;* &quot;-&quot;??_ ;_ @_ "/>
    <numFmt numFmtId="221" formatCode="_ &quot;\&quot;* #,##0_ ;_ &quot;\&quot;* &quot;\&quot;&quot;\&quot;&quot;\&quot;&quot;\&quot;&quot;\&quot;&quot;\&quot;&quot;\&quot;&quot;\&quot;\-#,##0_ ;_ &quot;\&quot;* &quot;-&quot;_ ;_ @_ "/>
    <numFmt numFmtId="222" formatCode="&quot;\&quot;#,##0;&quot;\&quot;&quot;\&quot;&quot;\&quot;&quot;\&quot;&quot;\&quot;&quot;\&quot;&quot;\&quot;\-#,##0"/>
    <numFmt numFmtId="223" formatCode="_ &quot;\&quot;* #,##0.00_ ;_ &quot;\&quot;* &quot;\&quot;&quot;\&quot;&quot;\&quot;&quot;\&quot;&quot;\&quot;\-#,##0.00_ ;_ &quot;\&quot;* &quot;-&quot;??_ ;_ @_ "/>
    <numFmt numFmtId="224" formatCode="yy&quot;\&quot;&quot;\&quot;&quot;\&quot;\-mm&quot;\&quot;&quot;\&quot;&quot;\&quot;\-dd&quot;\&quot;&quot;\&quot;&quot;\&quot;&quot;\&quot;\ h:mm"/>
    <numFmt numFmtId="225" formatCode="#&quot;\&quot;&quot;\&quot;&quot;\&quot;&quot;\&quot;\ ??/??"/>
    <numFmt numFmtId="226" formatCode="0_)"/>
    <numFmt numFmtId="227" formatCode="General_)"/>
    <numFmt numFmtId="228" formatCode="#,##0;[Red]&quot;-&quot;#,##0"/>
    <numFmt numFmtId="229" formatCode="_ * #,##0.00_ ;_ * &quot;\&quot;&quot;\&quot;&quot;\&quot;&quot;\&quot;\-#,##0.00_ ;_ * &quot;-&quot;??_ ;_ @_ "/>
    <numFmt numFmtId="230" formatCode="&quot;\&quot;#,##0;[Red]&quot;\&quot;&quot;\&quot;&quot;\&quot;&quot;\&quot;\-#,##0"/>
    <numFmt numFmtId="231" formatCode="_ &quot;\&quot;* #,##0_ ;_ &quot;\&quot;* &quot;\&quot;&quot;\&quot;&quot;\&quot;&quot;\&quot;\-#,##0_ ;_ &quot;\&quot;* &quot;-&quot;_ ;_ @_ "/>
    <numFmt numFmtId="232" formatCode="_ &quot;\&quot;* #,##0.00_ ;_ &quot;\&quot;* \-#,##0.00_ ;_ &quot;\&quot;* &quot;-&quot;??_ ;_ @_ "/>
    <numFmt numFmtId="233" formatCode="&quot;\&quot;#,##0;&quot;\&quot;&quot;\&quot;&quot;\&quot;&quot;\&quot;&quot;\&quot;&quot;\&quot;\-#,##0"/>
  </numFmts>
  <fonts count="57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47"/>
      <name val="Arial"/>
      <family val="2"/>
    </font>
    <font>
      <sz val="10"/>
      <name val="Arial"/>
      <family val="2"/>
    </font>
    <font>
      <b/>
      <sz val="16"/>
      <name val="Symbol"/>
      <family val="1"/>
      <charset val="2"/>
    </font>
    <font>
      <sz val="12"/>
      <name val="Symbol"/>
      <family val="1"/>
      <charset val="2"/>
    </font>
    <font>
      <b/>
      <sz val="10"/>
      <color indexed="8"/>
      <name val="Arial"/>
      <family val="2"/>
    </font>
    <font>
      <sz val="11"/>
      <name val="돋움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MS Sans Serif"/>
      <family val="2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sz val="10"/>
      <name val="Helv"/>
      <family val="2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u/>
      <sz val="10"/>
      <color indexed="12"/>
      <name val="MS Sans Serif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</font>
    <font>
      <sz val="8"/>
      <name val="Arial"/>
    </font>
    <font>
      <sz val="11"/>
      <name val="Arial"/>
    </font>
    <font>
      <sz val="10"/>
      <color indexed="8"/>
      <name val="MS Sans Serif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6" fontId="12" fillId="0" borderId="0">
      <protection locked="0"/>
    </xf>
    <xf numFmtId="223" fontId="12" fillId="0" borderId="0">
      <protection locked="0"/>
    </xf>
    <xf numFmtId="0" fontId="23" fillId="0" borderId="0" applyNumberFormat="0" applyFill="0" applyBorder="0" applyAlignment="0" applyProtection="0"/>
    <xf numFmtId="224" fontId="12" fillId="0" borderId="0">
      <protection locked="0"/>
    </xf>
    <xf numFmtId="224" fontId="12" fillId="0" borderId="0">
      <protection locked="0"/>
    </xf>
    <xf numFmtId="0" fontId="3" fillId="0" borderId="1" applyNumberFormat="0" applyFill="0" applyAlignment="0" applyProtection="0"/>
    <xf numFmtId="225" fontId="12" fillId="0" borderId="0"/>
    <xf numFmtId="9" fontId="1" fillId="0" borderId="0" applyFont="0" applyFill="0" applyBorder="0" applyAlignment="0" applyProtection="0"/>
    <xf numFmtId="224" fontId="12" fillId="0" borderId="3">
      <protection locked="0"/>
    </xf>
    <xf numFmtId="37" fontId="30" fillId="4" borderId="0" applyNumberFormat="0" applyBorder="0" applyAlignment="0" applyProtection="0"/>
    <xf numFmtId="37" fontId="30" fillId="0" borderId="0"/>
    <xf numFmtId="37" fontId="20" fillId="5" borderId="0" applyNumberFormat="0" applyBorder="0" applyAlignment="0" applyProtection="0"/>
    <xf numFmtId="3" fontId="50" fillId="0" borderId="1" applyProtection="0"/>
    <xf numFmtId="228" fontId="51" fillId="0" borderId="0" applyFont="0" applyFill="0" applyBorder="0" applyAlignment="0" applyProtection="0"/>
    <xf numFmtId="191" fontId="51" fillId="0" borderId="0" applyFont="0" applyFill="0" applyBorder="0" applyAlignment="0" applyProtection="0"/>
    <xf numFmtId="212" fontId="51" fillId="0" borderId="0" applyFont="0" applyFill="0" applyBorder="0" applyAlignment="0" applyProtection="0"/>
    <xf numFmtId="200" fontId="51" fillId="0" borderId="0" applyFont="0" applyFill="0" applyBorder="0" applyAlignment="0" applyProtection="0"/>
    <xf numFmtId="0" fontId="18" fillId="0" borderId="0"/>
  </cellStyleXfs>
  <cellXfs count="63">
    <xf numFmtId="0" fontId="0" fillId="0" borderId="0" xfId="0"/>
    <xf numFmtId="15" fontId="0" fillId="0" borderId="0" xfId="0" applyNumberFormat="1"/>
    <xf numFmtId="9" fontId="0" fillId="0" borderId="0" xfId="9" applyFont="1"/>
    <xf numFmtId="10" fontId="0" fillId="0" borderId="0" xfId="9" applyNumberFormat="1" applyFont="1"/>
    <xf numFmtId="0" fontId="2" fillId="0" borderId="0" xfId="0" applyFont="1"/>
    <xf numFmtId="0" fontId="0" fillId="0" borderId="0" xfId="0" applyAlignment="1">
      <alignment horizontal="right"/>
    </xf>
    <xf numFmtId="10" fontId="0" fillId="0" borderId="0" xfId="9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/>
    <xf numFmtId="0" fontId="4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7" fillId="6" borderId="0" xfId="0" applyFont="1" applyFill="1"/>
    <xf numFmtId="43" fontId="0" fillId="0" borderId="0" xfId="0" applyNumberFormat="1"/>
    <xf numFmtId="3" fontId="0" fillId="0" borderId="0" xfId="0" applyNumberFormat="1" applyAlignment="1">
      <alignment horizontal="right"/>
    </xf>
    <xf numFmtId="43" fontId="8" fillId="0" borderId="3" xfId="1" applyFont="1" applyBorder="1"/>
    <xf numFmtId="43" fontId="0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43" fontId="8" fillId="0" borderId="0" xfId="1" applyFont="1" applyBorder="1"/>
    <xf numFmtId="43" fontId="0" fillId="0" borderId="0" xfId="0" applyNumberFormat="1" applyBorder="1" applyAlignment="1">
      <alignment horizontal="right"/>
    </xf>
    <xf numFmtId="175" fontId="2" fillId="0" borderId="0" xfId="0" applyNumberFormat="1" applyFont="1"/>
    <xf numFmtId="175" fontId="2" fillId="0" borderId="0" xfId="0" applyNumberFormat="1" applyFont="1" applyAlignment="1">
      <alignment horizontal="right"/>
    </xf>
    <xf numFmtId="177" fontId="0" fillId="0" borderId="0" xfId="0" applyNumberFormat="1" applyAlignment="1">
      <alignment horizontal="right"/>
    </xf>
    <xf numFmtId="177" fontId="4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177" fontId="0" fillId="0" borderId="0" xfId="0" applyNumberFormat="1"/>
    <xf numFmtId="0" fontId="0" fillId="0" borderId="0" xfId="0" applyBorder="1"/>
    <xf numFmtId="10" fontId="11" fillId="7" borderId="0" xfId="9" applyNumberFormat="1" applyFont="1" applyFill="1" applyAlignment="1">
      <alignment horizontal="right"/>
    </xf>
    <xf numFmtId="10" fontId="6" fillId="7" borderId="0" xfId="9" applyNumberFormat="1" applyFont="1" applyFill="1" applyBorder="1" applyAlignment="1">
      <alignment horizontal="right"/>
    </xf>
    <xf numFmtId="0" fontId="0" fillId="8" borderId="0" xfId="0" applyFill="1" applyBorder="1"/>
    <xf numFmtId="14" fontId="2" fillId="0" borderId="0" xfId="0" applyNumberFormat="1" applyFont="1" applyBorder="1" applyAlignment="1">
      <alignment horizontal="right"/>
    </xf>
    <xf numFmtId="15" fontId="0" fillId="0" borderId="0" xfId="0" applyNumberFormat="1" applyBorder="1"/>
    <xf numFmtId="0" fontId="2" fillId="0" borderId="0" xfId="0" applyFont="1" applyBorder="1"/>
    <xf numFmtId="10" fontId="0" fillId="8" borderId="0" xfId="9" applyNumberFormat="1" applyFont="1" applyFill="1" applyBorder="1" applyAlignment="1">
      <alignment horizontal="right"/>
    </xf>
    <xf numFmtId="0" fontId="0" fillId="8" borderId="4" xfId="0" applyFill="1" applyBorder="1"/>
    <xf numFmtId="0" fontId="0" fillId="8" borderId="5" xfId="0" applyFill="1" applyBorder="1"/>
    <xf numFmtId="15" fontId="0" fillId="8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10" fontId="0" fillId="0" borderId="0" xfId="9" applyNumberFormat="1" applyFont="1" applyBorder="1" applyAlignment="1">
      <alignment horizontal="right"/>
    </xf>
    <xf numFmtId="15" fontId="6" fillId="0" borderId="0" xfId="0" applyNumberFormat="1" applyFont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9" fontId="0" fillId="0" borderId="0" xfId="9" applyFont="1" applyAlignment="1">
      <alignment horizontal="right"/>
    </xf>
    <xf numFmtId="10" fontId="5" fillId="0" borderId="4" xfId="9" applyNumberFormat="1" applyFont="1" applyFill="1" applyBorder="1" applyAlignment="1">
      <alignment horizontal="right"/>
    </xf>
    <xf numFmtId="10" fontId="5" fillId="0" borderId="5" xfId="9" applyNumberFormat="1" applyFont="1" applyFill="1" applyBorder="1" applyAlignment="1">
      <alignment horizontal="right"/>
    </xf>
    <xf numFmtId="10" fontId="5" fillId="0" borderId="6" xfId="9" applyNumberFormat="1" applyFont="1" applyFill="1" applyBorder="1" applyAlignment="1">
      <alignment horizontal="right"/>
    </xf>
    <xf numFmtId="10" fontId="5" fillId="0" borderId="7" xfId="9" applyNumberFormat="1" applyFont="1" applyFill="1" applyBorder="1" applyAlignment="1">
      <alignment horizontal="right"/>
    </xf>
    <xf numFmtId="10" fontId="5" fillId="0" borderId="0" xfId="9" applyNumberFormat="1" applyFont="1" applyFill="1" applyBorder="1" applyAlignment="1">
      <alignment horizontal="right"/>
    </xf>
    <xf numFmtId="10" fontId="5" fillId="0" borderId="8" xfId="9" applyNumberFormat="1" applyFont="1" applyFill="1" applyBorder="1" applyAlignment="1">
      <alignment horizontal="right"/>
    </xf>
    <xf numFmtId="10" fontId="5" fillId="0" borderId="9" xfId="9" applyNumberFormat="1" applyFont="1" applyFill="1" applyBorder="1" applyAlignment="1">
      <alignment horizontal="right"/>
    </xf>
    <xf numFmtId="10" fontId="5" fillId="0" borderId="10" xfId="9" applyNumberFormat="1" applyFont="1" applyFill="1" applyBorder="1" applyAlignment="1">
      <alignment horizontal="right"/>
    </xf>
    <xf numFmtId="10" fontId="5" fillId="0" borderId="11" xfId="9" applyNumberFormat="1" applyFont="1" applyFill="1" applyBorder="1" applyAlignment="1">
      <alignment horizontal="right"/>
    </xf>
    <xf numFmtId="10" fontId="8" fillId="0" borderId="0" xfId="9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11" fillId="7" borderId="0" xfId="0" applyNumberFormat="1" applyFont="1" applyFill="1" applyAlignment="1">
      <alignment horizontal="right"/>
    </xf>
    <xf numFmtId="179" fontId="6" fillId="7" borderId="0" xfId="1" applyNumberFormat="1" applyFont="1" applyFill="1" applyAlignment="1">
      <alignment horizontal="right"/>
    </xf>
    <xf numFmtId="0" fontId="6" fillId="0" borderId="0" xfId="0" applyFont="1"/>
    <xf numFmtId="43" fontId="1" fillId="0" borderId="0" xfId="1"/>
  </cellXfs>
  <cellStyles count="20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Percent" xfId="9" builtinId="5"/>
    <cellStyle name="Total" xfId="10" builtinId="25" customBuiltin="1"/>
    <cellStyle name="Unprot" xfId="11"/>
    <cellStyle name="Unprot$" xfId="12"/>
    <cellStyle name="Unprot_dimon" xfId="13"/>
    <cellStyle name="Unprotect" xfId="14"/>
    <cellStyle name="콤마 [0]_94하반기" xfId="15"/>
    <cellStyle name="콤마_94하반기" xfId="16"/>
    <cellStyle name="통화 [0]_94하반기" xfId="17"/>
    <cellStyle name="통화_94하반기" xfId="18"/>
    <cellStyle name="표준_970120" xfId="19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26</xdr:row>
          <xdr:rowOff>66675</xdr:rowOff>
        </xdr:from>
        <xdr:to>
          <xdr:col>33</xdr:col>
          <xdr:colOff>352425</xdr:colOff>
          <xdr:row>27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35CA734-6AB2-DAA7-C7B3-FD2D915CB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Cholesky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533"/>
  <sheetViews>
    <sheetView tabSelected="1" topLeftCell="Z1" zoomScale="75" workbookViewId="0">
      <pane ySplit="3" topLeftCell="A4" activePane="bottomLeft" state="frozen"/>
      <selection pane="bottomLeft" activeCell="AI31" sqref="AI31"/>
    </sheetView>
  </sheetViews>
  <sheetFormatPr defaultRowHeight="12.75" customHeight="1"/>
  <cols>
    <col min="1" max="1" width="12.140625" style="13" customWidth="1"/>
    <col min="2" max="9" width="9.140625" style="4"/>
    <col min="10" max="10" width="9.140625" style="22"/>
    <col min="11" max="11" width="6.28515625" style="14" customWidth="1"/>
    <col min="12" max="12" width="5.85546875" customWidth="1"/>
    <col min="13" max="13" width="8.7109375" style="27" customWidth="1"/>
    <col min="14" max="14" width="11.85546875" customWidth="1"/>
    <col min="15" max="24" width="9.140625" style="5"/>
    <col min="25" max="25" width="4.42578125" customWidth="1"/>
    <col min="27" max="27" width="24.7109375" customWidth="1"/>
    <col min="28" max="28" width="15.7109375" customWidth="1"/>
    <col min="29" max="29" width="4.42578125" customWidth="1"/>
    <col min="31" max="31" width="14.7109375" customWidth="1"/>
    <col min="32" max="32" width="3.140625" style="5" customWidth="1"/>
    <col min="33" max="33" width="11.28515625" style="5" customWidth="1"/>
  </cols>
  <sheetData>
    <row r="1" spans="1:42" ht="12.75" customHeight="1">
      <c r="L1" s="5"/>
      <c r="M1" s="24"/>
      <c r="O1" s="6"/>
      <c r="P1" s="6"/>
      <c r="Q1" s="6"/>
      <c r="R1" s="6"/>
      <c r="S1" s="6"/>
      <c r="T1" s="6"/>
      <c r="U1" s="6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12.75" customHeight="1">
      <c r="L2" s="5"/>
      <c r="M2" s="24"/>
      <c r="O2" s="9">
        <v>2</v>
      </c>
      <c r="P2" s="9">
        <v>3</v>
      </c>
      <c r="Q2" s="9">
        <v>4</v>
      </c>
      <c r="R2" s="9">
        <v>5</v>
      </c>
      <c r="S2" s="9">
        <v>6</v>
      </c>
      <c r="T2" s="9">
        <v>7</v>
      </c>
      <c r="U2" s="9">
        <v>8</v>
      </c>
      <c r="V2" s="9">
        <v>9</v>
      </c>
      <c r="W2" s="9">
        <v>10</v>
      </c>
      <c r="X2" s="9"/>
      <c r="Y2" s="9"/>
      <c r="Z2" s="9"/>
      <c r="AH2" s="57">
        <f t="array" ref="AH2" ca="1">SQRT(SUM($M$4:$M$256*(O$4:O$256)^2))</f>
        <v>4.2057498912774452E-2</v>
      </c>
      <c r="AI2" s="57">
        <f t="array" ref="AI2" ca="1">SQRT(SUM($M$4:$M$256*(P$4:P$256)^2))</f>
        <v>2.5246581161976388E-2</v>
      </c>
      <c r="AJ2" s="57">
        <f t="array" ref="AJ2" ca="1">SQRT(SUM($M$4:$M$256*(Q$4:Q$256)^2))</f>
        <v>3.1121781991184726E-2</v>
      </c>
      <c r="AK2" s="57">
        <f t="array" ref="AK2" ca="1">SQRT(SUM($M$4:$M$256*(R$4:R$256)^2))</f>
        <v>2.1458366760320667E-2</v>
      </c>
      <c r="AL2" s="57">
        <f t="array" ref="AL2" ca="1">SQRT(SUM($M$4:$M$256*(S$4:S$256)^2))</f>
        <v>2.7518093134452394E-2</v>
      </c>
      <c r="AM2" s="57">
        <f t="array" ref="AM2" ca="1">SQRT(SUM($M$4:$M$256*(T$4:T$256)^2))</f>
        <v>1.4053827789830397E-2</v>
      </c>
      <c r="AN2" s="57">
        <f t="array" ref="AN2" ca="1">SQRT(SUM($M$4:$M$256*(U$4:U$256)^2))</f>
        <v>2.0864112310258403E-2</v>
      </c>
      <c r="AO2" s="57">
        <f t="array" ref="AO2" ca="1">SQRT(SUM($M$4:$M$256*(V$4:V$256)^2))</f>
        <v>3.4196059694176308E-2</v>
      </c>
      <c r="AP2" s="57">
        <f t="array" ref="AP2" ca="1">SQRT(SUM($M$4:$M$256*(W$4:W$256)^2))</f>
        <v>3.7091696253120393E-2</v>
      </c>
    </row>
    <row r="3" spans="1:42" ht="12.75" customHeight="1">
      <c r="A3" s="13" t="s">
        <v>29</v>
      </c>
      <c r="B3" s="9" t="s">
        <v>28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30</v>
      </c>
      <c r="J3" s="23" t="s">
        <v>33</v>
      </c>
      <c r="L3" s="5"/>
      <c r="M3" s="25"/>
      <c r="N3" s="7"/>
      <c r="O3" s="5" t="str">
        <f>B3</f>
        <v>BUSCOAL</v>
      </c>
      <c r="P3" s="5" t="str">
        <f t="shared" ref="P3:W3" si="0">C3</f>
        <v>SMPAPR</v>
      </c>
      <c r="Q3" s="5" t="str">
        <f t="shared" si="0"/>
        <v>SMENRS</v>
      </c>
      <c r="R3" s="5" t="str">
        <f t="shared" si="0"/>
        <v>SMIRON</v>
      </c>
      <c r="S3" s="5" t="str">
        <f t="shared" si="0"/>
        <v>SMOILE</v>
      </c>
      <c r="T3" s="5" t="str">
        <f t="shared" si="0"/>
        <v>SMUTLS</v>
      </c>
      <c r="U3" s="5" t="str">
        <f t="shared" si="0"/>
        <v>SML</v>
      </c>
      <c r="V3" s="5" t="str">
        <f t="shared" si="0"/>
        <v>SMCMNW</v>
      </c>
      <c r="W3" s="5" t="str">
        <f t="shared" si="0"/>
        <v>HC</v>
      </c>
      <c r="Y3" s="5"/>
      <c r="Z3" s="5"/>
      <c r="AF3"/>
      <c r="AH3" s="9" t="s">
        <v>7</v>
      </c>
      <c r="AI3" s="9" t="s">
        <v>8</v>
      </c>
      <c r="AJ3" s="9" t="s">
        <v>9</v>
      </c>
      <c r="AK3" s="9" t="s">
        <v>10</v>
      </c>
      <c r="AL3" s="9" t="s">
        <v>11</v>
      </c>
      <c r="AM3" s="9" t="s">
        <v>12</v>
      </c>
      <c r="AN3" s="9" t="s">
        <v>13</v>
      </c>
      <c r="AO3" s="9" t="s">
        <v>14</v>
      </c>
      <c r="AP3" s="9" t="s">
        <v>35</v>
      </c>
    </row>
    <row r="4" spans="1:42" ht="12.75" customHeight="1" thickBot="1">
      <c r="A4" s="13">
        <v>36160</v>
      </c>
      <c r="B4" s="4">
        <v>100</v>
      </c>
      <c r="C4" s="4">
        <v>150.87</v>
      </c>
      <c r="D4" s="4">
        <v>88.63</v>
      </c>
      <c r="E4" s="4">
        <v>74.77</v>
      </c>
      <c r="F4" s="4">
        <v>79.67</v>
      </c>
      <c r="G4" s="4">
        <v>151.18</v>
      </c>
      <c r="H4" s="4">
        <v>177.36</v>
      </c>
      <c r="I4" s="4">
        <v>53.95</v>
      </c>
      <c r="J4" s="22">
        <v>12.843999999999999</v>
      </c>
      <c r="L4" s="12">
        <f>MATCH(AB12,A:A,0)</f>
        <v>509</v>
      </c>
      <c r="M4" s="25">
        <f>(1-$AB$13)</f>
        <v>6.0000000000000053E-2</v>
      </c>
      <c r="N4" s="8">
        <f t="shared" ref="N4:N67" si="1">INDEX($A:$J,L4,1)</f>
        <v>36889</v>
      </c>
      <c r="O4" s="6">
        <f>IF(ISERR(LN(INDEX($A:$J,$L4,O$2)/INDEX($A:$J,$L5,O$2))),0,LN(INDEX($A:$J,$L4,O$2)/INDEX($A:$J,$L5,O$2)))</f>
        <v>5.6749902716426236E-2</v>
      </c>
      <c r="P4" s="6">
        <f t="shared" ref="P4:W4" si="2">IF(ISERR(LN(INDEX($A:$J,$L4,P$2)/INDEX($A:$J,$L5,P$2))),0,LN(INDEX($A:$J,$L4,P$2)/INDEX($A:$J,$L5,P$2)))</f>
        <v>6.0439022502703135E-3</v>
      </c>
      <c r="Q4" s="6">
        <f t="shared" si="2"/>
        <v>-2.6387021447869894E-2</v>
      </c>
      <c r="R4" s="6">
        <f t="shared" si="2"/>
        <v>1.712971407028056E-2</v>
      </c>
      <c r="S4" s="6">
        <f t="shared" si="2"/>
        <v>0</v>
      </c>
      <c r="T4" s="6">
        <f t="shared" si="2"/>
        <v>-2.1992685188538474E-2</v>
      </c>
      <c r="U4" s="6">
        <f t="shared" si="2"/>
        <v>-1.7738724250751649E-2</v>
      </c>
      <c r="V4" s="6">
        <f t="shared" si="2"/>
        <v>7.4708919647725695E-3</v>
      </c>
      <c r="W4" s="6">
        <f t="shared" si="2"/>
        <v>-6.9769285005206964E-3</v>
      </c>
      <c r="X4" s="6"/>
      <c r="Y4" s="6"/>
      <c r="Z4" s="6"/>
      <c r="AA4" s="1"/>
      <c r="AE4" s="58" t="s">
        <v>38</v>
      </c>
      <c r="AF4"/>
      <c r="AG4" s="10"/>
      <c r="AH4" s="10" t="str">
        <f t="shared" ref="AH4:AP4" si="3">B3</f>
        <v>BUSCOAL</v>
      </c>
      <c r="AI4" s="10" t="str">
        <f t="shared" si="3"/>
        <v>SMPAPR</v>
      </c>
      <c r="AJ4" s="10" t="str">
        <f t="shared" si="3"/>
        <v>SMENRS</v>
      </c>
      <c r="AK4" s="10" t="str">
        <f t="shared" si="3"/>
        <v>SMIRON</v>
      </c>
      <c r="AL4" s="10" t="str">
        <f t="shared" si="3"/>
        <v>SMOILE</v>
      </c>
      <c r="AM4" s="10" t="str">
        <f t="shared" si="3"/>
        <v>SMUTLS</v>
      </c>
      <c r="AN4" s="10" t="str">
        <f t="shared" si="3"/>
        <v>SML</v>
      </c>
      <c r="AO4" s="10" t="str">
        <f t="shared" si="3"/>
        <v>SMCMNW</v>
      </c>
      <c r="AP4" s="10" t="str">
        <f t="shared" si="3"/>
        <v>HC</v>
      </c>
    </row>
    <row r="5" spans="1:42" ht="12.75" customHeight="1">
      <c r="A5" s="13">
        <v>36164</v>
      </c>
      <c r="B5" s="4">
        <v>94.89</v>
      </c>
      <c r="C5" s="4">
        <v>153.28</v>
      </c>
      <c r="D5" s="4">
        <v>91.31</v>
      </c>
      <c r="E5" s="4">
        <v>75.349999999999994</v>
      </c>
      <c r="F5" s="4">
        <v>81.25</v>
      </c>
      <c r="G5" s="4">
        <v>151.82</v>
      </c>
      <c r="H5" s="4">
        <v>176.41</v>
      </c>
      <c r="I5" s="4">
        <v>56.7</v>
      </c>
      <c r="J5" s="22">
        <v>12.718999999999999</v>
      </c>
      <c r="L5" s="5">
        <f>L4-1</f>
        <v>508</v>
      </c>
      <c r="M5" s="26">
        <f t="shared" ref="M5:M68" si="4">M4*$AB$13</f>
        <v>5.6400000000000047E-2</v>
      </c>
      <c r="N5" s="8">
        <f t="shared" si="1"/>
        <v>36888</v>
      </c>
      <c r="O5" s="6">
        <f t="shared" ref="O5:O68" ca="1" si="5">IF(ISERR(LN(INDEX($A:$J,$L5,O$2)/INDEX($A:$J,$L6,O$2))),0,LN(INDEX($A:$J,$L5,O$2)/INDEX($A:$J,$L6,O$2)))</f>
        <v>3.4210469794437079E-2</v>
      </c>
      <c r="P5" s="6">
        <f t="shared" ref="P5:P68" ca="1" si="6">IF(ISERR(LN(INDEX($A:$J,$L5,P$2)/INDEX($A:$J,$L6,P$2))),0,LN(INDEX($A:$J,$L5,P$2)/INDEX($A:$J,$L6,P$2)))</f>
        <v>1.024381970840991E-2</v>
      </c>
      <c r="Q5" s="6">
        <f t="shared" ref="Q5:Q68" ca="1" si="7">IF(ISERR(LN(INDEX($A:$J,$L5,Q$2)/INDEX($A:$J,$L6,Q$2))),0,LN(INDEX($A:$J,$L5,Q$2)/INDEX($A:$J,$L6,Q$2)))</f>
        <v>3.2489448016038425E-2</v>
      </c>
      <c r="R5" s="6">
        <f t="shared" ref="R5:R68" ca="1" si="8">IF(ISERR(LN(INDEX($A:$J,$L5,R$2)/INDEX($A:$J,$L6,R$2))),0,LN(INDEX($A:$J,$L5,R$2)/INDEX($A:$J,$L6,R$2)))</f>
        <v>2.0818153504970974E-4</v>
      </c>
      <c r="S5" s="6">
        <f t="shared" ref="S5:S68" ca="1" si="9">IF(ISERR(LN(INDEX($A:$J,$L5,S$2)/INDEX($A:$J,$L6,S$2))),0,LN(INDEX($A:$J,$L5,S$2)/INDEX($A:$J,$L6,S$2)))</f>
        <v>3.6084660743033202E-2</v>
      </c>
      <c r="T5" s="6">
        <f t="shared" ref="T5:T68" ca="1" si="10">IF(ISERR(LN(INDEX($A:$J,$L5,T$2)/INDEX($A:$J,$L6,T$2))),0,LN(INDEX($A:$J,$L5,T$2)/INDEX($A:$J,$L6,T$2)))</f>
        <v>8.9267771529912866E-3</v>
      </c>
      <c r="U5" s="6">
        <f t="shared" ref="U5:U68" ca="1" si="11">IF(ISERR(LN(INDEX($A:$J,$L5,U$2)/INDEX($A:$J,$L6,U$2))),0,LN(INDEX($A:$J,$L5,U$2)/INDEX($A:$J,$L6,U$2)))</f>
        <v>2.9511380316590174E-2</v>
      </c>
      <c r="V5" s="6">
        <f t="shared" ref="V5:V68" ca="1" si="12">IF(ISERR(LN(INDEX($A:$J,$L5,V$2)/INDEX($A:$J,$L6,V$2))),0,LN(INDEX($A:$J,$L5,V$2)/INDEX($A:$J,$L6,V$2)))</f>
        <v>-5.8012280782978338E-3</v>
      </c>
      <c r="W5" s="6">
        <f t="shared" ref="W5:W68" ca="1" si="13">IF(ISERR(LN(INDEX($A:$J,$L5,W$2)/INDEX($A:$J,$L6,W$2))),0,LN(INDEX($A:$J,$L5,W$2)/INDEX($A:$J,$L6,W$2)))</f>
        <v>-5.555569844601994E-3</v>
      </c>
      <c r="X5" s="6"/>
      <c r="Y5" s="6"/>
      <c r="Z5" s="6"/>
      <c r="AA5" s="1"/>
      <c r="AE5" s="30">
        <f t="array" aca="1" ref="AE5:AE13" ca="1">TRANSPOSE(AH2:AP2)</f>
        <v>4.2057498912774452E-2</v>
      </c>
      <c r="AF5" s="10" t="str">
        <f t="array" ref="AF5:AF13">TRANSPOSE(AH3:AP3)</f>
        <v>O</v>
      </c>
      <c r="AG5" s="10" t="str">
        <f t="array" ref="AG5:AG13">TRANSPOSE(AH4:AP4)</f>
        <v>BUSCOAL</v>
      </c>
      <c r="AH5" s="48">
        <f t="array" aca="1" ref="AH5" ca="1">(SUM($M$4:$M$256*(INDIRECT(AH$3&amp;"4"):INDIRECT(AH$3&amp;"256")*INDIRECT($AF5&amp;"4"):INDIRECT($AF5&amp;"256"))))/(AH$2*$AE5)</f>
        <v>1.0000000000000002</v>
      </c>
      <c r="AI5" s="49">
        <f t="array" aca="1" ref="AI5" ca="1">(SUM($M$4:$M$256*(INDIRECT(AI$3&amp;"4"):INDIRECT(AI$3&amp;"256")*INDIRECT($AF5&amp;"4"):INDIRECT($AF5&amp;"256"))))/(AI$2*$AE5)</f>
        <v>0.13698763801098038</v>
      </c>
      <c r="AJ5" s="49">
        <f t="array" aca="1" ref="AJ5" ca="1">(SUM($M$4:$M$256*(INDIRECT(AJ$3&amp;"4"):INDIRECT(AJ$3&amp;"256")*INDIRECT($AF5&amp;"4"):INDIRECT($AF5&amp;"256"))))/(AJ$2*$AE5)</f>
        <v>0.33394260258336728</v>
      </c>
      <c r="AK5" s="49">
        <f t="array" aca="1" ref="AK5" ca="1">(SUM($M$4:$M$256*(INDIRECT(AK$3&amp;"4"):INDIRECT(AK$3&amp;"256")*INDIRECT($AF5&amp;"4"):INDIRECT($AF5&amp;"256"))))/(AK$2*$AE5)</f>
        <v>0.56735094739908876</v>
      </c>
      <c r="AL5" s="49">
        <f t="array" aca="1" ref="AL5" ca="1">(SUM($M$4:$M$256*(INDIRECT(AL$3&amp;"4"):INDIRECT(AL$3&amp;"256")*INDIRECT($AF5&amp;"4"):INDIRECT($AF5&amp;"256"))))/(AL$2*$AE5)</f>
        <v>0.31460389126902089</v>
      </c>
      <c r="AM5" s="49">
        <f t="array" aca="1" ref="AM5" ca="1">(SUM($M$4:$M$256*(INDIRECT(AM$3&amp;"4"):INDIRECT(AM$3&amp;"256")*INDIRECT($AF5&amp;"4"):INDIRECT($AF5&amp;"256"))))/(AM$2*$AE5)</f>
        <v>0.55067738132603616</v>
      </c>
      <c r="AN5" s="49">
        <f t="array" aca="1" ref="AN5" ca="1">(SUM($M$4:$M$256*(INDIRECT(AN$3&amp;"4"):INDIRECT(AN$3&amp;"256")*INDIRECT($AF5&amp;"4"):INDIRECT($AF5&amp;"256"))))/(AN$2*$AE5)</f>
        <v>0.50020447827241044</v>
      </c>
      <c r="AO5" s="49">
        <f t="array" aca="1" ref="AO5" ca="1">(SUM($M$4:$M$256*(INDIRECT(AO$3&amp;"4"):INDIRECT(AO$3&amp;"256")*INDIRECT($AF5&amp;"4"):INDIRECT($AF5&amp;"256"))))/(AO$2*$AE5)</f>
        <v>0.22576975320301873</v>
      </c>
      <c r="AP5" s="50">
        <f t="array" aca="1" ref="AP5" ca="1">(SUM($M$4:$M$256*(INDIRECT(AP$3&amp;"4"):INDIRECT(AP$3&amp;"256")*INDIRECT($AF5&amp;"4"):INDIRECT($AF5&amp;"256"))))/(AP$2*$AE5)</f>
        <v>0.56059878611316027</v>
      </c>
    </row>
    <row r="6" spans="1:42" ht="12.75" customHeight="1">
      <c r="A6" s="13">
        <v>36165</v>
      </c>
      <c r="B6" s="4">
        <v>89.05</v>
      </c>
      <c r="C6" s="4">
        <v>151.30000000000001</v>
      </c>
      <c r="D6" s="4">
        <v>90.5</v>
      </c>
      <c r="E6" s="4">
        <v>75.010000000000005</v>
      </c>
      <c r="F6" s="4">
        <v>80.180000000000007</v>
      </c>
      <c r="G6" s="4">
        <v>151.04</v>
      </c>
      <c r="H6" s="4">
        <v>176.33</v>
      </c>
      <c r="I6" s="4">
        <v>59.66</v>
      </c>
      <c r="J6" s="22">
        <v>12.343999999999999</v>
      </c>
      <c r="L6" s="5">
        <f t="shared" ref="L6:L69" ca="1" si="14">L5-1</f>
        <v>507</v>
      </c>
      <c r="M6" s="26">
        <f t="shared" si="4"/>
        <v>5.3016000000000042E-2</v>
      </c>
      <c r="N6" s="8">
        <f t="shared" ca="1" si="1"/>
        <v>36887</v>
      </c>
      <c r="O6" s="6">
        <f t="shared" ca="1" si="5"/>
        <v>0.12334015828814475</v>
      </c>
      <c r="P6" s="6">
        <f t="shared" ca="1" si="6"/>
        <v>1.0529230852820325E-2</v>
      </c>
      <c r="Q6" s="6">
        <f t="shared" ca="1" si="7"/>
        <v>5.7259448182631683E-3</v>
      </c>
      <c r="R6" s="6">
        <f t="shared" ca="1" si="8"/>
        <v>5.4113489719828343E-2</v>
      </c>
      <c r="S6" s="6">
        <f t="shared" ca="1" si="9"/>
        <v>6.3031176069493489E-3</v>
      </c>
      <c r="T6" s="6">
        <f t="shared" ca="1" si="10"/>
        <v>3.6201607221480241E-2</v>
      </c>
      <c r="U6" s="6">
        <f t="shared" ca="1" si="11"/>
        <v>3.1977631620173107E-2</v>
      </c>
      <c r="V6" s="6">
        <f t="shared" ca="1" si="12"/>
        <v>3.972730073111904E-2</v>
      </c>
      <c r="W6" s="6">
        <f t="shared" ca="1" si="13"/>
        <v>8.0735468352437181E-2</v>
      </c>
      <c r="X6" s="6"/>
      <c r="Y6" s="6"/>
      <c r="Z6" s="6"/>
      <c r="AA6" s="1"/>
      <c r="AE6" s="30">
        <f ca="1"/>
        <v>2.5246581161976388E-2</v>
      </c>
      <c r="AF6" s="10" t="str">
        <v>P</v>
      </c>
      <c r="AG6" s="10" t="str">
        <v>SMPAPR</v>
      </c>
      <c r="AH6" s="51">
        <f t="array" aca="1" ref="AH6" ca="1">(SUM($M$4:$M$256*(INDIRECT(AH$3&amp;"4"):INDIRECT(AH$3&amp;"256")*INDIRECT($AF6&amp;"4"):INDIRECT($AF6&amp;"256"))))/(AH$2*$AE6)</f>
        <v>0.13698763801098038</v>
      </c>
      <c r="AI6" s="52">
        <f t="array" aca="1" ref="AI6" ca="1">(SUM($M$4:$M$256*(INDIRECT(AI$3&amp;"4"):INDIRECT(AI$3&amp;"256")*INDIRECT($AF6&amp;"4"):INDIRECT($AF6&amp;"256"))))/(AI$2*$AE6)</f>
        <v>0.99999999999999978</v>
      </c>
      <c r="AJ6" s="52">
        <f t="array" aca="1" ref="AJ6" ca="1">(SUM($M$4:$M$256*(INDIRECT(AJ$3&amp;"4"):INDIRECT(AJ$3&amp;"256")*INDIRECT($AF6&amp;"4"):INDIRECT($AF6&amp;"256"))))/(AJ$2*$AE6)</f>
        <v>8.0817787806073446E-2</v>
      </c>
      <c r="AK6" s="52">
        <f t="array" aca="1" ref="AK6" ca="1">(SUM($M$4:$M$256*(INDIRECT(AK$3&amp;"4"):INDIRECT(AK$3&amp;"256")*INDIRECT($AF6&amp;"4"):INDIRECT($AF6&amp;"256"))))/(AK$2*$AE6)</f>
        <v>0.30735315891880893</v>
      </c>
      <c r="AL6" s="52">
        <f t="array" aca="1" ref="AL6" ca="1">(SUM($M$4:$M$256*(INDIRECT(AL$3&amp;"4"):INDIRECT(AL$3&amp;"256")*INDIRECT($AF6&amp;"4"):INDIRECT($AF6&amp;"256"))))/(AL$2*$AE6)</f>
        <v>0.27686932101376266</v>
      </c>
      <c r="AM6" s="52">
        <f t="array" aca="1" ref="AM6" ca="1">(SUM($M$4:$M$256*(INDIRECT(AM$3&amp;"4"):INDIRECT(AM$3&amp;"256")*INDIRECT($AF6&amp;"4"):INDIRECT($AF6&amp;"256"))))/(AM$2*$AE6)</f>
        <v>0.18215233949281434</v>
      </c>
      <c r="AN6" s="52">
        <f t="array" aca="1" ref="AN6" ca="1">(SUM($M$4:$M$256*(INDIRECT(AN$3&amp;"4"):INDIRECT(AN$3&amp;"256")*INDIRECT($AF6&amp;"4"):INDIRECT($AF6&amp;"256"))))/(AN$2*$AE6)</f>
        <v>0.34376231663691709</v>
      </c>
      <c r="AO6" s="52">
        <f t="array" aca="1" ref="AO6" ca="1">(SUM($M$4:$M$256*(INDIRECT(AO$3&amp;"4"):INDIRECT(AO$3&amp;"256")*INDIRECT($AF6&amp;"4"):INDIRECT($AF6&amp;"256"))))/(AO$2*$AE6)</f>
        <v>0.10673865104865932</v>
      </c>
      <c r="AP6" s="53">
        <f t="array" aca="1" ref="AP6" ca="1">(SUM($M$4:$M$256*(INDIRECT(AP$3&amp;"4"):INDIRECT(AP$3&amp;"256")*INDIRECT($AF6&amp;"4"):INDIRECT($AF6&amp;"256"))))/(AP$2*$AE6)</f>
        <v>0.3098199352925966</v>
      </c>
    </row>
    <row r="7" spans="1:42" ht="12.75" customHeight="1">
      <c r="A7" s="13">
        <v>36166</v>
      </c>
      <c r="B7" s="4">
        <v>86.13</v>
      </c>
      <c r="C7" s="4">
        <v>152</v>
      </c>
      <c r="D7" s="4">
        <v>92.83</v>
      </c>
      <c r="E7" s="4">
        <v>75.260000000000005</v>
      </c>
      <c r="F7" s="4">
        <v>84.15</v>
      </c>
      <c r="G7" s="4">
        <v>149.63</v>
      </c>
      <c r="H7" s="4">
        <v>178.45</v>
      </c>
      <c r="I7" s="4">
        <v>58.52</v>
      </c>
      <c r="J7" s="22">
        <v>12.563000000000001</v>
      </c>
      <c r="L7" s="5">
        <f t="shared" ca="1" si="14"/>
        <v>506</v>
      </c>
      <c r="M7" s="26">
        <f t="shared" si="4"/>
        <v>4.9835040000000039E-2</v>
      </c>
      <c r="N7" s="8">
        <f t="shared" ca="1" si="1"/>
        <v>36886</v>
      </c>
      <c r="O7" s="6">
        <f t="shared" ca="1" si="5"/>
        <v>7.8584675264394374E-2</v>
      </c>
      <c r="P7" s="6">
        <f t="shared" ca="1" si="6"/>
        <v>-1.5045910364102751E-2</v>
      </c>
      <c r="Q7" s="6">
        <f t="shared" ca="1" si="7"/>
        <v>8.651298265536618E-2</v>
      </c>
      <c r="R7" s="6">
        <f t="shared" ca="1" si="8"/>
        <v>-5.9165287086460653E-3</v>
      </c>
      <c r="S7" s="6">
        <f t="shared" ca="1" si="9"/>
        <v>4.6421836851249176E-2</v>
      </c>
      <c r="T7" s="6">
        <f t="shared" ca="1" si="10"/>
        <v>1.7723708664695994E-2</v>
      </c>
      <c r="U7" s="6">
        <f t="shared" ca="1" si="11"/>
        <v>8.0728423330325323E-3</v>
      </c>
      <c r="V7" s="6">
        <f t="shared" ca="1" si="12"/>
        <v>-1.4144131677037078E-2</v>
      </c>
      <c r="W7" s="6">
        <f t="shared" ca="1" si="13"/>
        <v>4.295138719559926E-2</v>
      </c>
      <c r="X7" s="6"/>
      <c r="Y7" s="6"/>
      <c r="Z7" s="6"/>
      <c r="AA7" s="1"/>
      <c r="AE7" s="30">
        <f ca="1"/>
        <v>3.1121781991184726E-2</v>
      </c>
      <c r="AF7" s="10" t="str">
        <v>Q</v>
      </c>
      <c r="AG7" s="10" t="str">
        <v>SMENRS</v>
      </c>
      <c r="AH7" s="51">
        <f t="array" aca="1" ref="AH7" ca="1">(SUM($M$4:$M$256*(INDIRECT(AH$3&amp;"4"):INDIRECT(AH$3&amp;"256")*INDIRECT($AF7&amp;"4"):INDIRECT($AF7&amp;"256"))))/(AH$2*$AE7)</f>
        <v>0.33394260258336728</v>
      </c>
      <c r="AI7" s="52">
        <f t="array" aca="1" ref="AI7" ca="1">(SUM($M$4:$M$256*(INDIRECT(AI$3&amp;"4"):INDIRECT(AI$3&amp;"256")*INDIRECT($AF7&amp;"4"):INDIRECT($AF7&amp;"256"))))/(AI$2*$AE7)</f>
        <v>8.0817787806073446E-2</v>
      </c>
      <c r="AJ7" s="52">
        <f t="array" aca="1" ref="AJ7" ca="1">(SUM($M$4:$M$256*(INDIRECT(AJ$3&amp;"4"):INDIRECT(AJ$3&amp;"256")*INDIRECT($AF7&amp;"4"):INDIRECT($AF7&amp;"256"))))/(AJ$2*$AE7)</f>
        <v>1</v>
      </c>
      <c r="AK7" s="52">
        <f t="array" aca="1" ref="AK7" ca="1">(SUM($M$4:$M$256*(INDIRECT(AK$3&amp;"4"):INDIRECT(AK$3&amp;"256")*INDIRECT($AF7&amp;"4"):INDIRECT($AF7&amp;"256"))))/(AK$2*$AE7)</f>
        <v>4.0605822843569554E-2</v>
      </c>
      <c r="AL7" s="52">
        <f t="array" aca="1" ref="AL7" ca="1">(SUM($M$4:$M$256*(INDIRECT(AL$3&amp;"4"):INDIRECT(AL$3&amp;"256")*INDIRECT($AF7&amp;"4"):INDIRECT($AF7&amp;"256"))))/(AL$2*$AE7)</f>
        <v>0.88603555651534871</v>
      </c>
      <c r="AM7" s="52">
        <f t="array" aca="1" ref="AM7" ca="1">(SUM($M$4:$M$256*(INDIRECT(AM$3&amp;"4"):INDIRECT(AM$3&amp;"256")*INDIRECT($AF7&amp;"4"):INDIRECT($AF7&amp;"256"))))/(AM$2*$AE7)</f>
        <v>0.59749055336602208</v>
      </c>
      <c r="AN7" s="52">
        <f t="array" aca="1" ref="AN7" ca="1">(SUM($M$4:$M$256*(INDIRECT(AN$3&amp;"4"):INDIRECT(AN$3&amp;"256")*INDIRECT($AF7&amp;"4"):INDIRECT($AF7&amp;"256"))))/(AN$2*$AE7)</f>
        <v>0.5005400876992806</v>
      </c>
      <c r="AO7" s="52">
        <f t="array" aca="1" ref="AO7" ca="1">(SUM($M$4:$M$256*(INDIRECT(AO$3&amp;"4"):INDIRECT(AO$3&amp;"256")*INDIRECT($AF7&amp;"4"):INDIRECT($AF7&amp;"256"))))/(AO$2*$AE7)</f>
        <v>0.12399754246999617</v>
      </c>
      <c r="AP7" s="53">
        <f t="array" aca="1" ref="AP7" ca="1">(SUM($M$4:$M$256*(INDIRECT(AP$3&amp;"4"):INDIRECT(AP$3&amp;"256")*INDIRECT($AF7&amp;"4"):INDIRECT($AF7&amp;"256"))))/(AP$2*$AE7)</f>
        <v>0.59134939912605178</v>
      </c>
    </row>
    <row r="8" spans="1:42" ht="12.75" customHeight="1">
      <c r="A8" s="13">
        <v>36167</v>
      </c>
      <c r="B8" s="4">
        <v>83.94</v>
      </c>
      <c r="C8" s="4">
        <v>149.77000000000001</v>
      </c>
      <c r="D8" s="4">
        <v>92.85</v>
      </c>
      <c r="E8" s="4">
        <v>75.37</v>
      </c>
      <c r="F8" s="4">
        <v>86.51</v>
      </c>
      <c r="G8" s="4">
        <v>147.72999999999999</v>
      </c>
      <c r="H8" s="4">
        <v>177.94</v>
      </c>
      <c r="I8" s="4">
        <v>56.13</v>
      </c>
      <c r="J8" s="22">
        <v>12.625</v>
      </c>
      <c r="L8" s="5">
        <f t="shared" ca="1" si="14"/>
        <v>505</v>
      </c>
      <c r="M8" s="26">
        <f t="shared" si="4"/>
        <v>4.6844937600000032E-2</v>
      </c>
      <c r="N8" s="8">
        <f t="shared" ca="1" si="1"/>
        <v>36882</v>
      </c>
      <c r="O8" s="6">
        <f t="shared" ca="1" si="5"/>
        <v>6.7160110378282206E-2</v>
      </c>
      <c r="P8" s="6">
        <f t="shared" ca="1" si="6"/>
        <v>1.2626879484171941E-2</v>
      </c>
      <c r="Q8" s="6">
        <f t="shared" ca="1" si="7"/>
        <v>1.6264219760079506E-2</v>
      </c>
      <c r="R8" s="6">
        <f t="shared" ca="1" si="8"/>
        <v>1.6744167360709546E-2</v>
      </c>
      <c r="S8" s="6">
        <f t="shared" ca="1" si="9"/>
        <v>9.54868366242995E-3</v>
      </c>
      <c r="T8" s="6">
        <f t="shared" ca="1" si="10"/>
        <v>1.5469799231754594E-2</v>
      </c>
      <c r="U8" s="6">
        <f t="shared" ca="1" si="11"/>
        <v>3.3008871592596842E-2</v>
      </c>
      <c r="V8" s="6">
        <f t="shared" ca="1" si="12"/>
        <v>2.0854215231348061E-2</v>
      </c>
      <c r="W8" s="6">
        <f t="shared" ca="1" si="13"/>
        <v>4.1606000832463866E-2</v>
      </c>
      <c r="X8" s="6"/>
      <c r="Y8" s="6"/>
      <c r="Z8" s="6"/>
      <c r="AA8" s="1"/>
      <c r="AE8" s="30">
        <f ca="1"/>
        <v>2.1458366760320667E-2</v>
      </c>
      <c r="AF8" s="10" t="str">
        <v>R</v>
      </c>
      <c r="AG8" s="10" t="str">
        <v>SMIRON</v>
      </c>
      <c r="AH8" s="51">
        <f t="array" aca="1" ref="AH8" ca="1">(SUM($M$4:$M$256*(INDIRECT(AH$3&amp;"4"):INDIRECT(AH$3&amp;"256")*INDIRECT($AF8&amp;"4"):INDIRECT($AF8&amp;"256"))))/(AH$2*$AE8)</f>
        <v>0.56735094739908876</v>
      </c>
      <c r="AI8" s="52">
        <f t="array" aca="1" ref="AI8" ca="1">(SUM($M$4:$M$256*(INDIRECT(AI$3&amp;"4"):INDIRECT(AI$3&amp;"256")*INDIRECT($AF8&amp;"4"):INDIRECT($AF8&amp;"256"))))/(AI$2*$AE8)</f>
        <v>0.30735315891880893</v>
      </c>
      <c r="AJ8" s="52">
        <f t="array" aca="1" ref="AJ8" ca="1">(SUM($M$4:$M$256*(INDIRECT(AJ$3&amp;"4"):INDIRECT(AJ$3&amp;"256")*INDIRECT($AF8&amp;"4"):INDIRECT($AF8&amp;"256"))))/(AJ$2*$AE8)</f>
        <v>4.0605822843569554E-2</v>
      </c>
      <c r="AK8" s="52">
        <f t="array" aca="1" ref="AK8" ca="1">(SUM($M$4:$M$256*(INDIRECT(AK$3&amp;"4"):INDIRECT(AK$3&amp;"256")*INDIRECT($AF8&amp;"4"):INDIRECT($AF8&amp;"256"))))/(AK$2*$AE8)</f>
        <v>0.99999999999999989</v>
      </c>
      <c r="AL8" s="52">
        <f t="array" aca="1" ref="AL8" ca="1">(SUM($M$4:$M$256*(INDIRECT(AL$3&amp;"4"):INDIRECT(AL$3&amp;"256")*INDIRECT($AF8&amp;"4"):INDIRECT($AF8&amp;"256"))))/(AL$2*$AE8)</f>
        <v>0.11562809096388532</v>
      </c>
      <c r="AM8" s="52">
        <f t="array" aca="1" ref="AM8" ca="1">(SUM($M$4:$M$256*(INDIRECT(AM$3&amp;"4"):INDIRECT(AM$3&amp;"256")*INDIRECT($AF8&amp;"4"):INDIRECT($AF8&amp;"256"))))/(AM$2*$AE8)</f>
        <v>0.38656828378768826</v>
      </c>
      <c r="AN8" s="52">
        <f t="array" aca="1" ref="AN8" ca="1">(SUM($M$4:$M$256*(INDIRECT(AN$3&amp;"4"):INDIRECT(AN$3&amp;"256")*INDIRECT($AF8&amp;"4"):INDIRECT($AF8&amp;"256"))))/(AN$2*$AE8)</f>
        <v>0.56127276625614619</v>
      </c>
      <c r="AO8" s="52">
        <f t="array" aca="1" ref="AO8" ca="1">(SUM($M$4:$M$256*(INDIRECT(AO$3&amp;"4"):INDIRECT(AO$3&amp;"256")*INDIRECT($AF8&amp;"4"):INDIRECT($AF8&amp;"256"))))/(AO$2*$AE8)</f>
        <v>0.35721447449545507</v>
      </c>
      <c r="AP8" s="53">
        <f t="array" aca="1" ref="AP8" ca="1">(SUM($M$4:$M$256*(INDIRECT(AP$3&amp;"4"):INDIRECT(AP$3&amp;"256")*INDIRECT($AF8&amp;"4"):INDIRECT($AF8&amp;"256"))))/(AP$2*$AE8)</f>
        <v>0.36952661045952401</v>
      </c>
    </row>
    <row r="9" spans="1:42" ht="12.75" customHeight="1">
      <c r="A9" s="13">
        <v>36168</v>
      </c>
      <c r="B9" s="4">
        <v>84.31</v>
      </c>
      <c r="C9" s="4">
        <v>151.18</v>
      </c>
      <c r="D9" s="4">
        <v>92.85</v>
      </c>
      <c r="E9" s="4">
        <v>76.59</v>
      </c>
      <c r="F9" s="4">
        <v>85.9</v>
      </c>
      <c r="G9" s="4">
        <v>147.38</v>
      </c>
      <c r="H9" s="4">
        <v>178.9</v>
      </c>
      <c r="I9" s="4">
        <v>55.98</v>
      </c>
      <c r="J9" s="22">
        <v>12.593999999999999</v>
      </c>
      <c r="L9" s="5">
        <f t="shared" ca="1" si="14"/>
        <v>504</v>
      </c>
      <c r="M9" s="26">
        <f t="shared" si="4"/>
        <v>4.4034241344000025E-2</v>
      </c>
      <c r="N9" s="8">
        <f t="shared" ca="1" si="1"/>
        <v>36881</v>
      </c>
      <c r="O9" s="6">
        <f t="shared" ca="1" si="5"/>
        <v>1.4873162853426467E-2</v>
      </c>
      <c r="P9" s="6">
        <f t="shared" ca="1" si="6"/>
        <v>1.9791889098800811E-2</v>
      </c>
      <c r="Q9" s="6">
        <f t="shared" ca="1" si="7"/>
        <v>6.7882674524134233E-3</v>
      </c>
      <c r="R9" s="6">
        <f t="shared" ca="1" si="8"/>
        <v>2.6109968486649166E-2</v>
      </c>
      <c r="S9" s="6">
        <f t="shared" ca="1" si="9"/>
        <v>6.1242536122202021E-3</v>
      </c>
      <c r="T9" s="6">
        <f t="shared" ca="1" si="10"/>
        <v>2.4616774208051045E-3</v>
      </c>
      <c r="U9" s="6">
        <f t="shared" ca="1" si="11"/>
        <v>6.3154440495391375E-3</v>
      </c>
      <c r="V9" s="6">
        <f t="shared" ca="1" si="12"/>
        <v>1.3966328711225572E-2</v>
      </c>
      <c r="W9" s="6">
        <f t="shared" ca="1" si="13"/>
        <v>9.8522964430116395E-3</v>
      </c>
      <c r="X9" s="6"/>
      <c r="Y9" s="6"/>
      <c r="Z9" s="6"/>
      <c r="AA9" s="1"/>
      <c r="AE9" s="30">
        <f ca="1"/>
        <v>2.7518093134452394E-2</v>
      </c>
      <c r="AF9" s="10" t="str">
        <v>S</v>
      </c>
      <c r="AG9" s="10" t="str">
        <v>SMOILE</v>
      </c>
      <c r="AH9" s="51">
        <f t="array" aca="1" ref="AH9" ca="1">(SUM($M$4:$M$256*(INDIRECT(AH$3&amp;"4"):INDIRECT(AH$3&amp;"256")*INDIRECT($AF9&amp;"4"):INDIRECT($AF9&amp;"256"))))/(AH$2*$AE9)</f>
        <v>0.31460389126902089</v>
      </c>
      <c r="AI9" s="52">
        <f t="array" aca="1" ref="AI9" ca="1">(SUM($M$4:$M$256*(INDIRECT(AI$3&amp;"4"):INDIRECT(AI$3&amp;"256")*INDIRECT($AF9&amp;"4"):INDIRECT($AF9&amp;"256"))))/(AI$2*$AE9)</f>
        <v>0.27686932101376266</v>
      </c>
      <c r="AJ9" s="52">
        <f t="array" aca="1" ref="AJ9" ca="1">(SUM($M$4:$M$256*(INDIRECT(AJ$3&amp;"4"):INDIRECT(AJ$3&amp;"256")*INDIRECT($AF9&amp;"4"):INDIRECT($AF9&amp;"256"))))/(AJ$2*$AE9)</f>
        <v>0.88603555651534871</v>
      </c>
      <c r="AK9" s="52">
        <f t="array" aca="1" ref="AK9" ca="1">(SUM($M$4:$M$256*(INDIRECT(AK$3&amp;"4"):INDIRECT(AK$3&amp;"256")*INDIRECT($AF9&amp;"4"):INDIRECT($AF9&amp;"256"))))/(AK$2*$AE9)</f>
        <v>0.11562809096388532</v>
      </c>
      <c r="AL9" s="52">
        <f t="array" aca="1" ref="AL9" ca="1">(SUM($M$4:$M$256*(INDIRECT(AL$3&amp;"4"):INDIRECT(AL$3&amp;"256")*INDIRECT($AF9&amp;"4"):INDIRECT($AF9&amp;"256"))))/(AL$2*$AE9)</f>
        <v>1</v>
      </c>
      <c r="AM9" s="52">
        <f t="array" aca="1" ref="AM9" ca="1">(SUM($M$4:$M$256*(INDIRECT(AM$3&amp;"4"):INDIRECT(AM$3&amp;"256")*INDIRECT($AF9&amp;"4"):INDIRECT($AF9&amp;"256"))))/(AM$2*$AE9)</f>
        <v>0.53234627411843727</v>
      </c>
      <c r="AN9" s="52">
        <f t="array" aca="1" ref="AN9" ca="1">(SUM($M$4:$M$256*(INDIRECT(AN$3&amp;"4"):INDIRECT(AN$3&amp;"256")*INDIRECT($AF9&amp;"4"):INDIRECT($AF9&amp;"256"))))/(AN$2*$AE9)</f>
        <v>0.51695985588925386</v>
      </c>
      <c r="AO9" s="52">
        <f t="array" aca="1" ref="AO9" ca="1">(SUM($M$4:$M$256*(INDIRECT(AO$3&amp;"4"):INDIRECT(AO$3&amp;"256")*INDIRECT($AF9&amp;"4"):INDIRECT($AF9&amp;"256"))))/(AO$2*$AE9)</f>
        <v>0.16567866127982608</v>
      </c>
      <c r="AP9" s="53">
        <f t="array" aca="1" ref="AP9" ca="1">(SUM($M$4:$M$256*(INDIRECT(AP$3&amp;"4"):INDIRECT(AP$3&amp;"256")*INDIRECT($AF9&amp;"4"):INDIRECT($AF9&amp;"256"))))/(AP$2*$AE9)</f>
        <v>0.59355827095193114</v>
      </c>
    </row>
    <row r="10" spans="1:42" ht="12.75" customHeight="1" thickBot="1">
      <c r="A10" s="13">
        <v>36171</v>
      </c>
      <c r="B10" s="4">
        <v>86.5</v>
      </c>
      <c r="C10" s="4">
        <v>145.53</v>
      </c>
      <c r="D10" s="4">
        <v>92.93</v>
      </c>
      <c r="E10" s="4">
        <v>77.12</v>
      </c>
      <c r="F10" s="4">
        <v>89.46</v>
      </c>
      <c r="G10" s="4">
        <v>145.6</v>
      </c>
      <c r="H10" s="4">
        <v>179.19</v>
      </c>
      <c r="I10" s="4">
        <v>56.26</v>
      </c>
      <c r="J10" s="22">
        <v>12.656000000000001</v>
      </c>
      <c r="L10" s="5">
        <f t="shared" ca="1" si="14"/>
        <v>503</v>
      </c>
      <c r="M10" s="26">
        <f t="shared" si="4"/>
        <v>4.139218686336002E-2</v>
      </c>
      <c r="N10" s="8">
        <f t="shared" ca="1" si="1"/>
        <v>36880</v>
      </c>
      <c r="O10" s="6">
        <f t="shared" ca="1" si="5"/>
        <v>-3.8258698339237894E-3</v>
      </c>
      <c r="P10" s="6">
        <f t="shared" ca="1" si="6"/>
        <v>-7.2992703970766425E-4</v>
      </c>
      <c r="Q10" s="6">
        <f t="shared" ca="1" si="7"/>
        <v>-3.4047773571516393E-2</v>
      </c>
      <c r="R10" s="6">
        <f t="shared" ca="1" si="8"/>
        <v>-3.2311538749930362E-2</v>
      </c>
      <c r="S10" s="6">
        <f t="shared" ca="1" si="9"/>
        <v>-3.0252955413228502E-2</v>
      </c>
      <c r="T10" s="6">
        <f t="shared" ca="1" si="10"/>
        <v>-3.7460556512550667E-3</v>
      </c>
      <c r="U10" s="6">
        <f t="shared" ca="1" si="11"/>
        <v>-3.2442174755213188E-2</v>
      </c>
      <c r="V10" s="6">
        <f t="shared" ca="1" si="12"/>
        <v>-4.4279509658498636E-3</v>
      </c>
      <c r="W10" s="6">
        <f t="shared" ca="1" si="13"/>
        <v>-1.8002003716359606E-2</v>
      </c>
      <c r="X10" s="6"/>
      <c r="Y10" s="6"/>
      <c r="Z10" s="6"/>
      <c r="AA10" s="1"/>
      <c r="AE10" s="30">
        <f ca="1"/>
        <v>1.4053827789830397E-2</v>
      </c>
      <c r="AF10" s="10" t="str">
        <v>T</v>
      </c>
      <c r="AG10" s="10" t="str">
        <v>SMUTLS</v>
      </c>
      <c r="AH10" s="51">
        <f t="array" aca="1" ref="AH10" ca="1">(SUM($M$4:$M$256*(INDIRECT(AH$3&amp;"4"):INDIRECT(AH$3&amp;"256")*INDIRECT($AF10&amp;"4"):INDIRECT($AF10&amp;"256"))))/(AH$2*$AE10)</f>
        <v>0.55067738132603616</v>
      </c>
      <c r="AI10" s="52">
        <f t="array" aca="1" ref="AI10" ca="1">(SUM($M$4:$M$256*(INDIRECT(AI$3&amp;"4"):INDIRECT(AI$3&amp;"256")*INDIRECT($AF10&amp;"4"):INDIRECT($AF10&amp;"256"))))/(AI$2*$AE10)</f>
        <v>0.18215233949281434</v>
      </c>
      <c r="AJ10" s="52">
        <f t="array" aca="1" ref="AJ10" ca="1">(SUM($M$4:$M$256*(INDIRECT(AJ$3&amp;"4"):INDIRECT(AJ$3&amp;"256")*INDIRECT($AF10&amp;"4"):INDIRECT($AF10&amp;"256"))))/(AJ$2*$AE10)</f>
        <v>0.59749055336602208</v>
      </c>
      <c r="AK10" s="52">
        <f t="array" aca="1" ref="AK10" ca="1">(SUM($M$4:$M$256*(INDIRECT(AK$3&amp;"4"):INDIRECT(AK$3&amp;"256")*INDIRECT($AF10&amp;"4"):INDIRECT($AF10&amp;"256"))))/(AK$2*$AE10)</f>
        <v>0.38656828378768826</v>
      </c>
      <c r="AL10" s="52">
        <f t="array" aca="1" ref="AL10" ca="1">(SUM($M$4:$M$256*(INDIRECT(AL$3&amp;"4"):INDIRECT(AL$3&amp;"256")*INDIRECT($AF10&amp;"4"):INDIRECT($AF10&amp;"256"))))/(AL$2*$AE10)</f>
        <v>0.53234627411843727</v>
      </c>
      <c r="AM10" s="52">
        <f t="array" aca="1" ref="AM10" ca="1">(SUM($M$4:$M$256*(INDIRECT(AM$3&amp;"4"):INDIRECT(AM$3&amp;"256")*INDIRECT($AF10&amp;"4"):INDIRECT($AF10&amp;"256"))))/(AM$2*$AE10)</f>
        <v>1</v>
      </c>
      <c r="AN10" s="52">
        <f t="array" aca="1" ref="AN10" ca="1">(SUM($M$4:$M$256*(INDIRECT(AN$3&amp;"4"):INDIRECT(AN$3&amp;"256")*INDIRECT($AF10&amp;"4"):INDIRECT($AF10&amp;"256"))))/(AN$2*$AE10)</f>
        <v>0.67798700103297638</v>
      </c>
      <c r="AO10" s="52">
        <f t="array" aca="1" ref="AO10" ca="1">(SUM($M$4:$M$256*(INDIRECT(AO$3&amp;"4"):INDIRECT(AO$3&amp;"256")*INDIRECT($AF10&amp;"4"):INDIRECT($AF10&amp;"256"))))/(AO$2*$AE10)</f>
        <v>0.3037353687222677</v>
      </c>
      <c r="AP10" s="53">
        <f t="array" aca="1" ref="AP10" ca="1">(SUM($M$4:$M$256*(INDIRECT(AP$3&amp;"4"):INDIRECT(AP$3&amp;"256")*INDIRECT($AF10&amp;"4"):INDIRECT($AF10&amp;"256"))))/(AP$2*$AE10)</f>
        <v>0.75115504294038371</v>
      </c>
    </row>
    <row r="11" spans="1:42" ht="12.75" customHeight="1">
      <c r="A11" s="13">
        <v>36172</v>
      </c>
      <c r="B11" s="4">
        <v>85.4</v>
      </c>
      <c r="C11" s="4">
        <v>141.35</v>
      </c>
      <c r="D11" s="4">
        <v>89.21</v>
      </c>
      <c r="E11" s="4">
        <v>75.89</v>
      </c>
      <c r="F11" s="4">
        <v>83.58</v>
      </c>
      <c r="G11" s="4">
        <v>144.30000000000001</v>
      </c>
      <c r="H11" s="4">
        <v>176.63</v>
      </c>
      <c r="I11" s="4">
        <v>55.79</v>
      </c>
      <c r="J11" s="22">
        <v>12.468999999999999</v>
      </c>
      <c r="L11" s="5">
        <f t="shared" ca="1" si="14"/>
        <v>502</v>
      </c>
      <c r="M11" s="26">
        <f t="shared" si="4"/>
        <v>3.8908655651558419E-2</v>
      </c>
      <c r="N11" s="8">
        <f t="shared" ca="1" si="1"/>
        <v>36879</v>
      </c>
      <c r="O11" s="6">
        <f t="shared" ca="1" si="5"/>
        <v>-6.5740390156621966E-3</v>
      </c>
      <c r="P11" s="6">
        <f t="shared" ca="1" si="6"/>
        <v>4.4862280970103849E-2</v>
      </c>
      <c r="Q11" s="6">
        <f t="shared" ca="1" si="7"/>
        <v>2.2283944683487055E-2</v>
      </c>
      <c r="R11" s="6">
        <f t="shared" ca="1" si="8"/>
        <v>4.4257651351296574E-3</v>
      </c>
      <c r="S11" s="6">
        <f t="shared" ca="1" si="9"/>
        <v>3.0911355524799327E-2</v>
      </c>
      <c r="T11" s="6">
        <f t="shared" ca="1" si="10"/>
        <v>4.4745306491481346E-3</v>
      </c>
      <c r="U11" s="6">
        <f t="shared" ca="1" si="11"/>
        <v>-8.1283664232790331E-3</v>
      </c>
      <c r="V11" s="6">
        <f t="shared" ca="1" si="12"/>
        <v>-4.7714985787047692E-2</v>
      </c>
      <c r="W11" s="6">
        <f t="shared" ca="1" si="13"/>
        <v>5.3256467433647176E-2</v>
      </c>
      <c r="X11" s="6"/>
      <c r="Y11" s="36"/>
      <c r="Z11" s="37"/>
      <c r="AA11" s="38"/>
      <c r="AB11" s="37"/>
      <c r="AC11" s="39"/>
      <c r="AE11" s="30">
        <f ca="1"/>
        <v>2.0864112310258403E-2</v>
      </c>
      <c r="AF11" s="10" t="str">
        <v>U</v>
      </c>
      <c r="AG11" s="10" t="str">
        <v>SML</v>
      </c>
      <c r="AH11" s="51">
        <f t="array" aca="1" ref="AH11" ca="1">(SUM($M$4:$M$256*(INDIRECT(AH$3&amp;"4"):INDIRECT(AH$3&amp;"256")*INDIRECT($AF11&amp;"4"):INDIRECT($AF11&amp;"256"))))/(AH$2*$AE11)</f>
        <v>0.50020447827241044</v>
      </c>
      <c r="AI11" s="52">
        <f t="array" aca="1" ref="AI11" ca="1">(SUM($M$4:$M$256*(INDIRECT(AI$3&amp;"4"):INDIRECT(AI$3&amp;"256")*INDIRECT($AF11&amp;"4"):INDIRECT($AF11&amp;"256"))))/(AI$2*$AE11)</f>
        <v>0.34376231663691709</v>
      </c>
      <c r="AJ11" s="52">
        <f t="array" aca="1" ref="AJ11" ca="1">(SUM($M$4:$M$256*(INDIRECT(AJ$3&amp;"4"):INDIRECT(AJ$3&amp;"256")*INDIRECT($AF11&amp;"4"):INDIRECT($AF11&amp;"256"))))/(AJ$2*$AE11)</f>
        <v>0.5005400876992806</v>
      </c>
      <c r="AK11" s="52">
        <f t="array" aca="1" ref="AK11" ca="1">(SUM($M$4:$M$256*(INDIRECT(AK$3&amp;"4"):INDIRECT(AK$3&amp;"256")*INDIRECT($AF11&amp;"4"):INDIRECT($AF11&amp;"256"))))/(AK$2*$AE11)</f>
        <v>0.56127276625614619</v>
      </c>
      <c r="AL11" s="52">
        <f t="array" aca="1" ref="AL11" ca="1">(SUM($M$4:$M$256*(INDIRECT(AL$3&amp;"4"):INDIRECT(AL$3&amp;"256")*INDIRECT($AF11&amp;"4"):INDIRECT($AF11&amp;"256"))))/(AL$2*$AE11)</f>
        <v>0.51695985588925386</v>
      </c>
      <c r="AM11" s="52">
        <f t="array" aca="1" ref="AM11" ca="1">(SUM($M$4:$M$256*(INDIRECT(AM$3&amp;"4"):INDIRECT(AM$3&amp;"256")*INDIRECT($AF11&amp;"4"):INDIRECT($AF11&amp;"256"))))/(AM$2*$AE11)</f>
        <v>0.67798700103297638</v>
      </c>
      <c r="AN11" s="52">
        <f t="array" aca="1" ref="AN11" ca="1">(SUM($M$4:$M$256*(INDIRECT(AN$3&amp;"4"):INDIRECT(AN$3&amp;"256")*INDIRECT($AF11&amp;"4"):INDIRECT($AF11&amp;"256"))))/(AN$2*$AE11)</f>
        <v>0.99999999999999989</v>
      </c>
      <c r="AO11" s="52">
        <f t="array" aca="1" ref="AO11" ca="1">(SUM($M$4:$M$256*(INDIRECT(AO$3&amp;"4"):INDIRECT(AO$3&amp;"256")*INDIRECT($AF11&amp;"4"):INDIRECT($AF11&amp;"256"))))/(AO$2*$AE11)</f>
        <v>0.44622831112063249</v>
      </c>
      <c r="AP11" s="53">
        <f t="array" aca="1" ref="AP11" ca="1">(SUM($M$4:$M$256*(INDIRECT(AP$3&amp;"4"):INDIRECT(AP$3&amp;"256")*INDIRECT($AF11&amp;"4"):INDIRECT($AF11&amp;"256"))))/(AP$2*$AE11)</f>
        <v>0.57486620521266374</v>
      </c>
    </row>
    <row r="12" spans="1:42" ht="12.75" customHeight="1">
      <c r="A12" s="13">
        <v>36173</v>
      </c>
      <c r="B12" s="4">
        <v>86.5</v>
      </c>
      <c r="C12" s="4">
        <v>144.5</v>
      </c>
      <c r="D12" s="4">
        <v>88.21</v>
      </c>
      <c r="E12" s="4">
        <v>75.58</v>
      </c>
      <c r="F12" s="4">
        <v>80.58</v>
      </c>
      <c r="G12" s="4">
        <v>145.51</v>
      </c>
      <c r="H12" s="4">
        <v>176.35</v>
      </c>
      <c r="I12" s="4">
        <v>56.24</v>
      </c>
      <c r="J12" s="22">
        <v>12.125</v>
      </c>
      <c r="L12" s="5">
        <f t="shared" ca="1" si="14"/>
        <v>501</v>
      </c>
      <c r="M12" s="26">
        <f t="shared" si="4"/>
        <v>3.6574136312464908E-2</v>
      </c>
      <c r="N12" s="8">
        <f t="shared" ca="1" si="1"/>
        <v>36878</v>
      </c>
      <c r="O12" s="6">
        <f t="shared" ca="1" si="5"/>
        <v>8.6590623587624246E-3</v>
      </c>
      <c r="P12" s="6">
        <f t="shared" ca="1" si="6"/>
        <v>1.9554637443416487E-2</v>
      </c>
      <c r="Q12" s="6">
        <f t="shared" ca="1" si="7"/>
        <v>5.2828772182167104E-2</v>
      </c>
      <c r="R12" s="6">
        <f t="shared" ca="1" si="8"/>
        <v>-2.3453129766851166E-2</v>
      </c>
      <c r="S12" s="6">
        <f t="shared" ca="1" si="9"/>
        <v>6.2038903549112644E-2</v>
      </c>
      <c r="T12" s="6">
        <f t="shared" ca="1" si="10"/>
        <v>2.5664271223477635E-2</v>
      </c>
      <c r="U12" s="6">
        <f t="shared" ca="1" si="11"/>
        <v>8.5630965351854906E-3</v>
      </c>
      <c r="V12" s="6">
        <f t="shared" ca="1" si="12"/>
        <v>3.5084376483865566E-2</v>
      </c>
      <c r="W12" s="6">
        <f t="shared" ca="1" si="13"/>
        <v>9.4982033010382605E-2</v>
      </c>
      <c r="X12" s="6"/>
      <c r="Y12" s="40"/>
      <c r="Z12" s="31"/>
      <c r="AA12" s="19" t="s">
        <v>6</v>
      </c>
      <c r="AB12" s="32">
        <v>36889</v>
      </c>
      <c r="AC12" s="41"/>
      <c r="AE12" s="30">
        <f ca="1"/>
        <v>3.4196059694176308E-2</v>
      </c>
      <c r="AF12" s="10" t="str">
        <v>V</v>
      </c>
      <c r="AG12" s="10" t="str">
        <v>SMCMNW</v>
      </c>
      <c r="AH12" s="51">
        <f t="array" aca="1" ref="AH12" ca="1">(SUM($M$4:$M$256*(INDIRECT(AH$3&amp;"4"):INDIRECT(AH$3&amp;"256")*INDIRECT($AF12&amp;"4"):INDIRECT($AF12&amp;"256"))))/(AH$2*$AE12)</f>
        <v>0.22576975320301873</v>
      </c>
      <c r="AI12" s="52">
        <f t="array" aca="1" ref="AI12" ca="1">(SUM($M$4:$M$256*(INDIRECT(AI$3&amp;"4"):INDIRECT(AI$3&amp;"256")*INDIRECT($AF12&amp;"4"):INDIRECT($AF12&amp;"256"))))/(AI$2*$AE12)</f>
        <v>0.10673865104865932</v>
      </c>
      <c r="AJ12" s="52">
        <f t="array" aca="1" ref="AJ12" ca="1">(SUM($M$4:$M$256*(INDIRECT(AJ$3&amp;"4"):INDIRECT(AJ$3&amp;"256")*INDIRECT($AF12&amp;"4"):INDIRECT($AF12&amp;"256"))))/(AJ$2*$AE12)</f>
        <v>0.12399754246999617</v>
      </c>
      <c r="AK12" s="52">
        <f t="array" aca="1" ref="AK12" ca="1">(SUM($M$4:$M$256*(INDIRECT(AK$3&amp;"4"):INDIRECT(AK$3&amp;"256")*INDIRECT($AF12&amp;"4"):INDIRECT($AF12&amp;"256"))))/(AK$2*$AE12)</f>
        <v>0.35721447449545507</v>
      </c>
      <c r="AL12" s="52">
        <f t="array" aca="1" ref="AL12" ca="1">(SUM($M$4:$M$256*(INDIRECT(AL$3&amp;"4"):INDIRECT(AL$3&amp;"256")*INDIRECT($AF12&amp;"4"):INDIRECT($AF12&amp;"256"))))/(AL$2*$AE12)</f>
        <v>0.16567866127982608</v>
      </c>
      <c r="AM12" s="52">
        <f t="array" aca="1" ref="AM12" ca="1">(SUM($M$4:$M$256*(INDIRECT(AM$3&amp;"4"):INDIRECT(AM$3&amp;"256")*INDIRECT($AF12&amp;"4"):INDIRECT($AF12&amp;"256"))))/(AM$2*$AE12)</f>
        <v>0.3037353687222677</v>
      </c>
      <c r="AN12" s="52">
        <f t="array" aca="1" ref="AN12" ca="1">(SUM($M$4:$M$256*(INDIRECT(AN$3&amp;"4"):INDIRECT(AN$3&amp;"256")*INDIRECT($AF12&amp;"4"):INDIRECT($AF12&amp;"256"))))/(AN$2*$AE12)</f>
        <v>0.44622831112063249</v>
      </c>
      <c r="AO12" s="52">
        <f t="array" aca="1" ref="AO12" ca="1">(SUM($M$4:$M$256*(INDIRECT(AO$3&amp;"4"):INDIRECT(AO$3&amp;"256")*INDIRECT($AF12&amp;"4"):INDIRECT($AF12&amp;"256"))))/(AO$2*$AE12)</f>
        <v>1.0000000000000002</v>
      </c>
      <c r="AP12" s="53">
        <f t="array" aca="1" ref="AP12" ca="1">(SUM($M$4:$M$256*(INDIRECT(AP$3&amp;"4"):INDIRECT(AP$3&amp;"256")*INDIRECT($AF12&amp;"4"):INDIRECT($AF12&amp;"256"))))/(AP$2*$AE12)</f>
        <v>0.35664259044417584</v>
      </c>
    </row>
    <row r="13" spans="1:42" ht="12.75" customHeight="1" thickBot="1">
      <c r="A13" s="13">
        <v>36174</v>
      </c>
      <c r="B13" s="4">
        <v>85.04</v>
      </c>
      <c r="C13" s="4">
        <v>145.16</v>
      </c>
      <c r="D13" s="4">
        <v>83.98</v>
      </c>
      <c r="E13" s="4">
        <v>73.7</v>
      </c>
      <c r="F13" s="4">
        <v>77.239999999999995</v>
      </c>
      <c r="G13" s="4">
        <v>143.58000000000001</v>
      </c>
      <c r="H13" s="4">
        <v>173.36</v>
      </c>
      <c r="I13" s="4">
        <v>54.89</v>
      </c>
      <c r="J13" s="22">
        <v>11.688000000000001</v>
      </c>
      <c r="L13" s="5">
        <f t="shared" ca="1" si="14"/>
        <v>500</v>
      </c>
      <c r="M13" s="26">
        <f t="shared" si="4"/>
        <v>3.4379688133717015E-2</v>
      </c>
      <c r="N13" s="8">
        <f t="shared" ca="1" si="1"/>
        <v>36875</v>
      </c>
      <c r="O13" s="6">
        <f t="shared" ca="1" si="5"/>
        <v>-1.3933094303924162E-2</v>
      </c>
      <c r="P13" s="6">
        <f t="shared" ca="1" si="6"/>
        <v>3.8918077938192725E-4</v>
      </c>
      <c r="Q13" s="6">
        <f t="shared" ca="1" si="7"/>
        <v>2.2996511637603152E-2</v>
      </c>
      <c r="R13" s="6">
        <f t="shared" ca="1" si="8"/>
        <v>-8.1985356743016508E-3</v>
      </c>
      <c r="S13" s="6">
        <f t="shared" ca="1" si="9"/>
        <v>2.9392966892308754E-2</v>
      </c>
      <c r="T13" s="6">
        <f t="shared" ca="1" si="10"/>
        <v>5.9415824759660642E-3</v>
      </c>
      <c r="U13" s="6">
        <f t="shared" ca="1" si="11"/>
        <v>-1.1588605835787891E-3</v>
      </c>
      <c r="V13" s="6">
        <f t="shared" ca="1" si="12"/>
        <v>-3.9739456979022945E-2</v>
      </c>
      <c r="W13" s="6">
        <f t="shared" ca="1" si="13"/>
        <v>-1.8622512098001798E-2</v>
      </c>
      <c r="X13" s="6"/>
      <c r="Y13" s="40"/>
      <c r="Z13" s="31"/>
      <c r="AA13" s="33" t="s">
        <v>34</v>
      </c>
      <c r="AB13" s="34">
        <v>0.94</v>
      </c>
      <c r="AC13" s="41"/>
      <c r="AE13" s="30">
        <f ca="1"/>
        <v>3.7091696253120393E-2</v>
      </c>
      <c r="AF13" s="10" t="str">
        <v>W</v>
      </c>
      <c r="AG13" s="10" t="str">
        <v>HC</v>
      </c>
      <c r="AH13" s="54">
        <f t="array" aca="1" ref="AH13" ca="1">(SUM($M$4:$M$256*(INDIRECT(AH$3&amp;"4"):INDIRECT(AH$3&amp;"256")*INDIRECT($AF13&amp;"4"):INDIRECT($AF13&amp;"256"))))/(AH$2*$AE13)</f>
        <v>0.56059878611316027</v>
      </c>
      <c r="AI13" s="55">
        <f t="array" aca="1" ref="AI13" ca="1">(SUM($M$4:$M$256*(INDIRECT(AI$3&amp;"4"):INDIRECT(AI$3&amp;"256")*INDIRECT($AF13&amp;"4"):INDIRECT($AF13&amp;"256"))))/(AI$2*$AE13)</f>
        <v>0.3098199352925966</v>
      </c>
      <c r="AJ13" s="55">
        <f t="array" aca="1" ref="AJ13" ca="1">(SUM($M$4:$M$256*(INDIRECT(AJ$3&amp;"4"):INDIRECT(AJ$3&amp;"256")*INDIRECT($AF13&amp;"4"):INDIRECT($AF13&amp;"256"))))/(AJ$2*$AE13)</f>
        <v>0.59134939912605178</v>
      </c>
      <c r="AK13" s="55">
        <f t="array" aca="1" ref="AK13" ca="1">(SUM($M$4:$M$256*(INDIRECT(AK$3&amp;"4"):INDIRECT(AK$3&amp;"256")*INDIRECT($AF13&amp;"4"):INDIRECT($AF13&amp;"256"))))/(AK$2*$AE13)</f>
        <v>0.36952661045952401</v>
      </c>
      <c r="AL13" s="55">
        <f t="array" aca="1" ref="AL13" ca="1">(SUM($M$4:$M$256*(INDIRECT(AL$3&amp;"4"):INDIRECT(AL$3&amp;"256")*INDIRECT($AF13&amp;"4"):INDIRECT($AF13&amp;"256"))))/(AL$2*$AE13)</f>
        <v>0.59355827095193114</v>
      </c>
      <c r="AM13" s="55">
        <f t="array" aca="1" ref="AM13" ca="1">(SUM($M$4:$M$256*(INDIRECT(AM$3&amp;"4"):INDIRECT(AM$3&amp;"256")*INDIRECT($AF13&amp;"4"):INDIRECT($AF13&amp;"256"))))/(AM$2*$AE13)</f>
        <v>0.75115504294038371</v>
      </c>
      <c r="AN13" s="55">
        <f t="array" aca="1" ref="AN13" ca="1">(SUM($M$4:$M$256*(INDIRECT(AN$3&amp;"4"):INDIRECT(AN$3&amp;"256")*INDIRECT($AF13&amp;"4"):INDIRECT($AF13&amp;"256"))))/(AN$2*$AE13)</f>
        <v>0.57486620521266374</v>
      </c>
      <c r="AO13" s="55">
        <f t="array" aca="1" ref="AO13" ca="1">(SUM($M$4:$M$256*(INDIRECT(AO$3&amp;"4"):INDIRECT(AO$3&amp;"256")*INDIRECT($AF13&amp;"4"):INDIRECT($AF13&amp;"256"))))/(AO$2*$AE13)</f>
        <v>0.35664259044417584</v>
      </c>
      <c r="AP13" s="56">
        <f t="array" aca="1" ref="AP13" ca="1">(SUM($M$4:$M$256*(INDIRECT(AP$3&amp;"4"):INDIRECT(AP$3&amp;"256")*INDIRECT($AF13&amp;"4"):INDIRECT($AF13&amp;"256"))))/(AP$2*$AE13)</f>
        <v>0.99999999999999989</v>
      </c>
    </row>
    <row r="14" spans="1:42" ht="12.75" customHeight="1">
      <c r="A14" s="13">
        <v>36175</v>
      </c>
      <c r="B14" s="4">
        <v>86.13</v>
      </c>
      <c r="C14" s="4">
        <v>146.5</v>
      </c>
      <c r="D14" s="4">
        <v>84.83</v>
      </c>
      <c r="E14" s="4">
        <v>73.33</v>
      </c>
      <c r="F14" s="4">
        <v>80.66</v>
      </c>
      <c r="G14" s="4">
        <v>144.16</v>
      </c>
      <c r="H14" s="4">
        <v>176.39</v>
      </c>
      <c r="I14" s="4">
        <v>55.81</v>
      </c>
      <c r="J14" s="22">
        <v>11.968999999999999</v>
      </c>
      <c r="L14" s="5">
        <f t="shared" ca="1" si="14"/>
        <v>499</v>
      </c>
      <c r="M14" s="26">
        <f t="shared" si="4"/>
        <v>3.2316906845693993E-2</v>
      </c>
      <c r="N14" s="8">
        <f t="shared" ca="1" si="1"/>
        <v>36874</v>
      </c>
      <c r="O14" s="6">
        <f t="shared" ca="1" si="5"/>
        <v>2.5188930194839864E-3</v>
      </c>
      <c r="P14" s="6">
        <f t="shared" ca="1" si="6"/>
        <v>-2.2896623149619065E-2</v>
      </c>
      <c r="Q14" s="6">
        <f t="shared" ca="1" si="7"/>
        <v>-2.5759276157682448E-2</v>
      </c>
      <c r="R14" s="6">
        <f t="shared" ca="1" si="8"/>
        <v>-1.2173134837804024E-2</v>
      </c>
      <c r="S14" s="6">
        <f t="shared" ca="1" si="9"/>
        <v>-1.5357373640101004E-2</v>
      </c>
      <c r="T14" s="6">
        <f t="shared" ca="1" si="10"/>
        <v>1.2736642722208358E-3</v>
      </c>
      <c r="U14" s="6">
        <f t="shared" ca="1" si="11"/>
        <v>-1.9687180189279074E-2</v>
      </c>
      <c r="V14" s="6">
        <f t="shared" ca="1" si="12"/>
        <v>-4.0762649406469204E-2</v>
      </c>
      <c r="W14" s="6">
        <f t="shared" ca="1" si="13"/>
        <v>-3.4469164230928162E-2</v>
      </c>
      <c r="X14" s="6"/>
      <c r="Y14" s="40"/>
      <c r="Z14" s="35"/>
      <c r="AA14" s="31"/>
      <c r="AB14" s="31"/>
      <c r="AC14" s="41"/>
      <c r="AG14" s="47"/>
      <c r="AH14" s="2"/>
      <c r="AI14" s="2"/>
      <c r="AJ14" s="2"/>
      <c r="AK14" s="2"/>
      <c r="AL14" s="2"/>
      <c r="AM14" s="2"/>
      <c r="AN14" s="2"/>
    </row>
    <row r="15" spans="1:42" ht="12.75" customHeight="1">
      <c r="A15" s="13">
        <v>36179</v>
      </c>
      <c r="B15" s="4">
        <v>86.13</v>
      </c>
      <c r="C15" s="4">
        <v>143.91</v>
      </c>
      <c r="D15" s="4">
        <v>84.29</v>
      </c>
      <c r="E15" s="4">
        <v>73.27</v>
      </c>
      <c r="F15" s="4">
        <v>81.16</v>
      </c>
      <c r="G15" s="4">
        <v>143.69999999999999</v>
      </c>
      <c r="H15" s="4">
        <v>176.57</v>
      </c>
      <c r="I15" s="4">
        <v>58.64</v>
      </c>
      <c r="J15" s="22">
        <v>11.563000000000001</v>
      </c>
      <c r="L15" s="5">
        <f t="shared" ca="1" si="14"/>
        <v>498</v>
      </c>
      <c r="M15" s="26">
        <f t="shared" si="4"/>
        <v>3.0377892434952352E-2</v>
      </c>
      <c r="N15" s="8">
        <f t="shared" ca="1" si="1"/>
        <v>36873</v>
      </c>
      <c r="O15" s="6">
        <f t="shared" ca="1" si="5"/>
        <v>-2.3005150755996719E-2</v>
      </c>
      <c r="P15" s="6">
        <f t="shared" ca="1" si="6"/>
        <v>2.7620380433730379E-3</v>
      </c>
      <c r="Q15" s="6">
        <f t="shared" ca="1" si="7"/>
        <v>-6.5758247477204559E-3</v>
      </c>
      <c r="R15" s="6">
        <f t="shared" ca="1" si="8"/>
        <v>1.1099366883244173E-2</v>
      </c>
      <c r="S15" s="6">
        <f t="shared" ca="1" si="9"/>
        <v>-7.238426569100162E-3</v>
      </c>
      <c r="T15" s="6">
        <f t="shared" ca="1" si="10"/>
        <v>2.1457368977436577E-3</v>
      </c>
      <c r="U15" s="6">
        <f t="shared" ca="1" si="11"/>
        <v>-1.1479237832914982E-2</v>
      </c>
      <c r="V15" s="6">
        <f t="shared" ca="1" si="12"/>
        <v>3.6642913936982081E-2</v>
      </c>
      <c r="W15" s="6">
        <f t="shared" ca="1" si="13"/>
        <v>3.5713813477552228E-3</v>
      </c>
      <c r="X15" s="6"/>
      <c r="Y15" s="40"/>
      <c r="Z15" s="42" t="s">
        <v>28</v>
      </c>
      <c r="AA15" s="28" t="s">
        <v>15</v>
      </c>
      <c r="AB15" s="62">
        <v>51528954</v>
      </c>
      <c r="AC15" s="41"/>
      <c r="AF15" s="2"/>
    </row>
    <row r="16" spans="1:42" ht="12.75" customHeight="1">
      <c r="A16" s="13">
        <v>36180</v>
      </c>
      <c r="B16" s="4">
        <v>83.21</v>
      </c>
      <c r="C16" s="4">
        <v>144.21</v>
      </c>
      <c r="D16" s="4">
        <v>83.64</v>
      </c>
      <c r="E16" s="4">
        <v>73.41</v>
      </c>
      <c r="F16" s="4">
        <v>79.36</v>
      </c>
      <c r="G16" s="4">
        <v>144.24</v>
      </c>
      <c r="H16" s="4">
        <v>177.59</v>
      </c>
      <c r="I16" s="4">
        <v>58.03</v>
      </c>
      <c r="J16" s="22">
        <v>11.688000000000001</v>
      </c>
      <c r="L16" s="5">
        <f t="shared" ca="1" si="14"/>
        <v>497</v>
      </c>
      <c r="M16" s="26">
        <f t="shared" si="4"/>
        <v>2.8555218888855208E-2</v>
      </c>
      <c r="N16" s="8">
        <f t="shared" ca="1" si="1"/>
        <v>36872</v>
      </c>
      <c r="O16" s="6">
        <f t="shared" ca="1" si="5"/>
        <v>1.1203854137547947E-4</v>
      </c>
      <c r="P16" s="6">
        <f t="shared" ca="1" si="6"/>
        <v>-5.5164682409293998E-3</v>
      </c>
      <c r="Q16" s="6">
        <f t="shared" ca="1" si="7"/>
        <v>1.1807503297030279E-2</v>
      </c>
      <c r="R16" s="6">
        <f t="shared" ca="1" si="8"/>
        <v>-5.3516129008111804E-3</v>
      </c>
      <c r="S16" s="6">
        <f t="shared" ca="1" si="9"/>
        <v>7.633324493119883E-3</v>
      </c>
      <c r="T16" s="6">
        <f t="shared" ca="1" si="10"/>
        <v>-9.3034677571504024E-3</v>
      </c>
      <c r="U16" s="6">
        <f t="shared" ca="1" si="11"/>
        <v>-1.3335699340118769E-2</v>
      </c>
      <c r="V16" s="6">
        <f t="shared" ca="1" si="12"/>
        <v>1.6255255438664191E-2</v>
      </c>
      <c r="W16" s="6">
        <f t="shared" ca="1" si="13"/>
        <v>-2.123943574292575E-2</v>
      </c>
      <c r="X16" s="6"/>
      <c r="Y16" s="40"/>
      <c r="Z16" s="42" t="s">
        <v>1</v>
      </c>
      <c r="AA16" s="28" t="s">
        <v>16</v>
      </c>
      <c r="AB16" s="62">
        <v>0</v>
      </c>
      <c r="AC16" s="41"/>
      <c r="AE16" s="58" t="s">
        <v>36</v>
      </c>
      <c r="AH16" s="61" t="s">
        <v>39</v>
      </c>
    </row>
    <row r="17" spans="1:42" ht="12.75" customHeight="1">
      <c r="A17" s="13">
        <v>36181</v>
      </c>
      <c r="B17" s="4">
        <v>79.930000000000007</v>
      </c>
      <c r="C17" s="4">
        <v>143.16999999999999</v>
      </c>
      <c r="D17" s="4">
        <v>83.17</v>
      </c>
      <c r="E17" s="4">
        <v>72.16</v>
      </c>
      <c r="F17" s="4">
        <v>81.09</v>
      </c>
      <c r="G17" s="4">
        <v>142.97</v>
      </c>
      <c r="H17" s="4">
        <v>174.04</v>
      </c>
      <c r="I17" s="4">
        <v>55.95</v>
      </c>
      <c r="J17" s="22">
        <v>11.938000000000001</v>
      </c>
      <c r="L17" s="5">
        <f t="shared" ca="1" si="14"/>
        <v>496</v>
      </c>
      <c r="M17" s="26">
        <f t="shared" si="4"/>
        <v>2.6841905755523896E-2</v>
      </c>
      <c r="N17" s="8">
        <f t="shared" ca="1" si="1"/>
        <v>36871</v>
      </c>
      <c r="O17" s="6">
        <f t="shared" ca="1" si="5"/>
        <v>-9.0346942136772072E-3</v>
      </c>
      <c r="P17" s="6">
        <f t="shared" ca="1" si="6"/>
        <v>-9.3463035793649295E-3</v>
      </c>
      <c r="Q17" s="6">
        <f t="shared" ca="1" si="7"/>
        <v>3.7596565533814845E-2</v>
      </c>
      <c r="R17" s="6">
        <f t="shared" ca="1" si="8"/>
        <v>-2.345666924755256E-3</v>
      </c>
      <c r="S17" s="6">
        <f t="shared" ca="1" si="9"/>
        <v>4.8225508071444684E-2</v>
      </c>
      <c r="T17" s="6">
        <f t="shared" ca="1" si="10"/>
        <v>1.000037236750388E-2</v>
      </c>
      <c r="U17" s="6">
        <f t="shared" ca="1" si="11"/>
        <v>2.2876814653754608E-2</v>
      </c>
      <c r="V17" s="6">
        <f t="shared" ca="1" si="12"/>
        <v>7.5726494022827426E-2</v>
      </c>
      <c r="W17" s="6">
        <f t="shared" ca="1" si="13"/>
        <v>3.2030752101937447E-2</v>
      </c>
      <c r="X17" s="6"/>
      <c r="Y17" s="40"/>
      <c r="Z17" s="42" t="s">
        <v>1</v>
      </c>
      <c r="AA17" s="33" t="s">
        <v>17</v>
      </c>
      <c r="AB17" s="62">
        <v>1118471204</v>
      </c>
      <c r="AC17" s="41"/>
      <c r="AE17" s="59">
        <f t="shared" ref="AE17:AE24" ca="1" si="15">SUMIF($Z$15:$Z$28,AG17,$AB$15:$AB$28)</f>
        <v>51528954</v>
      </c>
      <c r="AG17" s="5" t="str">
        <f t="shared" ref="AG17:AG25" si="16">AG5</f>
        <v>BUSCOAL</v>
      </c>
      <c r="AH17" s="29">
        <v>1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</row>
    <row r="18" spans="1:42" ht="12.75" customHeight="1">
      <c r="A18" s="13">
        <v>36182</v>
      </c>
      <c r="B18" s="4">
        <v>77.37</v>
      </c>
      <c r="C18" s="4">
        <v>144.11000000000001</v>
      </c>
      <c r="D18" s="4">
        <v>83.12</v>
      </c>
      <c r="E18" s="4">
        <v>72.05</v>
      </c>
      <c r="F18" s="4">
        <v>79.83</v>
      </c>
      <c r="G18" s="4">
        <v>143.15</v>
      </c>
      <c r="H18" s="4">
        <v>173.81</v>
      </c>
      <c r="I18" s="4">
        <v>56.46</v>
      </c>
      <c r="J18" s="22">
        <v>12.531000000000001</v>
      </c>
      <c r="L18" s="5">
        <f t="shared" ca="1" si="14"/>
        <v>495</v>
      </c>
      <c r="M18" s="26">
        <f t="shared" si="4"/>
        <v>2.5231391410192462E-2</v>
      </c>
      <c r="N18" s="8">
        <f t="shared" ca="1" si="1"/>
        <v>36868</v>
      </c>
      <c r="O18" s="6">
        <f t="shared" ca="1" si="5"/>
        <v>2.1663117761856483E-2</v>
      </c>
      <c r="P18" s="6">
        <f t="shared" ca="1" si="6"/>
        <v>2.1561361461242195E-2</v>
      </c>
      <c r="Q18" s="6">
        <f t="shared" ca="1" si="7"/>
        <v>4.4546298214184783E-3</v>
      </c>
      <c r="R18" s="6">
        <f t="shared" ca="1" si="8"/>
        <v>1.8053359435657741E-2</v>
      </c>
      <c r="S18" s="6">
        <f t="shared" ca="1" si="9"/>
        <v>1.5960230158222025E-2</v>
      </c>
      <c r="T18" s="6">
        <f t="shared" ca="1" si="10"/>
        <v>1.2157493830209946E-2</v>
      </c>
      <c r="U18" s="6">
        <f t="shared" ca="1" si="11"/>
        <v>3.16649146439687E-2</v>
      </c>
      <c r="V18" s="6">
        <f t="shared" ca="1" si="12"/>
        <v>3.2569174350321244E-2</v>
      </c>
      <c r="W18" s="6">
        <f t="shared" ca="1" si="13"/>
        <v>4.62761842575461E-2</v>
      </c>
      <c r="X18" s="6"/>
      <c r="Y18" s="40"/>
      <c r="Z18" s="42" t="s">
        <v>1</v>
      </c>
      <c r="AA18" s="33" t="s">
        <v>18</v>
      </c>
      <c r="AB18" s="62">
        <v>382360344</v>
      </c>
      <c r="AC18" s="41"/>
      <c r="AE18" s="59">
        <f t="shared" ca="1" si="15"/>
        <v>45839490</v>
      </c>
      <c r="AG18" s="5" t="str">
        <f t="shared" si="16"/>
        <v>SMPAPR</v>
      </c>
      <c r="AH18" s="29">
        <v>0.13698763801098038</v>
      </c>
      <c r="AI18" s="29">
        <v>0.99057275706137438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</row>
    <row r="19" spans="1:42" ht="12.75" customHeight="1">
      <c r="A19" s="13">
        <v>36185</v>
      </c>
      <c r="B19" s="4">
        <v>76.64</v>
      </c>
      <c r="C19" s="4">
        <v>145.72999999999999</v>
      </c>
      <c r="D19" s="4">
        <v>81.819999999999993</v>
      </c>
      <c r="E19" s="4">
        <v>72.069999999999993</v>
      </c>
      <c r="F19" s="4">
        <v>78.31</v>
      </c>
      <c r="G19" s="4">
        <v>143.69999999999999</v>
      </c>
      <c r="H19" s="4">
        <v>173.26</v>
      </c>
      <c r="I19" s="4">
        <v>59.16</v>
      </c>
      <c r="J19" s="22">
        <v>12.718999999999999</v>
      </c>
      <c r="L19" s="5">
        <f t="shared" ca="1" si="14"/>
        <v>494</v>
      </c>
      <c r="M19" s="26">
        <f t="shared" si="4"/>
        <v>2.3717507925580913E-2</v>
      </c>
      <c r="N19" s="8">
        <f t="shared" ca="1" si="1"/>
        <v>36867</v>
      </c>
      <c r="O19" s="6">
        <f t="shared" ca="1" si="5"/>
        <v>7.7457956469579852E-3</v>
      </c>
      <c r="P19" s="6">
        <f t="shared" ca="1" si="6"/>
        <v>-3.9289016089854951E-3</v>
      </c>
      <c r="Q19" s="6">
        <f t="shared" ca="1" si="7"/>
        <v>1.1192377104454506E-2</v>
      </c>
      <c r="R19" s="6">
        <f t="shared" ca="1" si="8"/>
        <v>7.8380544970839423E-3</v>
      </c>
      <c r="S19" s="6">
        <f t="shared" ca="1" si="9"/>
        <v>2.4816862222784002E-2</v>
      </c>
      <c r="T19" s="6">
        <f t="shared" ca="1" si="10"/>
        <v>5.3657370991284439E-3</v>
      </c>
      <c r="U19" s="6">
        <f t="shared" ca="1" si="11"/>
        <v>-7.3090513669281712E-4</v>
      </c>
      <c r="V19" s="6">
        <f t="shared" ca="1" si="12"/>
        <v>-9.5349865756164609E-2</v>
      </c>
      <c r="W19" s="6">
        <f t="shared" ca="1" si="13"/>
        <v>5.6827831354981546E-3</v>
      </c>
      <c r="X19" s="6"/>
      <c r="Y19" s="40"/>
      <c r="Z19" s="42" t="s">
        <v>30</v>
      </c>
      <c r="AA19" s="33" t="s">
        <v>19</v>
      </c>
      <c r="AB19" s="62">
        <v>52493264</v>
      </c>
      <c r="AC19" s="41"/>
      <c r="AE19" s="59">
        <f t="shared" ca="1" si="15"/>
        <v>1500831548</v>
      </c>
      <c r="AG19" s="5" t="str">
        <f t="shared" si="16"/>
        <v>SMENRS</v>
      </c>
      <c r="AH19" s="29">
        <v>0.33394260258336728</v>
      </c>
      <c r="AI19" s="29">
        <v>3.5405556226866287E-2</v>
      </c>
      <c r="AJ19" s="29">
        <v>0.9419282269727951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</row>
    <row r="20" spans="1:42" ht="12.75" customHeight="1">
      <c r="A20" s="13">
        <v>36186</v>
      </c>
      <c r="B20" s="4">
        <v>76.28</v>
      </c>
      <c r="C20" s="4">
        <v>146.77000000000001</v>
      </c>
      <c r="D20" s="4">
        <v>80.08</v>
      </c>
      <c r="E20" s="4">
        <v>72.239999999999995</v>
      </c>
      <c r="F20" s="4">
        <v>75.680000000000007</v>
      </c>
      <c r="G20" s="4">
        <v>144.06</v>
      </c>
      <c r="H20" s="4">
        <v>174.49</v>
      </c>
      <c r="I20" s="4">
        <v>59.81</v>
      </c>
      <c r="J20" s="22">
        <v>12.531000000000001</v>
      </c>
      <c r="L20" s="5">
        <f t="shared" ca="1" si="14"/>
        <v>493</v>
      </c>
      <c r="M20" s="26">
        <f t="shared" si="4"/>
        <v>2.2294457450046056E-2</v>
      </c>
      <c r="N20" s="8">
        <f t="shared" ca="1" si="1"/>
        <v>36866</v>
      </c>
      <c r="O20" s="6">
        <f t="shared" ca="1" si="5"/>
        <v>-1.5319448533513231E-2</v>
      </c>
      <c r="P20" s="6">
        <f t="shared" ca="1" si="6"/>
        <v>-2.213274871503302E-2</v>
      </c>
      <c r="Q20" s="6">
        <f t="shared" ca="1" si="7"/>
        <v>8.2368054996357284E-3</v>
      </c>
      <c r="R20" s="6">
        <f t="shared" ca="1" si="8"/>
        <v>-2.8231591577686184E-2</v>
      </c>
      <c r="S20" s="6">
        <f t="shared" ca="1" si="9"/>
        <v>-5.1675250638632281E-3</v>
      </c>
      <c r="T20" s="6">
        <f t="shared" ca="1" si="10"/>
        <v>-9.6494041253840177E-3</v>
      </c>
      <c r="U20" s="6">
        <f t="shared" ca="1" si="11"/>
        <v>-1.4459015408403674E-2</v>
      </c>
      <c r="V20" s="6">
        <f t="shared" ca="1" si="12"/>
        <v>-1.984283041270481E-2</v>
      </c>
      <c r="W20" s="6">
        <f t="shared" ca="1" si="13"/>
        <v>-7.5900540465325926E-3</v>
      </c>
      <c r="X20" s="6"/>
      <c r="Y20" s="40"/>
      <c r="Z20" s="42" t="s">
        <v>30</v>
      </c>
      <c r="AA20" s="33" t="s">
        <v>32</v>
      </c>
      <c r="AB20" s="62">
        <v>60694203</v>
      </c>
      <c r="AC20" s="41"/>
      <c r="AE20" s="59">
        <f t="shared" ca="1" si="15"/>
        <v>6370849</v>
      </c>
      <c r="AG20" s="5" t="str">
        <f t="shared" si="16"/>
        <v>SMIRON</v>
      </c>
      <c r="AH20" s="29">
        <v>0.56735094739908876</v>
      </c>
      <c r="AI20" s="29">
        <v>0.23181850204778859</v>
      </c>
      <c r="AJ20" s="29">
        <v>-0.16674783451652364</v>
      </c>
      <c r="AK20" s="29">
        <v>0.77237830386263828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</row>
    <row r="21" spans="1:42" ht="12.75" customHeight="1">
      <c r="A21" s="13">
        <v>36187</v>
      </c>
      <c r="B21" s="4">
        <v>75.180000000000007</v>
      </c>
      <c r="C21" s="4">
        <v>142.12</v>
      </c>
      <c r="D21" s="4">
        <v>77.13</v>
      </c>
      <c r="E21" s="4">
        <v>70.97</v>
      </c>
      <c r="F21" s="4">
        <v>74.319999999999993</v>
      </c>
      <c r="G21" s="4">
        <v>142.15</v>
      </c>
      <c r="H21" s="4">
        <v>172.17</v>
      </c>
      <c r="I21" s="4">
        <v>58.54</v>
      </c>
      <c r="J21" s="22">
        <v>12.375</v>
      </c>
      <c r="L21" s="5">
        <f t="shared" ca="1" si="14"/>
        <v>492</v>
      </c>
      <c r="M21" s="26">
        <f t="shared" si="4"/>
        <v>2.0956790003043291E-2</v>
      </c>
      <c r="N21" s="8">
        <f t="shared" ca="1" si="1"/>
        <v>36865</v>
      </c>
      <c r="O21" s="6">
        <f t="shared" ca="1" si="5"/>
        <v>2.289524234197091E-2</v>
      </c>
      <c r="P21" s="6">
        <f t="shared" ca="1" si="6"/>
        <v>3.4934309553500791E-2</v>
      </c>
      <c r="Q21" s="6">
        <f t="shared" ca="1" si="7"/>
        <v>3.1465750797116322E-3</v>
      </c>
      <c r="R21" s="6">
        <f t="shared" ca="1" si="8"/>
        <v>-4.2489909285944801E-4</v>
      </c>
      <c r="S21" s="6">
        <f t="shared" ca="1" si="9"/>
        <v>1.2447217494500671E-2</v>
      </c>
      <c r="T21" s="6">
        <f t="shared" ca="1" si="10"/>
        <v>-1.9888862946900818E-3</v>
      </c>
      <c r="U21" s="6">
        <f t="shared" ca="1" si="11"/>
        <v>4.1114097926937307E-2</v>
      </c>
      <c r="V21" s="6">
        <f t="shared" ca="1" si="12"/>
        <v>1.9379943976931213E-2</v>
      </c>
      <c r="W21" s="6">
        <f t="shared" ca="1" si="13"/>
        <v>1.7174743041822853E-2</v>
      </c>
      <c r="X21" s="6"/>
      <c r="Y21" s="40"/>
      <c r="Z21" s="42" t="s">
        <v>3</v>
      </c>
      <c r="AA21" s="33" t="s">
        <v>20</v>
      </c>
      <c r="AB21" s="62">
        <v>38162236</v>
      </c>
      <c r="AC21" s="41"/>
      <c r="AE21" s="59">
        <f t="shared" ca="1" si="15"/>
        <v>38162236</v>
      </c>
      <c r="AG21" s="5" t="str">
        <f t="shared" si="16"/>
        <v>SMOILE</v>
      </c>
      <c r="AH21" s="29">
        <v>0.31460389126902089</v>
      </c>
      <c r="AI21" s="29">
        <v>0.23599728073812959</v>
      </c>
      <c r="AJ21" s="29">
        <v>0.82025389744676447</v>
      </c>
      <c r="AK21" s="29">
        <v>2.4863852526473541E-2</v>
      </c>
      <c r="AL21" s="29">
        <v>0.41460222821824416</v>
      </c>
      <c r="AM21" s="29">
        <v>0</v>
      </c>
      <c r="AN21" s="29">
        <v>0</v>
      </c>
      <c r="AO21" s="29">
        <v>0</v>
      </c>
      <c r="AP21" s="29">
        <v>0</v>
      </c>
    </row>
    <row r="22" spans="1:42" ht="12.75" customHeight="1">
      <c r="A22" s="13">
        <v>36188</v>
      </c>
      <c r="B22" s="4">
        <v>74.45</v>
      </c>
      <c r="C22" s="4">
        <v>142.44999999999999</v>
      </c>
      <c r="D22" s="4">
        <v>74.930000000000007</v>
      </c>
      <c r="E22" s="4">
        <v>68.790000000000006</v>
      </c>
      <c r="F22" s="4">
        <v>69.47</v>
      </c>
      <c r="G22" s="4">
        <v>141.47999999999999</v>
      </c>
      <c r="H22" s="4">
        <v>173.13</v>
      </c>
      <c r="I22" s="4">
        <v>58.12</v>
      </c>
      <c r="J22" s="22">
        <v>12.063000000000001</v>
      </c>
      <c r="L22" s="5">
        <f t="shared" ca="1" si="14"/>
        <v>491</v>
      </c>
      <c r="M22" s="26">
        <f t="shared" si="4"/>
        <v>1.9699382602860693E-2</v>
      </c>
      <c r="N22" s="8">
        <f t="shared" ca="1" si="1"/>
        <v>36864</v>
      </c>
      <c r="O22" s="6">
        <f t="shared" ca="1" si="5"/>
        <v>-1.1000454689821689E-2</v>
      </c>
      <c r="P22" s="6">
        <f t="shared" ca="1" si="6"/>
        <v>-5.1210315306897203E-3</v>
      </c>
      <c r="Q22" s="6">
        <f t="shared" ca="1" si="7"/>
        <v>2.066484608290613E-2</v>
      </c>
      <c r="R22" s="6">
        <f t="shared" ca="1" si="8"/>
        <v>-1.6849598297696541E-2</v>
      </c>
      <c r="S22" s="6">
        <f t="shared" ca="1" si="9"/>
        <v>-3.9064245171715334E-3</v>
      </c>
      <c r="T22" s="6">
        <f t="shared" ca="1" si="10"/>
        <v>1.7546942561489777E-3</v>
      </c>
      <c r="U22" s="6">
        <f t="shared" ca="1" si="11"/>
        <v>-6.2336568894428498E-3</v>
      </c>
      <c r="V22" s="6">
        <f t="shared" ca="1" si="12"/>
        <v>-1.4374570637861732E-2</v>
      </c>
      <c r="W22" s="6">
        <f t="shared" ca="1" si="13"/>
        <v>1.3537371984386766E-2</v>
      </c>
      <c r="X22" s="6"/>
      <c r="Y22" s="40"/>
      <c r="Z22" s="42" t="s">
        <v>5</v>
      </c>
      <c r="AA22" s="33" t="s">
        <v>21</v>
      </c>
      <c r="AB22" s="62">
        <v>39403301</v>
      </c>
      <c r="AC22" s="41"/>
      <c r="AE22" s="59">
        <f t="shared" ca="1" si="15"/>
        <v>24559814</v>
      </c>
      <c r="AG22" s="5" t="str">
        <f t="shared" si="16"/>
        <v>SMUTLS</v>
      </c>
      <c r="AH22" s="29">
        <v>0.55067738132603616</v>
      </c>
      <c r="AI22" s="29">
        <v>0.10773196108832288</v>
      </c>
      <c r="AJ22" s="29">
        <v>0.43504546707708375</v>
      </c>
      <c r="AK22" s="29">
        <v>0.1575776751905309</v>
      </c>
      <c r="AL22" s="29">
        <v>-6.533768734515033E-2</v>
      </c>
      <c r="AM22" s="29">
        <v>0.68321588881229955</v>
      </c>
      <c r="AN22" s="29">
        <v>0</v>
      </c>
      <c r="AO22" s="29">
        <v>0</v>
      </c>
      <c r="AP22" s="29">
        <v>0</v>
      </c>
    </row>
    <row r="23" spans="1:42" ht="12.75" customHeight="1">
      <c r="A23" s="13">
        <v>36189</v>
      </c>
      <c r="B23" s="4">
        <v>74.45</v>
      </c>
      <c r="C23" s="4">
        <v>142.46</v>
      </c>
      <c r="D23" s="4">
        <v>75.459999999999994</v>
      </c>
      <c r="E23" s="4">
        <v>70.489999999999995</v>
      </c>
      <c r="F23" s="4">
        <v>70.06</v>
      </c>
      <c r="G23" s="4">
        <v>140.91</v>
      </c>
      <c r="H23" s="4">
        <v>175.06</v>
      </c>
      <c r="I23" s="4">
        <v>58.01</v>
      </c>
      <c r="J23" s="22">
        <v>11.968999999999999</v>
      </c>
      <c r="L23" s="5">
        <f t="shared" ca="1" si="14"/>
        <v>490</v>
      </c>
      <c r="M23" s="26">
        <f t="shared" si="4"/>
        <v>1.851741964668905E-2</v>
      </c>
      <c r="N23" s="8">
        <f t="shared" ca="1" si="1"/>
        <v>36861</v>
      </c>
      <c r="O23" s="6">
        <f t="shared" ca="1" si="5"/>
        <v>1.5388452492667381E-2</v>
      </c>
      <c r="P23" s="6">
        <f t="shared" ca="1" si="6"/>
        <v>3.3516120952081542E-2</v>
      </c>
      <c r="Q23" s="6">
        <f t="shared" ca="1" si="7"/>
        <v>2.6210507279725972E-2</v>
      </c>
      <c r="R23" s="6">
        <f t="shared" ca="1" si="8"/>
        <v>1.3033608931010823E-2</v>
      </c>
      <c r="S23" s="6">
        <f t="shared" ca="1" si="9"/>
        <v>6.86809915590216E-3</v>
      </c>
      <c r="T23" s="6">
        <f t="shared" ca="1" si="10"/>
        <v>1.3199955948664872E-2</v>
      </c>
      <c r="U23" s="6">
        <f t="shared" ca="1" si="11"/>
        <v>2.7774662724640856E-2</v>
      </c>
      <c r="V23" s="6">
        <f t="shared" ca="1" si="12"/>
        <v>-1.8850212789673818E-2</v>
      </c>
      <c r="W23" s="6">
        <f t="shared" ca="1" si="13"/>
        <v>4.3831018650277401E-2</v>
      </c>
      <c r="X23" s="6"/>
      <c r="Y23" s="40"/>
      <c r="Z23" s="42" t="s">
        <v>0</v>
      </c>
      <c r="AA23" s="33" t="s">
        <v>22</v>
      </c>
      <c r="AB23" s="62">
        <v>45839490</v>
      </c>
      <c r="AC23" s="41"/>
      <c r="AE23" s="59">
        <f t="shared" ca="1" si="15"/>
        <v>39403301</v>
      </c>
      <c r="AG23" s="5" t="str">
        <f t="shared" si="16"/>
        <v>SML</v>
      </c>
      <c r="AH23" s="29">
        <v>0.50020447827241044</v>
      </c>
      <c r="AI23" s="29">
        <v>0.27785993979118823</v>
      </c>
      <c r="AJ23" s="29">
        <v>0.34361717529143965</v>
      </c>
      <c r="AK23" s="29">
        <v>0.35004301017259032</v>
      </c>
      <c r="AL23" s="29">
        <v>8.3517287096054431E-3</v>
      </c>
      <c r="AM23" s="29">
        <v>0.24662619781992245</v>
      </c>
      <c r="AN23" s="29">
        <v>0.60917339799596992</v>
      </c>
      <c r="AO23" s="29">
        <v>0</v>
      </c>
      <c r="AP23" s="29">
        <v>0</v>
      </c>
    </row>
    <row r="24" spans="1:42" ht="12.75" customHeight="1">
      <c r="A24" s="13">
        <v>36192</v>
      </c>
      <c r="B24" s="4">
        <v>72.989999999999995</v>
      </c>
      <c r="C24" s="4">
        <v>139.88</v>
      </c>
      <c r="D24" s="4">
        <v>74.62</v>
      </c>
      <c r="E24" s="4">
        <v>70.31</v>
      </c>
      <c r="F24" s="4">
        <v>68.430000000000007</v>
      </c>
      <c r="G24" s="4">
        <v>139.66999999999999</v>
      </c>
      <c r="H24" s="4">
        <v>174.72</v>
      </c>
      <c r="I24" s="4">
        <v>57.6</v>
      </c>
      <c r="J24" s="22">
        <v>11.75</v>
      </c>
      <c r="L24" s="5">
        <f t="shared" ca="1" si="14"/>
        <v>489</v>
      </c>
      <c r="M24" s="26">
        <f t="shared" si="4"/>
        <v>1.7406374467887707E-2</v>
      </c>
      <c r="N24" s="8">
        <f t="shared" ca="1" si="1"/>
        <v>36860</v>
      </c>
      <c r="O24" s="6">
        <f t="shared" ca="1" si="5"/>
        <v>-4.9639351567832956E-3</v>
      </c>
      <c r="P24" s="6">
        <f t="shared" ca="1" si="6"/>
        <v>-1.2971121018248708E-2</v>
      </c>
      <c r="Q24" s="6">
        <f t="shared" ca="1" si="7"/>
        <v>-4.8417770120864845E-2</v>
      </c>
      <c r="R24" s="6">
        <f t="shared" ca="1" si="8"/>
        <v>-1.9072148883367744E-2</v>
      </c>
      <c r="S24" s="6">
        <f t="shared" ca="1" si="9"/>
        <v>-4.5532161399918475E-2</v>
      </c>
      <c r="T24" s="6">
        <f t="shared" ca="1" si="10"/>
        <v>-1.7114541298719563E-2</v>
      </c>
      <c r="U24" s="6">
        <f t="shared" ca="1" si="11"/>
        <v>-2.294072611971644E-2</v>
      </c>
      <c r="V24" s="6">
        <f t="shared" ca="1" si="12"/>
        <v>-9.9851990469611462E-2</v>
      </c>
      <c r="W24" s="6">
        <f t="shared" ca="1" si="13"/>
        <v>-3.9924824717647606E-2</v>
      </c>
      <c r="X24" s="6"/>
      <c r="Y24" s="40"/>
      <c r="Z24" s="42" t="s">
        <v>5</v>
      </c>
      <c r="AA24" s="33" t="s">
        <v>23</v>
      </c>
      <c r="AB24" s="62">
        <v>0</v>
      </c>
      <c r="AC24" s="41"/>
      <c r="AE24" s="59">
        <f t="shared" ca="1" si="15"/>
        <v>113253833</v>
      </c>
      <c r="AG24" s="5" t="str">
        <f t="shared" si="16"/>
        <v>SMCMNW</v>
      </c>
      <c r="AH24" s="29">
        <v>0.22576975320301873</v>
      </c>
      <c r="AI24" s="29">
        <v>7.6532476067640007E-2</v>
      </c>
      <c r="AJ24" s="29">
        <v>4.872316945387279E-2</v>
      </c>
      <c r="AK24" s="29">
        <v>0.28419574845787993</v>
      </c>
      <c r="AL24" s="29">
        <v>7.1291443510588498E-2</v>
      </c>
      <c r="AM24" s="29">
        <v>0.16077260351184053</v>
      </c>
      <c r="AN24" s="29">
        <v>0.25536729770025762</v>
      </c>
      <c r="AO24" s="29">
        <v>0.87400621923983357</v>
      </c>
      <c r="AP24" s="29">
        <v>0</v>
      </c>
    </row>
    <row r="25" spans="1:42" ht="12.75" customHeight="1">
      <c r="A25" s="13">
        <v>36193</v>
      </c>
      <c r="B25" s="4">
        <v>69.709999999999994</v>
      </c>
      <c r="C25" s="4">
        <v>137.61000000000001</v>
      </c>
      <c r="D25" s="4">
        <v>73.599999999999994</v>
      </c>
      <c r="E25" s="4">
        <v>70.34</v>
      </c>
      <c r="F25" s="4">
        <v>68.39</v>
      </c>
      <c r="G25" s="4">
        <v>139.05000000000001</v>
      </c>
      <c r="H25" s="4">
        <v>172.04</v>
      </c>
      <c r="I25" s="4">
        <v>56.32</v>
      </c>
      <c r="J25" s="22">
        <v>11.468999999999999</v>
      </c>
      <c r="L25" s="5">
        <f t="shared" ca="1" si="14"/>
        <v>488</v>
      </c>
      <c r="M25" s="26">
        <f t="shared" si="4"/>
        <v>1.6361991999814442E-2</v>
      </c>
      <c r="N25" s="8">
        <f t="shared" ca="1" si="1"/>
        <v>36859</v>
      </c>
      <c r="O25" s="6">
        <f t="shared" ca="1" si="5"/>
        <v>2.5366092236105012E-3</v>
      </c>
      <c r="P25" s="6">
        <f t="shared" ca="1" si="6"/>
        <v>-1.7692161092183094E-3</v>
      </c>
      <c r="Q25" s="6">
        <f t="shared" ca="1" si="7"/>
        <v>-5.2050777781603476E-2</v>
      </c>
      <c r="R25" s="6">
        <f t="shared" ca="1" si="8"/>
        <v>-6.621170475131534E-3</v>
      </c>
      <c r="S25" s="6">
        <f t="shared" ca="1" si="9"/>
        <v>-5.6078857881986528E-2</v>
      </c>
      <c r="T25" s="6">
        <f t="shared" ca="1" si="10"/>
        <v>-6.9950454615605397E-4</v>
      </c>
      <c r="U25" s="6">
        <f t="shared" ca="1" si="11"/>
        <v>-8.6546175619754313E-3</v>
      </c>
      <c r="V25" s="6">
        <f t="shared" ca="1" si="12"/>
        <v>-2.7569452505327725E-2</v>
      </c>
      <c r="W25" s="6">
        <f t="shared" ca="1" si="13"/>
        <v>-7.7971888652111614E-3</v>
      </c>
      <c r="X25" s="6"/>
      <c r="Y25" s="40"/>
      <c r="Z25" s="42" t="s">
        <v>5</v>
      </c>
      <c r="AA25" s="33" t="s">
        <v>24</v>
      </c>
      <c r="AB25" s="62">
        <v>0</v>
      </c>
      <c r="AC25" s="41"/>
      <c r="AG25" s="5" t="str">
        <f t="shared" si="16"/>
        <v>HC</v>
      </c>
      <c r="AH25" s="29">
        <v>0.56059878611316027</v>
      </c>
      <c r="AI25" s="29">
        <v>0.23524252009758645</v>
      </c>
      <c r="AJ25" s="29">
        <v>0.42021533900322716</v>
      </c>
      <c r="AK25" s="29">
        <v>8.6753844450045303E-2</v>
      </c>
      <c r="AL25" s="29">
        <v>3.578083028631536E-2</v>
      </c>
      <c r="AM25" s="29">
        <v>0.32633524221085425</v>
      </c>
      <c r="AN25" s="29">
        <v>-4.3427252600512202E-2</v>
      </c>
      <c r="AO25" s="29">
        <v>0.14075027760636985</v>
      </c>
      <c r="AP25" s="29">
        <v>0.56285990445814671</v>
      </c>
    </row>
    <row r="26" spans="1:42" ht="12.75" customHeight="1">
      <c r="A26" s="13">
        <v>36194</v>
      </c>
      <c r="B26" s="4">
        <v>69.709999999999994</v>
      </c>
      <c r="C26" s="4">
        <v>137.66999999999999</v>
      </c>
      <c r="D26" s="4">
        <v>75.03</v>
      </c>
      <c r="E26" s="4">
        <v>69.849999999999994</v>
      </c>
      <c r="F26" s="4">
        <v>71.349999999999994</v>
      </c>
      <c r="G26" s="4">
        <v>138.66</v>
      </c>
      <c r="H26" s="4">
        <v>172.67</v>
      </c>
      <c r="I26" s="4">
        <v>55.01</v>
      </c>
      <c r="J26" s="22">
        <v>11.093999999999999</v>
      </c>
      <c r="L26" s="5">
        <f t="shared" ca="1" si="14"/>
        <v>487</v>
      </c>
      <c r="M26" s="26">
        <f t="shared" si="4"/>
        <v>1.5380272479825575E-2</v>
      </c>
      <c r="N26" s="8">
        <f t="shared" ca="1" si="1"/>
        <v>36858</v>
      </c>
      <c r="O26" s="6">
        <f t="shared" ca="1" si="5"/>
        <v>-1.9209371823433633E-2</v>
      </c>
      <c r="P26" s="6">
        <f t="shared" ca="1" si="6"/>
        <v>7.8872537439331168E-3</v>
      </c>
      <c r="Q26" s="6">
        <f t="shared" ca="1" si="7"/>
        <v>-1.5425403397767068E-2</v>
      </c>
      <c r="R26" s="6">
        <f t="shared" ca="1" si="8"/>
        <v>-2.9865094140116021E-2</v>
      </c>
      <c r="S26" s="6">
        <f t="shared" ca="1" si="9"/>
        <v>1.5762925631626767E-4</v>
      </c>
      <c r="T26" s="6">
        <f t="shared" ca="1" si="10"/>
        <v>-6.2736191823668163E-3</v>
      </c>
      <c r="U26" s="6">
        <f t="shared" ca="1" si="11"/>
        <v>-3.1875596958327937E-2</v>
      </c>
      <c r="V26" s="6">
        <f t="shared" ca="1" si="12"/>
        <v>-4.1627885219366383E-2</v>
      </c>
      <c r="W26" s="6">
        <f t="shared" ca="1" si="13"/>
        <v>-3.8099265531567887E-2</v>
      </c>
      <c r="X26" s="6"/>
      <c r="Y26" s="40"/>
      <c r="Z26" s="42" t="s">
        <v>2</v>
      </c>
      <c r="AA26" s="33" t="s">
        <v>25</v>
      </c>
      <c r="AB26" s="62">
        <v>6370849</v>
      </c>
      <c r="AC26" s="41"/>
      <c r="AF26" s="11"/>
    </row>
    <row r="27" spans="1:42" ht="12.75" customHeight="1">
      <c r="A27" s="13">
        <v>36195</v>
      </c>
      <c r="B27" s="4">
        <v>73.36</v>
      </c>
      <c r="C27" s="4">
        <v>135.47999999999999</v>
      </c>
      <c r="D27" s="4">
        <v>73.180000000000007</v>
      </c>
      <c r="E27" s="4">
        <v>68.849999999999994</v>
      </c>
      <c r="F27" s="4">
        <v>69.45</v>
      </c>
      <c r="G27" s="4">
        <v>137.08000000000001</v>
      </c>
      <c r="H27" s="4">
        <v>169.95</v>
      </c>
      <c r="I27" s="4">
        <v>53.19</v>
      </c>
      <c r="J27" s="22">
        <v>11.313000000000001</v>
      </c>
      <c r="L27" s="5">
        <f t="shared" ca="1" si="14"/>
        <v>486</v>
      </c>
      <c r="M27" s="26">
        <f t="shared" si="4"/>
        <v>1.445745613103604E-2</v>
      </c>
      <c r="N27" s="8">
        <f t="shared" ca="1" si="1"/>
        <v>36857</v>
      </c>
      <c r="O27" s="6">
        <f t="shared" ca="1" si="5"/>
        <v>-1.3580807881828822E-3</v>
      </c>
      <c r="P27" s="6">
        <f t="shared" ca="1" si="6"/>
        <v>2.2623587519604967E-2</v>
      </c>
      <c r="Q27" s="6">
        <f t="shared" ca="1" si="7"/>
        <v>-3.8344064714058612E-3</v>
      </c>
      <c r="R27" s="6">
        <f t="shared" ca="1" si="8"/>
        <v>8.8460568810361725E-3</v>
      </c>
      <c r="S27" s="6">
        <f t="shared" ca="1" si="9"/>
        <v>-1.6106681270239284E-2</v>
      </c>
      <c r="T27" s="6">
        <f t="shared" ca="1" si="10"/>
        <v>-1.2887814305595718E-2</v>
      </c>
      <c r="U27" s="6">
        <f t="shared" ca="1" si="11"/>
        <v>1.3921227316092031E-3</v>
      </c>
      <c r="V27" s="6">
        <f t="shared" ca="1" si="12"/>
        <v>-1.004817567403375E-2</v>
      </c>
      <c r="W27" s="6">
        <f t="shared" ca="1" si="13"/>
        <v>2.2684939740188047E-2</v>
      </c>
      <c r="X27" s="6"/>
      <c r="Y27" s="40"/>
      <c r="Z27" s="42" t="s">
        <v>30</v>
      </c>
      <c r="AA27" s="33" t="s">
        <v>26</v>
      </c>
      <c r="AB27" s="62">
        <v>66366</v>
      </c>
      <c r="AC27" s="41"/>
      <c r="AF27" s="11"/>
      <c r="AG27" s="16"/>
    </row>
    <row r="28" spans="1:42" ht="12.75" customHeight="1">
      <c r="A28" s="13">
        <v>36196</v>
      </c>
      <c r="B28" s="4">
        <v>74.45</v>
      </c>
      <c r="C28" s="4">
        <v>135.36000000000001</v>
      </c>
      <c r="D28" s="4">
        <v>74.849999999999994</v>
      </c>
      <c r="E28" s="4">
        <v>68.77</v>
      </c>
      <c r="F28" s="4">
        <v>69.959999999999994</v>
      </c>
      <c r="G28" s="4">
        <v>136.21</v>
      </c>
      <c r="H28" s="4">
        <v>167.53</v>
      </c>
      <c r="I28" s="4">
        <v>53.62</v>
      </c>
      <c r="J28" s="22">
        <v>11.031000000000001</v>
      </c>
      <c r="L28" s="5">
        <f t="shared" ca="1" si="14"/>
        <v>485</v>
      </c>
      <c r="M28" s="26">
        <f t="shared" si="4"/>
        <v>1.3590008763173877E-2</v>
      </c>
      <c r="N28" s="8">
        <f t="shared" ca="1" si="1"/>
        <v>36854</v>
      </c>
      <c r="O28" s="6">
        <f t="shared" ca="1" si="5"/>
        <v>3.8623741410304183E-2</v>
      </c>
      <c r="P28" s="6">
        <f t="shared" ca="1" si="6"/>
        <v>3.5973989872991198E-2</v>
      </c>
      <c r="Q28" s="6">
        <f t="shared" ca="1" si="7"/>
        <v>2.0296679834898745E-2</v>
      </c>
      <c r="R28" s="6">
        <f t="shared" ca="1" si="8"/>
        <v>2.847094506132274E-2</v>
      </c>
      <c r="S28" s="6">
        <f t="shared" ca="1" si="9"/>
        <v>2.8239576626216813E-2</v>
      </c>
      <c r="T28" s="6">
        <f t="shared" ca="1" si="10"/>
        <v>1.1672501212929403E-2</v>
      </c>
      <c r="U28" s="6">
        <f t="shared" ca="1" si="11"/>
        <v>2.746702985767838E-2</v>
      </c>
      <c r="V28" s="6">
        <f t="shared" ca="1" si="12"/>
        <v>-1.5648941472690459E-2</v>
      </c>
      <c r="W28" s="6">
        <f t="shared" ca="1" si="13"/>
        <v>2.5186034596676114E-2</v>
      </c>
      <c r="X28" s="6"/>
      <c r="Y28" s="40"/>
      <c r="Z28" s="42" t="s">
        <v>4</v>
      </c>
      <c r="AA28" s="33" t="s">
        <v>31</v>
      </c>
      <c r="AB28" s="62">
        <v>24559814</v>
      </c>
      <c r="AC28" s="41"/>
      <c r="AF28" s="11"/>
      <c r="AG28" s="16"/>
    </row>
    <row r="29" spans="1:42" ht="12.75" customHeight="1" thickBot="1">
      <c r="A29" s="13">
        <v>36199</v>
      </c>
      <c r="B29" s="4">
        <v>74.09</v>
      </c>
      <c r="C29" s="4">
        <v>133.59</v>
      </c>
      <c r="D29" s="4">
        <v>73.62</v>
      </c>
      <c r="E29" s="4">
        <v>69.09</v>
      </c>
      <c r="F29" s="4">
        <v>68.59</v>
      </c>
      <c r="G29" s="4">
        <v>136.35</v>
      </c>
      <c r="H29" s="4">
        <v>167.38</v>
      </c>
      <c r="I29" s="4">
        <v>55.19</v>
      </c>
      <c r="J29" s="22">
        <v>11.593999999999999</v>
      </c>
      <c r="L29" s="5">
        <f t="shared" ca="1" si="14"/>
        <v>484</v>
      </c>
      <c r="M29" s="26">
        <f t="shared" si="4"/>
        <v>1.2774608237383444E-2</v>
      </c>
      <c r="N29" s="8">
        <f t="shared" ca="1" si="1"/>
        <v>36852</v>
      </c>
      <c r="O29" s="6">
        <f t="shared" ca="1" si="5"/>
        <v>1.5293221026678665E-3</v>
      </c>
      <c r="P29" s="6">
        <f t="shared" ca="1" si="6"/>
        <v>-4.6648814301289178E-2</v>
      </c>
      <c r="Q29" s="6">
        <f t="shared" ca="1" si="7"/>
        <v>-1.0682954405930154E-2</v>
      </c>
      <c r="R29" s="6">
        <f t="shared" ca="1" si="8"/>
        <v>6.4617212848394256E-3</v>
      </c>
      <c r="S29" s="6">
        <f t="shared" ca="1" si="9"/>
        <v>-3.4348236642587716E-2</v>
      </c>
      <c r="T29" s="6">
        <f t="shared" ca="1" si="10"/>
        <v>-8.6717739210849824E-4</v>
      </c>
      <c r="U29" s="6">
        <f t="shared" ca="1" si="11"/>
        <v>-1.6502590311855022E-2</v>
      </c>
      <c r="V29" s="6">
        <f t="shared" ca="1" si="12"/>
        <v>-6.3141280708672832E-4</v>
      </c>
      <c r="W29" s="6">
        <f t="shared" ca="1" si="13"/>
        <v>-3.2805002973426506E-2</v>
      </c>
      <c r="X29" s="6"/>
      <c r="Y29" s="40"/>
      <c r="Z29" s="42"/>
      <c r="AA29" s="43" t="s">
        <v>27</v>
      </c>
      <c r="AB29" s="17">
        <f>SUM(AB15:AB28)</f>
        <v>1819950025</v>
      </c>
      <c r="AC29" s="41"/>
      <c r="AF29" s="11"/>
    </row>
    <row r="30" spans="1:42" ht="12.75" customHeight="1" thickTop="1" thickBot="1">
      <c r="A30" s="13">
        <v>36200</v>
      </c>
      <c r="B30" s="4">
        <v>73.72</v>
      </c>
      <c r="C30" s="4">
        <v>132.78</v>
      </c>
      <c r="D30" s="4">
        <v>72.319999999999993</v>
      </c>
      <c r="E30" s="4">
        <v>68.91</v>
      </c>
      <c r="F30" s="4">
        <v>66.78</v>
      </c>
      <c r="G30" s="4">
        <v>136.31</v>
      </c>
      <c r="H30" s="4">
        <v>164.3</v>
      </c>
      <c r="I30" s="4">
        <v>54.16</v>
      </c>
      <c r="J30" s="22">
        <v>11.188000000000001</v>
      </c>
      <c r="L30" s="5">
        <f t="shared" ca="1" si="14"/>
        <v>483</v>
      </c>
      <c r="M30" s="26">
        <f t="shared" si="4"/>
        <v>1.2008131743140436E-2</v>
      </c>
      <c r="N30" s="8">
        <f t="shared" ca="1" si="1"/>
        <v>36851</v>
      </c>
      <c r="O30" s="6">
        <f t="shared" ca="1" si="5"/>
        <v>7.8005359491368142E-3</v>
      </c>
      <c r="P30" s="6">
        <f t="shared" ca="1" si="6"/>
        <v>-0.15665180663758019</v>
      </c>
      <c r="Q30" s="6">
        <f t="shared" ca="1" si="7"/>
        <v>2.5189324713641121E-2</v>
      </c>
      <c r="R30" s="6">
        <f t="shared" ca="1" si="8"/>
        <v>-6.4617212848393658E-3</v>
      </c>
      <c r="S30" s="6">
        <f t="shared" ca="1" si="9"/>
        <v>-3.083089279855335E-4</v>
      </c>
      <c r="T30" s="6">
        <f t="shared" ca="1" si="10"/>
        <v>2.7196730011917799E-3</v>
      </c>
      <c r="U30" s="6">
        <f t="shared" ca="1" si="11"/>
        <v>-7.6443354494555513E-3</v>
      </c>
      <c r="V30" s="6">
        <f t="shared" ca="1" si="12"/>
        <v>-8.2766318465336101E-3</v>
      </c>
      <c r="W30" s="6">
        <f t="shared" ca="1" si="13"/>
        <v>1.7240486432314975E-2</v>
      </c>
      <c r="X30" s="6"/>
      <c r="Y30" s="44"/>
      <c r="Z30" s="45"/>
      <c r="AA30" s="45"/>
      <c r="AB30" s="45"/>
      <c r="AC30" s="46"/>
      <c r="AE30" s="58" t="s">
        <v>37</v>
      </c>
      <c r="AF30" s="16"/>
    </row>
    <row r="31" spans="1:42" ht="12.75" customHeight="1">
      <c r="A31" s="13">
        <v>36201</v>
      </c>
      <c r="B31" s="4">
        <v>71.900000000000006</v>
      </c>
      <c r="C31" s="4">
        <v>130.32</v>
      </c>
      <c r="D31" s="4">
        <v>70.73</v>
      </c>
      <c r="E31" s="4">
        <v>67.63</v>
      </c>
      <c r="F31" s="4">
        <v>65.28</v>
      </c>
      <c r="G31" s="4">
        <v>134.82</v>
      </c>
      <c r="H31" s="4">
        <v>162.65</v>
      </c>
      <c r="I31" s="4">
        <v>52.86</v>
      </c>
      <c r="J31" s="22">
        <v>10.468999999999999</v>
      </c>
      <c r="L31" s="5">
        <f t="shared" ca="1" si="14"/>
        <v>482</v>
      </c>
      <c r="M31" s="26">
        <f t="shared" si="4"/>
        <v>1.1287643838552009E-2</v>
      </c>
      <c r="N31" s="8">
        <f t="shared" ca="1" si="1"/>
        <v>36850</v>
      </c>
      <c r="O31" s="6">
        <f t="shared" ca="1" si="5"/>
        <v>-1.3201511858535955E-2</v>
      </c>
      <c r="P31" s="6">
        <f t="shared" ca="1" si="6"/>
        <v>-1.0648820651743336E-2</v>
      </c>
      <c r="Q31" s="6">
        <f t="shared" ca="1" si="7"/>
        <v>-1.2857363918224906E-2</v>
      </c>
      <c r="R31" s="6">
        <f t="shared" ca="1" si="8"/>
        <v>-3.4310083770174062E-2</v>
      </c>
      <c r="S31" s="6">
        <f t="shared" ca="1" si="9"/>
        <v>-1.9612212417855379E-2</v>
      </c>
      <c r="T31" s="6">
        <f t="shared" ca="1" si="10"/>
        <v>8.1154720122777145E-4</v>
      </c>
      <c r="U31" s="6">
        <f t="shared" ca="1" si="11"/>
        <v>-2.4283438622236326E-2</v>
      </c>
      <c r="V31" s="6">
        <f t="shared" ca="1" si="12"/>
        <v>-1.8708555998730964E-2</v>
      </c>
      <c r="W31" s="6">
        <f t="shared" ca="1" si="13"/>
        <v>1.9168939829588756E-3</v>
      </c>
      <c r="X31" s="6"/>
      <c r="Y31" s="6"/>
      <c r="Z31" s="6"/>
      <c r="AA31" s="1"/>
      <c r="AB31" s="15"/>
      <c r="AE31" s="60">
        <f>VLOOKUP($AB$12,$A:$J,10,FALSE)</f>
        <v>44.563000000000002</v>
      </c>
    </row>
    <row r="32" spans="1:42" ht="12.75" customHeight="1">
      <c r="A32" s="13">
        <v>36202</v>
      </c>
      <c r="B32" s="4">
        <v>66.06</v>
      </c>
      <c r="C32" s="4">
        <v>132.31</v>
      </c>
      <c r="D32" s="4">
        <v>70.19</v>
      </c>
      <c r="E32" s="4">
        <v>67.739999999999995</v>
      </c>
      <c r="F32" s="4">
        <v>65.5</v>
      </c>
      <c r="G32" s="4">
        <v>134.82</v>
      </c>
      <c r="H32" s="4">
        <v>165.35</v>
      </c>
      <c r="I32" s="4">
        <v>55.42</v>
      </c>
      <c r="J32" s="22">
        <v>10.5</v>
      </c>
      <c r="L32" s="5">
        <f t="shared" ca="1" si="14"/>
        <v>481</v>
      </c>
      <c r="M32" s="26">
        <f t="shared" si="4"/>
        <v>1.0610385208238888E-2</v>
      </c>
      <c r="N32" s="8">
        <f t="shared" ca="1" si="1"/>
        <v>36847</v>
      </c>
      <c r="O32" s="6">
        <f t="shared" ca="1" si="5"/>
        <v>9.1754555026028403E-3</v>
      </c>
      <c r="P32" s="6">
        <f t="shared" ca="1" si="6"/>
        <v>-6.5036759500567871E-3</v>
      </c>
      <c r="Q32" s="6">
        <f t="shared" ca="1" si="7"/>
        <v>-1.5586936544475462E-2</v>
      </c>
      <c r="R32" s="6">
        <f t="shared" ca="1" si="8"/>
        <v>1.8085004426818237E-3</v>
      </c>
      <c r="S32" s="6">
        <f t="shared" ca="1" si="9"/>
        <v>-1.254099716595323E-2</v>
      </c>
      <c r="T32" s="6">
        <f t="shared" ca="1" si="10"/>
        <v>1.4427398989673752E-2</v>
      </c>
      <c r="U32" s="6">
        <f t="shared" ca="1" si="11"/>
        <v>3.5815306899125809E-3</v>
      </c>
      <c r="V32" s="6">
        <f t="shared" ca="1" si="12"/>
        <v>6.6783357221887807E-3</v>
      </c>
      <c r="W32" s="6">
        <f t="shared" ca="1" si="13"/>
        <v>7.7669086854377468E-3</v>
      </c>
      <c r="X32" s="6"/>
      <c r="Y32" s="6"/>
      <c r="Z32" s="6"/>
      <c r="AB32" s="15"/>
    </row>
    <row r="33" spans="1:32" ht="12.75" customHeight="1">
      <c r="A33" s="13">
        <v>36203</v>
      </c>
      <c r="B33" s="4">
        <v>60.22</v>
      </c>
      <c r="C33" s="4">
        <v>129.63</v>
      </c>
      <c r="D33" s="4">
        <v>68.56</v>
      </c>
      <c r="E33" s="4">
        <v>66.290000000000006</v>
      </c>
      <c r="F33" s="4">
        <v>62.51</v>
      </c>
      <c r="G33" s="4">
        <v>132.44</v>
      </c>
      <c r="H33" s="4">
        <v>162.82</v>
      </c>
      <c r="I33" s="4">
        <v>54.34</v>
      </c>
      <c r="J33" s="22">
        <v>10</v>
      </c>
      <c r="L33" s="5">
        <f t="shared" ca="1" si="14"/>
        <v>480</v>
      </c>
      <c r="M33" s="26">
        <f t="shared" si="4"/>
        <v>9.9737620957445535E-3</v>
      </c>
      <c r="N33" s="8">
        <f t="shared" ca="1" si="1"/>
        <v>36846</v>
      </c>
      <c r="O33" s="6">
        <f t="shared" ca="1" si="5"/>
        <v>-5.538874569544514E-3</v>
      </c>
      <c r="P33" s="6">
        <f t="shared" ca="1" si="6"/>
        <v>-7.7991086755643049E-3</v>
      </c>
      <c r="Q33" s="6">
        <f t="shared" ca="1" si="7"/>
        <v>5.0074008885926417E-3</v>
      </c>
      <c r="R33" s="6">
        <f t="shared" ca="1" si="8"/>
        <v>-3.8663592831836041E-2</v>
      </c>
      <c r="S33" s="6">
        <f t="shared" ca="1" si="9"/>
        <v>-7.4624081225532792E-5</v>
      </c>
      <c r="T33" s="6">
        <f t="shared" ca="1" si="10"/>
        <v>3.8905967491195421E-3</v>
      </c>
      <c r="U33" s="6">
        <f t="shared" ca="1" si="11"/>
        <v>-1.6341992694567063E-2</v>
      </c>
      <c r="V33" s="6">
        <f t="shared" ca="1" si="12"/>
        <v>-3.0307657421092222E-2</v>
      </c>
      <c r="W33" s="6">
        <f t="shared" ca="1" si="13"/>
        <v>1.9668145515785505E-3</v>
      </c>
      <c r="X33" s="6"/>
      <c r="Y33" s="6"/>
      <c r="Z33" s="6"/>
      <c r="AB33" s="15"/>
    </row>
    <row r="34" spans="1:32" ht="12.75" customHeight="1">
      <c r="A34" s="13">
        <v>36207</v>
      </c>
      <c r="B34" s="4">
        <v>60.22</v>
      </c>
      <c r="C34" s="4">
        <v>127.65</v>
      </c>
      <c r="D34" s="4">
        <v>67.2</v>
      </c>
      <c r="E34" s="4">
        <v>65.66</v>
      </c>
      <c r="F34" s="4">
        <v>62.77</v>
      </c>
      <c r="G34" s="4">
        <v>132.22999999999999</v>
      </c>
      <c r="H34" s="4">
        <v>162.16</v>
      </c>
      <c r="I34" s="4">
        <v>52.74</v>
      </c>
      <c r="J34" s="22">
        <v>9.8130000000000006</v>
      </c>
      <c r="L34" s="5">
        <f t="shared" ca="1" si="14"/>
        <v>479</v>
      </c>
      <c r="M34" s="26">
        <f t="shared" si="4"/>
        <v>9.3753363699998794E-3</v>
      </c>
      <c r="N34" s="8">
        <f t="shared" ca="1" si="1"/>
        <v>36845</v>
      </c>
      <c r="O34" s="6">
        <f t="shared" ca="1" si="5"/>
        <v>1.6466717435249475E-3</v>
      </c>
      <c r="P34" s="6">
        <f t="shared" ca="1" si="6"/>
        <v>7.5465727930823919E-3</v>
      </c>
      <c r="Q34" s="6">
        <f t="shared" ca="1" si="7"/>
        <v>4.6422098110169591E-2</v>
      </c>
      <c r="R34" s="6">
        <f t="shared" ca="1" si="8"/>
        <v>1.011288276370443E-2</v>
      </c>
      <c r="S34" s="6">
        <f t="shared" ca="1" si="9"/>
        <v>4.0896618601480778E-2</v>
      </c>
      <c r="T34" s="6">
        <f t="shared" ca="1" si="10"/>
        <v>9.3758104334768066E-3</v>
      </c>
      <c r="U34" s="6">
        <f t="shared" ca="1" si="11"/>
        <v>1.0974495463288594E-2</v>
      </c>
      <c r="V34" s="6">
        <f t="shared" ca="1" si="12"/>
        <v>7.529022164157767E-3</v>
      </c>
      <c r="W34" s="6">
        <f t="shared" ca="1" si="13"/>
        <v>1.1787955752042173E-2</v>
      </c>
      <c r="X34" s="6"/>
      <c r="Y34" s="6"/>
      <c r="AF34" s="18"/>
    </row>
    <row r="35" spans="1:32" ht="12.75" customHeight="1">
      <c r="A35" s="13">
        <v>36208</v>
      </c>
      <c r="B35" s="4">
        <v>56.93</v>
      </c>
      <c r="C35" s="4">
        <v>126.72</v>
      </c>
      <c r="D35" s="4">
        <v>63.99</v>
      </c>
      <c r="E35" s="4">
        <v>64.760000000000005</v>
      </c>
      <c r="F35" s="4">
        <v>59.81</v>
      </c>
      <c r="G35" s="4">
        <v>133.74</v>
      </c>
      <c r="H35" s="4">
        <v>159.4</v>
      </c>
      <c r="I35" s="4">
        <v>50.78</v>
      </c>
      <c r="J35" s="22">
        <v>9.9380000000000006</v>
      </c>
      <c r="L35" s="5">
        <f t="shared" ca="1" si="14"/>
        <v>478</v>
      </c>
      <c r="M35" s="26">
        <f t="shared" si="4"/>
        <v>8.8128161877998861E-3</v>
      </c>
      <c r="N35" s="8">
        <f t="shared" ca="1" si="1"/>
        <v>36844</v>
      </c>
      <c r="O35" s="6">
        <f t="shared" ca="1" si="5"/>
        <v>2.7111468247900915E-3</v>
      </c>
      <c r="P35" s="6">
        <f t="shared" ca="1" si="6"/>
        <v>-2.1812386595531603E-2</v>
      </c>
      <c r="Q35" s="6">
        <f t="shared" ca="1" si="7"/>
        <v>3.1797748779343236E-2</v>
      </c>
      <c r="R35" s="6">
        <f t="shared" ca="1" si="8"/>
        <v>-1.1659673482003216E-2</v>
      </c>
      <c r="S35" s="6">
        <f t="shared" ca="1" si="9"/>
        <v>2.5190248828558495E-2</v>
      </c>
      <c r="T35" s="6">
        <f t="shared" ca="1" si="10"/>
        <v>3.8828040776889786E-3</v>
      </c>
      <c r="U35" s="6">
        <f t="shared" ca="1" si="11"/>
        <v>1.9296557024236511E-2</v>
      </c>
      <c r="V35" s="6">
        <f t="shared" ca="1" si="12"/>
        <v>1.2216601056215083E-2</v>
      </c>
      <c r="W35" s="6">
        <f t="shared" ca="1" si="13"/>
        <v>2.4001152099543045E-2</v>
      </c>
      <c r="X35" s="6"/>
      <c r="Y35" s="6"/>
      <c r="AF35" s="18"/>
    </row>
    <row r="36" spans="1:32" ht="12.75" customHeight="1">
      <c r="A36" s="13">
        <v>36209</v>
      </c>
      <c r="B36" s="4">
        <v>57.66</v>
      </c>
      <c r="C36" s="4">
        <v>129.19</v>
      </c>
      <c r="D36" s="4">
        <v>64.62</v>
      </c>
      <c r="E36" s="4">
        <v>63.61</v>
      </c>
      <c r="F36" s="4">
        <v>61.85</v>
      </c>
      <c r="G36" s="4">
        <v>134.01</v>
      </c>
      <c r="H36" s="4">
        <v>159.68</v>
      </c>
      <c r="I36" s="4">
        <v>53.25</v>
      </c>
      <c r="J36" s="22">
        <v>9.9689999999999994</v>
      </c>
      <c r="L36" s="5">
        <f t="shared" ca="1" si="14"/>
        <v>477</v>
      </c>
      <c r="M36" s="26">
        <f t="shared" si="4"/>
        <v>8.2840472165318924E-3</v>
      </c>
      <c r="N36" s="8">
        <f t="shared" ca="1" si="1"/>
        <v>36843</v>
      </c>
      <c r="O36" s="6">
        <f t="shared" ca="1" si="5"/>
        <v>9.1303177696012358E-3</v>
      </c>
      <c r="P36" s="6">
        <f t="shared" ca="1" si="6"/>
        <v>1.4683577103841917E-2</v>
      </c>
      <c r="Q36" s="6">
        <f t="shared" ca="1" si="7"/>
        <v>-6.5189279098169239E-3</v>
      </c>
      <c r="R36" s="6">
        <f t="shared" ca="1" si="8"/>
        <v>2.9209172488161208E-2</v>
      </c>
      <c r="S36" s="6">
        <f t="shared" ca="1" si="9"/>
        <v>-1.401170756602184E-2</v>
      </c>
      <c r="T36" s="6">
        <f t="shared" ca="1" si="10"/>
        <v>8.7163546649116699E-3</v>
      </c>
      <c r="U36" s="6">
        <f t="shared" ca="1" si="11"/>
        <v>-8.6132649597211227E-4</v>
      </c>
      <c r="V36" s="6">
        <f t="shared" ca="1" si="12"/>
        <v>-1.623913262659454E-2</v>
      </c>
      <c r="W36" s="6">
        <f t="shared" ca="1" si="13"/>
        <v>-5.1293294387550578E-2</v>
      </c>
      <c r="X36" s="6"/>
      <c r="Y36" s="6"/>
      <c r="AF36" s="18"/>
    </row>
    <row r="37" spans="1:32" ht="12.75" customHeight="1">
      <c r="A37" s="13">
        <v>36210</v>
      </c>
      <c r="B37" s="4">
        <v>59.85</v>
      </c>
      <c r="C37" s="4">
        <v>130.80000000000001</v>
      </c>
      <c r="D37" s="4">
        <v>63.91</v>
      </c>
      <c r="E37" s="4">
        <v>64.09</v>
      </c>
      <c r="F37" s="4">
        <v>60.29</v>
      </c>
      <c r="G37" s="4">
        <v>133.80000000000001</v>
      </c>
      <c r="H37" s="4">
        <v>160.07</v>
      </c>
      <c r="I37" s="4">
        <v>53.63</v>
      </c>
      <c r="J37" s="22">
        <v>10</v>
      </c>
      <c r="L37" s="5">
        <f t="shared" ca="1" si="14"/>
        <v>476</v>
      </c>
      <c r="M37" s="26">
        <f t="shared" si="4"/>
        <v>7.7870043835399786E-3</v>
      </c>
      <c r="N37" s="8">
        <f t="shared" ca="1" si="1"/>
        <v>36840</v>
      </c>
      <c r="O37" s="6">
        <f t="shared" ca="1" si="5"/>
        <v>5.9577005038938832E-4</v>
      </c>
      <c r="P37" s="6">
        <f t="shared" ca="1" si="6"/>
        <v>-1.3282612681698976E-2</v>
      </c>
      <c r="Q37" s="6">
        <f t="shared" ca="1" si="7"/>
        <v>-1.8412932486597075E-2</v>
      </c>
      <c r="R37" s="6">
        <f t="shared" ca="1" si="8"/>
        <v>-7.7281668690452002E-3</v>
      </c>
      <c r="S37" s="6">
        <f t="shared" ca="1" si="9"/>
        <v>-3.0654927658934725E-2</v>
      </c>
      <c r="T37" s="6">
        <f t="shared" ca="1" si="10"/>
        <v>-9.3146913069472453E-3</v>
      </c>
      <c r="U37" s="6">
        <f t="shared" ca="1" si="11"/>
        <v>-2.8898704169092123E-2</v>
      </c>
      <c r="V37" s="6">
        <f t="shared" ca="1" si="12"/>
        <v>-2.0217761399308476E-2</v>
      </c>
      <c r="W37" s="6">
        <f t="shared" ca="1" si="13"/>
        <v>-5.767948739574506E-3</v>
      </c>
      <c r="X37" s="6"/>
      <c r="Y37" s="6"/>
      <c r="AF37" s="18"/>
    </row>
    <row r="38" spans="1:32" ht="12.75" customHeight="1">
      <c r="A38" s="13">
        <v>36213</v>
      </c>
      <c r="B38" s="4">
        <v>59.85</v>
      </c>
      <c r="C38" s="4">
        <v>132.57</v>
      </c>
      <c r="D38" s="4">
        <v>65.08</v>
      </c>
      <c r="E38" s="4">
        <v>65.72</v>
      </c>
      <c r="F38" s="4">
        <v>61.37</v>
      </c>
      <c r="G38" s="4">
        <v>135.86000000000001</v>
      </c>
      <c r="H38" s="4">
        <v>162.72999999999999</v>
      </c>
      <c r="I38" s="4">
        <v>60.08</v>
      </c>
      <c r="J38" s="22">
        <v>10</v>
      </c>
      <c r="L38" s="5">
        <f t="shared" ca="1" si="14"/>
        <v>475</v>
      </c>
      <c r="M38" s="26">
        <f t="shared" si="4"/>
        <v>7.3197841205275794E-3</v>
      </c>
      <c r="N38" s="8">
        <f t="shared" ca="1" si="1"/>
        <v>36839</v>
      </c>
      <c r="O38" s="6">
        <f t="shared" ca="1" si="5"/>
        <v>9.3402666821885329E-3</v>
      </c>
      <c r="P38" s="6">
        <f t="shared" ca="1" si="6"/>
        <v>-5.3460669334701389E-3</v>
      </c>
      <c r="Q38" s="6">
        <f t="shared" ca="1" si="7"/>
        <v>-1.8017366363036434E-2</v>
      </c>
      <c r="R38" s="6">
        <f t="shared" ca="1" si="8"/>
        <v>1.5717025015498071E-2</v>
      </c>
      <c r="S38" s="6">
        <f t="shared" ca="1" si="9"/>
        <v>-2.7668857758684703E-2</v>
      </c>
      <c r="T38" s="6">
        <f t="shared" ca="1" si="10"/>
        <v>7.1435306928819917E-3</v>
      </c>
      <c r="U38" s="6">
        <f t="shared" ca="1" si="11"/>
        <v>-6.5306732652575077E-3</v>
      </c>
      <c r="V38" s="6">
        <f t="shared" ca="1" si="12"/>
        <v>3.1268155148830544E-2</v>
      </c>
      <c r="W38" s="6">
        <f t="shared" ca="1" si="13"/>
        <v>-3.8167402557157904E-3</v>
      </c>
      <c r="X38" s="6"/>
      <c r="Y38" s="6"/>
      <c r="AF38" s="18"/>
    </row>
    <row r="39" spans="1:32" ht="12.75" customHeight="1">
      <c r="A39" s="13">
        <v>36214</v>
      </c>
      <c r="B39" s="4">
        <v>63.5</v>
      </c>
      <c r="C39" s="4">
        <v>133.06</v>
      </c>
      <c r="D39" s="4">
        <v>63.94</v>
      </c>
      <c r="E39" s="4">
        <v>66.459999999999994</v>
      </c>
      <c r="F39" s="4">
        <v>61.04</v>
      </c>
      <c r="G39" s="4">
        <v>136.22999999999999</v>
      </c>
      <c r="H39" s="4">
        <v>162.72999999999999</v>
      </c>
      <c r="I39" s="4">
        <v>58.64</v>
      </c>
      <c r="J39" s="22">
        <v>10.156000000000001</v>
      </c>
      <c r="L39" s="5">
        <f t="shared" ca="1" si="14"/>
        <v>474</v>
      </c>
      <c r="M39" s="26">
        <f t="shared" si="4"/>
        <v>6.8805970732959245E-3</v>
      </c>
      <c r="N39" s="8">
        <f t="shared" ca="1" si="1"/>
        <v>36838</v>
      </c>
      <c r="O39" s="6">
        <f t="shared" ca="1" si="5"/>
        <v>-1.0821861213664592E-3</v>
      </c>
      <c r="P39" s="6">
        <f t="shared" ca="1" si="6"/>
        <v>8.153897665797603E-3</v>
      </c>
      <c r="Q39" s="6">
        <f t="shared" ca="1" si="7"/>
        <v>2.76052625270426E-3</v>
      </c>
      <c r="R39" s="6">
        <f t="shared" ca="1" si="8"/>
        <v>-1.393889553386057E-2</v>
      </c>
      <c r="S39" s="6">
        <f t="shared" ca="1" si="9"/>
        <v>1.6825971833976779E-2</v>
      </c>
      <c r="T39" s="6">
        <f t="shared" ca="1" si="10"/>
        <v>-4.7480330807111865E-3</v>
      </c>
      <c r="U39" s="6">
        <f t="shared" ca="1" si="11"/>
        <v>-1.1794808482359292E-2</v>
      </c>
      <c r="V39" s="6">
        <f t="shared" ca="1" si="12"/>
        <v>-5.0105122918283548E-3</v>
      </c>
      <c r="W39" s="6">
        <f t="shared" ca="1" si="13"/>
        <v>0</v>
      </c>
      <c r="X39" s="6"/>
      <c r="Y39" s="6"/>
      <c r="AF39" s="18"/>
    </row>
    <row r="40" spans="1:32" ht="12.75" customHeight="1">
      <c r="A40" s="13">
        <v>36215</v>
      </c>
      <c r="B40" s="4">
        <v>62.41</v>
      </c>
      <c r="C40" s="4">
        <v>130.97</v>
      </c>
      <c r="D40" s="4">
        <v>63.21</v>
      </c>
      <c r="E40" s="4">
        <v>65.930000000000007</v>
      </c>
      <c r="F40" s="4">
        <v>59.63</v>
      </c>
      <c r="G40" s="4">
        <v>134.51</v>
      </c>
      <c r="H40" s="4">
        <v>162</v>
      </c>
      <c r="I40" s="4">
        <v>65.08</v>
      </c>
      <c r="J40" s="22">
        <v>10.25</v>
      </c>
      <c r="L40" s="5">
        <f t="shared" ca="1" si="14"/>
        <v>473</v>
      </c>
      <c r="M40" s="26">
        <f t="shared" si="4"/>
        <v>6.4677612488981684E-3</v>
      </c>
      <c r="N40" s="8">
        <f t="shared" ca="1" si="1"/>
        <v>36837</v>
      </c>
      <c r="O40" s="6">
        <f t="shared" ca="1" si="5"/>
        <v>1.4770244304252248E-2</v>
      </c>
      <c r="P40" s="6">
        <f t="shared" ca="1" si="6"/>
        <v>3.2186300050623909E-2</v>
      </c>
      <c r="Q40" s="6">
        <f t="shared" ca="1" si="7"/>
        <v>1.7300263554449628E-2</v>
      </c>
      <c r="R40" s="6">
        <f t="shared" ca="1" si="8"/>
        <v>1.0136229088263535E-2</v>
      </c>
      <c r="S40" s="6">
        <f t="shared" ca="1" si="9"/>
        <v>1.6653744082951751E-2</v>
      </c>
      <c r="T40" s="6">
        <f t="shared" ca="1" si="10"/>
        <v>4.3264098249546808E-3</v>
      </c>
      <c r="U40" s="6">
        <f t="shared" ca="1" si="11"/>
        <v>4.2062973503024029E-3</v>
      </c>
      <c r="V40" s="6">
        <f t="shared" ca="1" si="12"/>
        <v>6.178173295166004E-3</v>
      </c>
      <c r="W40" s="6">
        <f t="shared" ca="1" si="13"/>
        <v>-1.8877121669464906E-3</v>
      </c>
      <c r="X40" s="6"/>
      <c r="Y40" s="6"/>
      <c r="AF40" s="18"/>
    </row>
    <row r="41" spans="1:32" ht="12.75" customHeight="1">
      <c r="A41" s="13">
        <v>36216</v>
      </c>
      <c r="B41" s="4">
        <v>62.41</v>
      </c>
      <c r="C41" s="4">
        <v>129.58000000000001</v>
      </c>
      <c r="D41" s="4">
        <v>63.91</v>
      </c>
      <c r="E41" s="4">
        <v>65.099999999999994</v>
      </c>
      <c r="F41" s="4">
        <v>60.46</v>
      </c>
      <c r="G41" s="4">
        <v>134.29</v>
      </c>
      <c r="H41" s="4">
        <v>160.32</v>
      </c>
      <c r="I41" s="4">
        <v>65.56</v>
      </c>
      <c r="J41" s="22">
        <v>9.7810000000000006</v>
      </c>
      <c r="L41" s="5">
        <f t="shared" ca="1" si="14"/>
        <v>472</v>
      </c>
      <c r="M41" s="26">
        <f t="shared" si="4"/>
        <v>6.0796955739642776E-3</v>
      </c>
      <c r="N41" s="8">
        <f t="shared" ca="1" si="1"/>
        <v>36836</v>
      </c>
      <c r="O41" s="6">
        <f t="shared" ca="1" si="5"/>
        <v>1.7967502800632671E-2</v>
      </c>
      <c r="P41" s="6">
        <f t="shared" ca="1" si="6"/>
        <v>-2.8955814739618949E-2</v>
      </c>
      <c r="Q41" s="6">
        <f t="shared" ca="1" si="7"/>
        <v>-2.0123440560549485E-2</v>
      </c>
      <c r="R41" s="6">
        <f t="shared" ca="1" si="8"/>
        <v>-1.0333955238190863E-2</v>
      </c>
      <c r="S41" s="6">
        <f t="shared" ca="1" si="9"/>
        <v>-3.1549786576813878E-2</v>
      </c>
      <c r="T41" s="6">
        <f t="shared" ca="1" si="10"/>
        <v>-1.9852615935311729E-3</v>
      </c>
      <c r="U41" s="6">
        <f t="shared" ca="1" si="11"/>
        <v>-1.0618762191296845E-2</v>
      </c>
      <c r="V41" s="6">
        <f t="shared" ca="1" si="12"/>
        <v>-1.9418085857101513E-2</v>
      </c>
      <c r="W41" s="6">
        <f t="shared" ca="1" si="13"/>
        <v>-1.8832948333092125E-2</v>
      </c>
      <c r="X41" s="6"/>
      <c r="Y41" s="6"/>
      <c r="AF41" s="18"/>
    </row>
    <row r="42" spans="1:32" ht="12.75" customHeight="1">
      <c r="A42" s="13">
        <v>36217</v>
      </c>
      <c r="B42" s="4">
        <v>63.87</v>
      </c>
      <c r="C42" s="4">
        <v>129.93</v>
      </c>
      <c r="D42" s="4">
        <v>64.400000000000006</v>
      </c>
      <c r="E42" s="4">
        <v>65.3</v>
      </c>
      <c r="F42" s="4">
        <v>58.89</v>
      </c>
      <c r="G42" s="4">
        <v>135.47999999999999</v>
      </c>
      <c r="H42" s="4">
        <v>159.13999999999999</v>
      </c>
      <c r="I42" s="4">
        <v>66.59</v>
      </c>
      <c r="J42" s="22">
        <v>10.938000000000001</v>
      </c>
      <c r="L42" s="5">
        <f t="shared" ca="1" si="14"/>
        <v>471</v>
      </c>
      <c r="M42" s="26">
        <f t="shared" si="4"/>
        <v>5.7149138395264209E-3</v>
      </c>
      <c r="N42" s="8">
        <f t="shared" ca="1" si="1"/>
        <v>36833</v>
      </c>
      <c r="O42" s="6">
        <f t="shared" ca="1" si="5"/>
        <v>-8.1623010669015436E-3</v>
      </c>
      <c r="P42" s="6">
        <f t="shared" ca="1" si="6"/>
        <v>9.9609869612465375E-4</v>
      </c>
      <c r="Q42" s="6">
        <f t="shared" ca="1" si="7"/>
        <v>-5.5602554772634797E-3</v>
      </c>
      <c r="R42" s="6">
        <f t="shared" ca="1" si="8"/>
        <v>-9.8367899225194171E-3</v>
      </c>
      <c r="S42" s="6">
        <f t="shared" ca="1" si="9"/>
        <v>3.1254676432440607E-3</v>
      </c>
      <c r="T42" s="6">
        <f t="shared" ca="1" si="10"/>
        <v>-1.5013665253006462E-3</v>
      </c>
      <c r="U42" s="6">
        <f t="shared" ca="1" si="11"/>
        <v>3.7697330892222437E-3</v>
      </c>
      <c r="V42" s="6">
        <f t="shared" ca="1" si="12"/>
        <v>2.6197081719983365E-2</v>
      </c>
      <c r="W42" s="6">
        <f t="shared" ca="1" si="13"/>
        <v>-3.7243990909824397E-3</v>
      </c>
      <c r="X42" s="6"/>
      <c r="Y42" s="6"/>
      <c r="AF42" s="18"/>
    </row>
    <row r="43" spans="1:32" ht="12.75" customHeight="1">
      <c r="A43" s="13">
        <v>36220</v>
      </c>
      <c r="B43" s="4">
        <v>62.41</v>
      </c>
      <c r="C43" s="4">
        <v>132.09</v>
      </c>
      <c r="D43" s="4">
        <v>65.680000000000007</v>
      </c>
      <c r="E43" s="4">
        <v>64.75</v>
      </c>
      <c r="F43" s="4">
        <v>59.53</v>
      </c>
      <c r="G43" s="4">
        <v>135.34</v>
      </c>
      <c r="H43" s="4">
        <v>160.47</v>
      </c>
      <c r="I43" s="4">
        <v>66.989999999999995</v>
      </c>
      <c r="J43" s="22">
        <v>11.968999999999999</v>
      </c>
      <c r="L43" s="5">
        <f t="shared" ca="1" si="14"/>
        <v>470</v>
      </c>
      <c r="M43" s="26">
        <f t="shared" si="4"/>
        <v>5.3720190091548353E-3</v>
      </c>
      <c r="N43" s="8">
        <f t="shared" ca="1" si="1"/>
        <v>36832</v>
      </c>
      <c r="O43" s="6">
        <f t="shared" ca="1" si="5"/>
        <v>9.2805219699038377E-3</v>
      </c>
      <c r="P43" s="6">
        <f t="shared" ca="1" si="6"/>
        <v>4.5781908740884234E-3</v>
      </c>
      <c r="Q43" s="6">
        <f t="shared" ca="1" si="7"/>
        <v>-2.1205257365530836E-2</v>
      </c>
      <c r="R43" s="6">
        <f t="shared" ca="1" si="8"/>
        <v>-1.9557995673041926E-3</v>
      </c>
      <c r="S43" s="6">
        <f t="shared" ca="1" si="9"/>
        <v>-2.5824499300903823E-2</v>
      </c>
      <c r="T43" s="6">
        <f t="shared" ca="1" si="10"/>
        <v>3.0049905417910308E-3</v>
      </c>
      <c r="U43" s="6">
        <f t="shared" ca="1" si="11"/>
        <v>1.9389534618332684E-2</v>
      </c>
      <c r="V43" s="6">
        <f t="shared" ca="1" si="12"/>
        <v>3.0849974524236434E-2</v>
      </c>
      <c r="W43" s="6">
        <f t="shared" ca="1" si="13"/>
        <v>-1.1090686694158173E-2</v>
      </c>
      <c r="X43" s="6"/>
      <c r="Y43" s="6"/>
      <c r="AF43" s="18"/>
    </row>
    <row r="44" spans="1:32" ht="12.75" customHeight="1">
      <c r="A44" s="13">
        <v>36221</v>
      </c>
      <c r="B44" s="4">
        <v>60.95</v>
      </c>
      <c r="C44" s="4">
        <v>130.41</v>
      </c>
      <c r="D44" s="4">
        <v>64.77</v>
      </c>
      <c r="E44" s="4">
        <v>64.239999999999995</v>
      </c>
      <c r="F44" s="4">
        <v>59.49</v>
      </c>
      <c r="G44" s="4">
        <v>135.53</v>
      </c>
      <c r="H44" s="4">
        <v>160.74</v>
      </c>
      <c r="I44" s="4">
        <v>83.44</v>
      </c>
      <c r="J44" s="22">
        <v>11.968999999999999</v>
      </c>
      <c r="L44" s="5">
        <f t="shared" ca="1" si="14"/>
        <v>469</v>
      </c>
      <c r="M44" s="26">
        <f t="shared" si="4"/>
        <v>5.0496978686055448E-3</v>
      </c>
      <c r="N44" s="8">
        <f t="shared" ca="1" si="1"/>
        <v>36831</v>
      </c>
      <c r="O44" s="6">
        <f t="shared" ca="1" si="5"/>
        <v>6.6105635180798063E-3</v>
      </c>
      <c r="P44" s="6">
        <f t="shared" ca="1" si="6"/>
        <v>2.7570091401496856E-3</v>
      </c>
      <c r="Q44" s="6">
        <f t="shared" ca="1" si="7"/>
        <v>3.6080786647876256E-2</v>
      </c>
      <c r="R44" s="6">
        <f t="shared" ca="1" si="8"/>
        <v>-3.5886034328349387E-2</v>
      </c>
      <c r="S44" s="6">
        <f t="shared" ca="1" si="9"/>
        <v>2.7166981602767318E-2</v>
      </c>
      <c r="T44" s="6">
        <f t="shared" ca="1" si="10"/>
        <v>-4.3243310630032049E-3</v>
      </c>
      <c r="U44" s="6">
        <f t="shared" ca="1" si="11"/>
        <v>-1.3822556973913632E-2</v>
      </c>
      <c r="V44" s="6">
        <f t="shared" ca="1" si="12"/>
        <v>-3.3352849027086844E-2</v>
      </c>
      <c r="W44" s="6">
        <f t="shared" ca="1" si="13"/>
        <v>4.1281658973303825E-2</v>
      </c>
      <c r="X44" s="6"/>
      <c r="Y44" s="6"/>
      <c r="AF44" s="18"/>
    </row>
    <row r="45" spans="1:32" ht="12.75" customHeight="1">
      <c r="A45" s="13">
        <v>36222</v>
      </c>
      <c r="B45" s="4">
        <v>62.04</v>
      </c>
      <c r="C45" s="4">
        <v>128.1</v>
      </c>
      <c r="D45" s="4">
        <v>66.5</v>
      </c>
      <c r="E45" s="4">
        <v>63.55</v>
      </c>
      <c r="F45" s="4">
        <v>60.68</v>
      </c>
      <c r="G45" s="4">
        <v>135.07</v>
      </c>
      <c r="H45" s="4">
        <v>160.03</v>
      </c>
      <c r="I45" s="4">
        <v>83.81</v>
      </c>
      <c r="J45" s="22">
        <v>11.843999999999999</v>
      </c>
      <c r="L45" s="5">
        <f t="shared" ca="1" si="14"/>
        <v>468</v>
      </c>
      <c r="M45" s="26">
        <f t="shared" si="4"/>
        <v>4.7467159964892118E-3</v>
      </c>
      <c r="N45" s="8">
        <f t="shared" ca="1" si="1"/>
        <v>36830</v>
      </c>
      <c r="O45" s="6">
        <f t="shared" ca="1" si="5"/>
        <v>1.6020525547460328E-2</v>
      </c>
      <c r="P45" s="6">
        <f t="shared" ca="1" si="6"/>
        <v>2.2248517411866838E-2</v>
      </c>
      <c r="Q45" s="6">
        <f t="shared" ca="1" si="7"/>
        <v>2.9910451264029282E-2</v>
      </c>
      <c r="R45" s="6">
        <f t="shared" ca="1" si="8"/>
        <v>7.1486890507458614E-2</v>
      </c>
      <c r="S45" s="6">
        <f t="shared" ca="1" si="9"/>
        <v>4.6360101774817954E-2</v>
      </c>
      <c r="T45" s="6">
        <f t="shared" ca="1" si="10"/>
        <v>2.2607708525717338E-2</v>
      </c>
      <c r="U45" s="6">
        <f t="shared" ca="1" si="11"/>
        <v>4.669434783405562E-2</v>
      </c>
      <c r="V45" s="6">
        <f t="shared" ca="1" si="12"/>
        <v>3.5200644078086506E-2</v>
      </c>
      <c r="W45" s="6">
        <f t="shared" ca="1" si="13"/>
        <v>7.6923456231556449E-3</v>
      </c>
      <c r="X45" s="6"/>
      <c r="Y45" s="6"/>
      <c r="AF45" s="18"/>
    </row>
    <row r="46" spans="1:32" ht="12.75" customHeight="1">
      <c r="A46" s="13">
        <v>36223</v>
      </c>
      <c r="B46" s="4">
        <v>62.04</v>
      </c>
      <c r="C46" s="4">
        <v>128.97999999999999</v>
      </c>
      <c r="D46" s="4">
        <v>69.180000000000007</v>
      </c>
      <c r="E46" s="4">
        <v>63.45</v>
      </c>
      <c r="F46" s="4">
        <v>63.75</v>
      </c>
      <c r="G46" s="4">
        <v>135.76</v>
      </c>
      <c r="H46" s="4">
        <v>161.44999999999999</v>
      </c>
      <c r="I46" s="4">
        <v>84.22</v>
      </c>
      <c r="J46" s="22">
        <v>11.625</v>
      </c>
      <c r="L46" s="5">
        <f t="shared" ca="1" si="14"/>
        <v>467</v>
      </c>
      <c r="M46" s="26">
        <f t="shared" si="4"/>
        <v>4.4619130366998589E-3</v>
      </c>
      <c r="N46" s="8">
        <f t="shared" ca="1" si="1"/>
        <v>36829</v>
      </c>
      <c r="O46" s="6">
        <f t="shared" ca="1" si="5"/>
        <v>-7.1634344119040308E-2</v>
      </c>
      <c r="P46" s="6">
        <f t="shared" ca="1" si="6"/>
        <v>9.7997861547942065E-3</v>
      </c>
      <c r="Q46" s="6">
        <f t="shared" ca="1" si="7"/>
        <v>1.3031862923230757E-4</v>
      </c>
      <c r="R46" s="6">
        <f t="shared" ca="1" si="8"/>
        <v>3.1467892072306193E-2</v>
      </c>
      <c r="S46" s="6">
        <f t="shared" ca="1" si="9"/>
        <v>7.6117603750113149E-3</v>
      </c>
      <c r="T46" s="6">
        <f t="shared" ca="1" si="10"/>
        <v>1.1653490699246127E-2</v>
      </c>
      <c r="U46" s="6">
        <f t="shared" ca="1" si="11"/>
        <v>5.0469957404097321E-3</v>
      </c>
      <c r="V46" s="6">
        <f t="shared" ca="1" si="12"/>
        <v>1.4806983138951127E-3</v>
      </c>
      <c r="W46" s="6">
        <f t="shared" ca="1" si="13"/>
        <v>3.8684767779203319E-3</v>
      </c>
      <c r="X46" s="6"/>
      <c r="Y46" s="6"/>
      <c r="AF46" s="18"/>
    </row>
    <row r="47" spans="1:32" ht="12.75" customHeight="1">
      <c r="A47" s="13">
        <v>36224</v>
      </c>
      <c r="B47" s="4">
        <v>59.85</v>
      </c>
      <c r="C47" s="4">
        <v>131.81</v>
      </c>
      <c r="D47" s="4">
        <v>70.39</v>
      </c>
      <c r="E47" s="4">
        <v>63.82</v>
      </c>
      <c r="F47" s="4">
        <v>64.33</v>
      </c>
      <c r="G47" s="4">
        <v>137.21</v>
      </c>
      <c r="H47" s="4">
        <v>162.56</v>
      </c>
      <c r="I47" s="4">
        <v>84.71</v>
      </c>
      <c r="J47" s="22">
        <v>11.968999999999999</v>
      </c>
      <c r="L47" s="5">
        <f t="shared" ca="1" si="14"/>
        <v>466</v>
      </c>
      <c r="M47" s="26">
        <f t="shared" si="4"/>
        <v>4.1941982544978669E-3</v>
      </c>
      <c r="N47" s="8">
        <f t="shared" ca="1" si="1"/>
        <v>36826</v>
      </c>
      <c r="O47" s="6">
        <f t="shared" ca="1" si="5"/>
        <v>-4.0165440884932001E-3</v>
      </c>
      <c r="P47" s="6">
        <f t="shared" ca="1" si="6"/>
        <v>-1.8656938249129621E-2</v>
      </c>
      <c r="Q47" s="6">
        <f t="shared" ca="1" si="7"/>
        <v>-3.3449648896610257E-2</v>
      </c>
      <c r="R47" s="6">
        <f t="shared" ca="1" si="8"/>
        <v>2.2824321324194298E-2</v>
      </c>
      <c r="S47" s="6">
        <f t="shared" ca="1" si="9"/>
        <v>-4.8133522212683973E-2</v>
      </c>
      <c r="T47" s="6">
        <f t="shared" ca="1" si="10"/>
        <v>7.7826249683444768E-3</v>
      </c>
      <c r="U47" s="6">
        <f t="shared" ca="1" si="11"/>
        <v>1.4466897445280166E-3</v>
      </c>
      <c r="V47" s="6">
        <f t="shared" ca="1" si="12"/>
        <v>-1.0049986299860778E-3</v>
      </c>
      <c r="W47" s="6">
        <f t="shared" ca="1" si="13"/>
        <v>3.9530838756635218E-2</v>
      </c>
      <c r="X47" s="6"/>
      <c r="Y47" s="6"/>
      <c r="AF47" s="18"/>
    </row>
    <row r="48" spans="1:32" ht="12.75" customHeight="1">
      <c r="A48" s="13">
        <v>36227</v>
      </c>
      <c r="B48" s="4">
        <v>62.41</v>
      </c>
      <c r="C48" s="4">
        <v>130.16</v>
      </c>
      <c r="D48" s="4">
        <v>73.260000000000005</v>
      </c>
      <c r="E48" s="4">
        <v>63.16</v>
      </c>
      <c r="F48" s="4">
        <v>66.790000000000006</v>
      </c>
      <c r="G48" s="4">
        <v>137.19999999999999</v>
      </c>
      <c r="H48" s="4">
        <v>163.22999999999999</v>
      </c>
      <c r="I48" s="4">
        <v>83.98</v>
      </c>
      <c r="J48" s="22">
        <v>11.468999999999999</v>
      </c>
      <c r="L48" s="5">
        <f t="shared" ca="1" si="14"/>
        <v>465</v>
      </c>
      <c r="M48" s="26">
        <f t="shared" si="4"/>
        <v>3.9425463592279945E-3</v>
      </c>
      <c r="N48" s="8">
        <f t="shared" ca="1" si="1"/>
        <v>36825</v>
      </c>
      <c r="O48" s="6">
        <f t="shared" ca="1" si="5"/>
        <v>-1.3118014300404478E-2</v>
      </c>
      <c r="P48" s="6">
        <f t="shared" ca="1" si="6"/>
        <v>1.2456436123982137E-2</v>
      </c>
      <c r="Q48" s="6">
        <f t="shared" ca="1" si="7"/>
        <v>3.4721161109042857E-3</v>
      </c>
      <c r="R48" s="6">
        <f t="shared" ca="1" si="8"/>
        <v>1.4425914937418734E-2</v>
      </c>
      <c r="S48" s="6">
        <f t="shared" ca="1" si="9"/>
        <v>6.5524617794580379E-3</v>
      </c>
      <c r="T48" s="6">
        <f t="shared" ca="1" si="10"/>
        <v>9.5460123259037914E-3</v>
      </c>
      <c r="U48" s="6">
        <f t="shared" ca="1" si="11"/>
        <v>1.2724177306079731E-2</v>
      </c>
      <c r="V48" s="6">
        <f t="shared" ca="1" si="12"/>
        <v>1.0469630349927865E-2</v>
      </c>
      <c r="W48" s="6">
        <f t="shared" ca="1" si="13"/>
        <v>-8.0321716972642666E-3</v>
      </c>
      <c r="X48" s="6"/>
      <c r="Y48" s="6"/>
      <c r="AF48" s="19"/>
    </row>
    <row r="49" spans="1:32" ht="12.75" customHeight="1">
      <c r="A49" s="13">
        <v>36228</v>
      </c>
      <c r="B49" s="4">
        <v>60.58</v>
      </c>
      <c r="C49" s="4">
        <v>131.71</v>
      </c>
      <c r="D49" s="4">
        <v>73.42</v>
      </c>
      <c r="E49" s="4">
        <v>62.83</v>
      </c>
      <c r="F49" s="4">
        <v>65.739999999999995</v>
      </c>
      <c r="G49" s="4">
        <v>136.47999999999999</v>
      </c>
      <c r="H49" s="4">
        <v>162.72</v>
      </c>
      <c r="I49" s="4">
        <v>83.64</v>
      </c>
      <c r="J49" s="22">
        <v>12.063000000000001</v>
      </c>
      <c r="L49" s="5">
        <f t="shared" ca="1" si="14"/>
        <v>464</v>
      </c>
      <c r="M49" s="26">
        <f t="shared" si="4"/>
        <v>3.7059935776743145E-3</v>
      </c>
      <c r="N49" s="8">
        <f t="shared" ca="1" si="1"/>
        <v>36824</v>
      </c>
      <c r="O49" s="6">
        <f t="shared" ca="1" si="5"/>
        <v>-3.8325347416383725E-3</v>
      </c>
      <c r="P49" s="6">
        <f t="shared" ca="1" si="6"/>
        <v>9.835296261109374E-3</v>
      </c>
      <c r="Q49" s="6">
        <f t="shared" ca="1" si="7"/>
        <v>-4.2649199140971983E-2</v>
      </c>
      <c r="R49" s="6">
        <f t="shared" ca="1" si="8"/>
        <v>3.6936489576620073E-3</v>
      </c>
      <c r="S49" s="6">
        <f t="shared" ca="1" si="9"/>
        <v>-2.735404386074855E-2</v>
      </c>
      <c r="T49" s="6">
        <f t="shared" ca="1" si="10"/>
        <v>-1.8196531465643609E-2</v>
      </c>
      <c r="U49" s="6">
        <f t="shared" ca="1" si="11"/>
        <v>-1.8930148201903179E-2</v>
      </c>
      <c r="V49" s="6">
        <f t="shared" ca="1" si="12"/>
        <v>6.109016373214194E-3</v>
      </c>
      <c r="W49" s="6">
        <f t="shared" ca="1" si="13"/>
        <v>-5.6395456195104152E-2</v>
      </c>
      <c r="X49" s="6"/>
      <c r="Y49" s="6"/>
      <c r="AF49" s="20"/>
    </row>
    <row r="50" spans="1:32" ht="12.75" customHeight="1">
      <c r="A50" s="13">
        <v>36229</v>
      </c>
      <c r="B50" s="4">
        <v>63.14</v>
      </c>
      <c r="C50" s="4">
        <v>130.31</v>
      </c>
      <c r="D50" s="4">
        <v>80.56</v>
      </c>
      <c r="E50" s="4">
        <v>65.430000000000007</v>
      </c>
      <c r="F50" s="4">
        <v>74.05</v>
      </c>
      <c r="G50" s="4">
        <v>136.66999999999999</v>
      </c>
      <c r="H50" s="4">
        <v>163.28</v>
      </c>
      <c r="I50" s="4">
        <v>84.59</v>
      </c>
      <c r="J50" s="22">
        <v>12.938000000000001</v>
      </c>
      <c r="L50" s="5">
        <f t="shared" ca="1" si="14"/>
        <v>463</v>
      </c>
      <c r="M50" s="26">
        <f t="shared" si="4"/>
        <v>3.4836339630138556E-3</v>
      </c>
      <c r="N50" s="8">
        <f t="shared" ca="1" si="1"/>
        <v>36823</v>
      </c>
      <c r="O50" s="6">
        <f t="shared" ca="1" si="5"/>
        <v>9.2775142917956633E-4</v>
      </c>
      <c r="P50" s="6">
        <f t="shared" ca="1" si="6"/>
        <v>-5.5480803751069514E-2</v>
      </c>
      <c r="Q50" s="6">
        <f t="shared" ca="1" si="7"/>
        <v>-3.7699928023241472E-2</v>
      </c>
      <c r="R50" s="6">
        <f t="shared" ca="1" si="8"/>
        <v>-1.3620359733333755E-2</v>
      </c>
      <c r="S50" s="6">
        <f t="shared" ca="1" si="9"/>
        <v>-3.1482138270352525E-2</v>
      </c>
      <c r="T50" s="6">
        <f t="shared" ca="1" si="10"/>
        <v>-7.900300318268624E-3</v>
      </c>
      <c r="U50" s="6">
        <f t="shared" ca="1" si="11"/>
        <v>-7.6917943663315433E-3</v>
      </c>
      <c r="V50" s="6">
        <f t="shared" ca="1" si="12"/>
        <v>1.1460823900970101E-2</v>
      </c>
      <c r="W50" s="6">
        <f t="shared" ca="1" si="13"/>
        <v>-5.6399347243484875E-3</v>
      </c>
      <c r="X50" s="6"/>
      <c r="Y50" s="6"/>
      <c r="AF50" s="21"/>
    </row>
    <row r="51" spans="1:32" ht="12.75" customHeight="1">
      <c r="A51" s="13">
        <v>36230</v>
      </c>
      <c r="B51" s="4">
        <v>67.150000000000006</v>
      </c>
      <c r="C51" s="4">
        <v>128.30000000000001</v>
      </c>
      <c r="D51" s="4">
        <v>82.36</v>
      </c>
      <c r="E51" s="4">
        <v>64.92</v>
      </c>
      <c r="F51" s="4">
        <v>74.180000000000007</v>
      </c>
      <c r="G51" s="4">
        <v>136.41999999999999</v>
      </c>
      <c r="H51" s="4">
        <v>163.16999999999999</v>
      </c>
      <c r="I51" s="4">
        <v>84.18</v>
      </c>
      <c r="J51" s="22">
        <v>12.468999999999999</v>
      </c>
      <c r="L51" s="5">
        <f t="shared" ca="1" si="14"/>
        <v>462</v>
      </c>
      <c r="M51" s="26">
        <f t="shared" si="4"/>
        <v>3.2746159252330241E-3</v>
      </c>
      <c r="N51" s="8">
        <f t="shared" ca="1" si="1"/>
        <v>36822</v>
      </c>
      <c r="O51" s="6">
        <f t="shared" ca="1" si="5"/>
        <v>-1.1595548609083981E-3</v>
      </c>
      <c r="P51" s="6">
        <f t="shared" ca="1" si="6"/>
        <v>9.0263822646865621E-4</v>
      </c>
      <c r="Q51" s="6">
        <f t="shared" ca="1" si="7"/>
        <v>-1.7642242581138449E-2</v>
      </c>
      <c r="R51" s="6">
        <f t="shared" ca="1" si="8"/>
        <v>2.1496138973989671E-3</v>
      </c>
      <c r="S51" s="6">
        <f t="shared" ca="1" si="9"/>
        <v>-2.3865128962445376E-2</v>
      </c>
      <c r="T51" s="6">
        <f t="shared" ca="1" si="10"/>
        <v>-2.333436735785495E-3</v>
      </c>
      <c r="U51" s="6">
        <f t="shared" ca="1" si="11"/>
        <v>6.6372453279459637E-3</v>
      </c>
      <c r="V51" s="6">
        <f t="shared" ca="1" si="12"/>
        <v>2.4381384384875911E-2</v>
      </c>
      <c r="W51" s="6">
        <f t="shared" ca="1" si="13"/>
        <v>-3.7523496185504642E-3</v>
      </c>
      <c r="X51" s="6"/>
      <c r="Y51" s="6"/>
      <c r="Z51" s="6"/>
      <c r="AA51" s="1"/>
      <c r="AB51" s="1"/>
      <c r="AF51" s="21"/>
    </row>
    <row r="52" spans="1:32" ht="12.75" customHeight="1">
      <c r="A52" s="13">
        <v>36231</v>
      </c>
      <c r="B52" s="4">
        <v>70.069999999999993</v>
      </c>
      <c r="C52" s="4">
        <v>130</v>
      </c>
      <c r="D52" s="4">
        <v>85.25</v>
      </c>
      <c r="E52" s="4">
        <v>63.95</v>
      </c>
      <c r="F52" s="4">
        <v>79.94</v>
      </c>
      <c r="G52" s="4">
        <v>136.33000000000001</v>
      </c>
      <c r="H52" s="4">
        <v>162.52000000000001</v>
      </c>
      <c r="I52" s="4">
        <v>84.04</v>
      </c>
      <c r="J52" s="22">
        <v>13.125</v>
      </c>
      <c r="L52" s="5">
        <f t="shared" ca="1" si="14"/>
        <v>461</v>
      </c>
      <c r="M52" s="26">
        <f t="shared" si="4"/>
        <v>3.0781389697190427E-3</v>
      </c>
      <c r="N52" s="8">
        <f t="shared" ca="1" si="1"/>
        <v>36819</v>
      </c>
      <c r="O52" s="6">
        <f t="shared" ca="1" si="5"/>
        <v>-2.5853647708626273E-2</v>
      </c>
      <c r="P52" s="6">
        <f t="shared" ca="1" si="6"/>
        <v>-5.5669402877265182E-3</v>
      </c>
      <c r="Q52" s="6">
        <f t="shared" ca="1" si="7"/>
        <v>2.367111740809107E-2</v>
      </c>
      <c r="R52" s="6">
        <f t="shared" ca="1" si="8"/>
        <v>8.2109363644700378E-3</v>
      </c>
      <c r="S52" s="6">
        <f t="shared" ca="1" si="9"/>
        <v>2.3295328377228367E-2</v>
      </c>
      <c r="T52" s="6">
        <f t="shared" ca="1" si="10"/>
        <v>-9.8087305559194809E-4</v>
      </c>
      <c r="U52" s="6">
        <f t="shared" ca="1" si="11"/>
        <v>1.180708157505672E-2</v>
      </c>
      <c r="V52" s="6">
        <f t="shared" ca="1" si="12"/>
        <v>-7.6590450993737147E-3</v>
      </c>
      <c r="W52" s="6">
        <f t="shared" ca="1" si="13"/>
        <v>2.6567027384721706E-2</v>
      </c>
      <c r="X52" s="6"/>
      <c r="Y52" s="6"/>
      <c r="Z52" s="6"/>
      <c r="AA52" s="1"/>
      <c r="AB52" s="1"/>
    </row>
    <row r="53" spans="1:32" ht="12.75" customHeight="1">
      <c r="A53" s="13">
        <v>36234</v>
      </c>
      <c r="B53" s="4">
        <v>72.260000000000005</v>
      </c>
      <c r="C53" s="4">
        <v>134.62</v>
      </c>
      <c r="D53" s="4">
        <v>84.14</v>
      </c>
      <c r="E53" s="4">
        <v>64.67</v>
      </c>
      <c r="F53" s="4">
        <v>78.319999999999993</v>
      </c>
      <c r="G53" s="4">
        <v>136.56</v>
      </c>
      <c r="H53" s="4">
        <v>163.22</v>
      </c>
      <c r="I53" s="4">
        <v>84.28</v>
      </c>
      <c r="J53" s="22">
        <v>13.031000000000001</v>
      </c>
      <c r="L53" s="5">
        <f t="shared" ca="1" si="14"/>
        <v>460</v>
      </c>
      <c r="M53" s="26">
        <f t="shared" si="4"/>
        <v>2.8934506315359001E-3</v>
      </c>
      <c r="N53" s="8">
        <f t="shared" ca="1" si="1"/>
        <v>36818</v>
      </c>
      <c r="O53" s="6">
        <f t="shared" ca="1" si="5"/>
        <v>1.2843274793674097E-2</v>
      </c>
      <c r="P53" s="6">
        <f t="shared" ca="1" si="6"/>
        <v>3.0419651071998687E-2</v>
      </c>
      <c r="Q53" s="6">
        <f t="shared" ca="1" si="7"/>
        <v>2.8809144774851626E-3</v>
      </c>
      <c r="R53" s="6">
        <f t="shared" ca="1" si="8"/>
        <v>2.3045022900982107E-2</v>
      </c>
      <c r="S53" s="6">
        <f t="shared" ca="1" si="9"/>
        <v>6.0707967755645751E-3</v>
      </c>
      <c r="T53" s="6">
        <f t="shared" ca="1" si="10"/>
        <v>5.0987609309834014E-3</v>
      </c>
      <c r="U53" s="6">
        <f t="shared" ca="1" si="11"/>
        <v>3.1867554170716871E-2</v>
      </c>
      <c r="V53" s="6">
        <f t="shared" ca="1" si="12"/>
        <v>6.2333107594028575E-2</v>
      </c>
      <c r="W53" s="6">
        <f t="shared" ca="1" si="13"/>
        <v>1.9095142701940284E-3</v>
      </c>
      <c r="X53" s="6"/>
      <c r="Y53" s="6"/>
      <c r="Z53" s="6"/>
      <c r="AA53" s="1"/>
      <c r="AB53" s="1"/>
    </row>
    <row r="54" spans="1:32" ht="12.75" customHeight="1">
      <c r="A54" s="13">
        <v>36235</v>
      </c>
      <c r="B54" s="4">
        <v>70.8</v>
      </c>
      <c r="C54" s="4">
        <v>134.62</v>
      </c>
      <c r="D54" s="4">
        <v>81.77</v>
      </c>
      <c r="E54" s="4">
        <v>63.98</v>
      </c>
      <c r="F54" s="4">
        <v>74.2</v>
      </c>
      <c r="G54" s="4">
        <v>135.69</v>
      </c>
      <c r="H54" s="4">
        <v>162.97</v>
      </c>
      <c r="I54" s="4">
        <v>84.36</v>
      </c>
      <c r="J54" s="22">
        <v>12.625</v>
      </c>
      <c r="L54" s="5">
        <f t="shared" ca="1" si="14"/>
        <v>459</v>
      </c>
      <c r="M54" s="26">
        <f t="shared" si="4"/>
        <v>2.7198435936437457E-3</v>
      </c>
      <c r="N54" s="8">
        <f t="shared" ca="1" si="1"/>
        <v>36817</v>
      </c>
      <c r="O54" s="6">
        <f t="shared" ca="1" si="5"/>
        <v>-1.0242493093616578E-2</v>
      </c>
      <c r="P54" s="6">
        <f t="shared" ca="1" si="6"/>
        <v>-4.199216718952385E-3</v>
      </c>
      <c r="Q54" s="6">
        <f t="shared" ca="1" si="7"/>
        <v>-1.8030070942830229E-2</v>
      </c>
      <c r="R54" s="6">
        <f t="shared" ca="1" si="8"/>
        <v>-1.7746233583684897E-3</v>
      </c>
      <c r="S54" s="6">
        <f t="shared" ca="1" si="9"/>
        <v>-1.6342554994555034E-2</v>
      </c>
      <c r="T54" s="6">
        <f t="shared" ca="1" si="10"/>
        <v>-3.8725192077392234E-3</v>
      </c>
      <c r="U54" s="6">
        <f t="shared" ca="1" si="11"/>
        <v>-5.6394410221269498E-3</v>
      </c>
      <c r="V54" s="6">
        <f t="shared" ca="1" si="12"/>
        <v>-8.5545725882841834E-3</v>
      </c>
      <c r="W54" s="6">
        <f t="shared" ca="1" si="13"/>
        <v>-1.9095142701940021E-3</v>
      </c>
      <c r="X54" s="6"/>
      <c r="Y54" s="6"/>
      <c r="Z54" s="6"/>
      <c r="AA54" s="1"/>
      <c r="AB54" s="1"/>
    </row>
    <row r="55" spans="1:32" ht="12.75" customHeight="1">
      <c r="A55" s="13">
        <v>36236</v>
      </c>
      <c r="B55" s="4">
        <v>72.63</v>
      </c>
      <c r="C55" s="4">
        <v>131.19999999999999</v>
      </c>
      <c r="D55" s="4">
        <v>84.44</v>
      </c>
      <c r="E55" s="4">
        <v>65.12</v>
      </c>
      <c r="F55" s="4">
        <v>77.56</v>
      </c>
      <c r="G55" s="4">
        <v>135.72999999999999</v>
      </c>
      <c r="H55" s="4">
        <v>162.41</v>
      </c>
      <c r="I55" s="4">
        <v>84.44</v>
      </c>
      <c r="J55" s="22">
        <v>12.813000000000001</v>
      </c>
      <c r="L55" s="5">
        <f t="shared" ca="1" si="14"/>
        <v>458</v>
      </c>
      <c r="M55" s="26">
        <f t="shared" si="4"/>
        <v>2.5566529780251209E-3</v>
      </c>
      <c r="N55" s="8">
        <f t="shared" ca="1" si="1"/>
        <v>36816</v>
      </c>
      <c r="O55" s="6">
        <f t="shared" ca="1" si="5"/>
        <v>2.0359847732046275E-2</v>
      </c>
      <c r="P55" s="6">
        <f t="shared" ca="1" si="6"/>
        <v>-2.3113318198382787E-2</v>
      </c>
      <c r="Q55" s="6">
        <f t="shared" ca="1" si="7"/>
        <v>7.0798810121194874E-3</v>
      </c>
      <c r="R55" s="6">
        <f t="shared" ca="1" si="8"/>
        <v>7.5639960191947108E-3</v>
      </c>
      <c r="S55" s="6">
        <f t="shared" ca="1" si="9"/>
        <v>1.3552554257828432E-2</v>
      </c>
      <c r="T55" s="6">
        <f t="shared" ca="1" si="10"/>
        <v>-1.0678972575854255E-2</v>
      </c>
      <c r="U55" s="6">
        <f t="shared" ca="1" si="11"/>
        <v>-2.4578508194436553E-2</v>
      </c>
      <c r="V55" s="6">
        <f t="shared" ca="1" si="12"/>
        <v>-1.499782013494544E-2</v>
      </c>
      <c r="W55" s="6">
        <f t="shared" ca="1" si="13"/>
        <v>1.160554612030789E-2</v>
      </c>
      <c r="X55" s="6"/>
      <c r="Y55" s="6"/>
      <c r="Z55" s="6"/>
      <c r="AA55" s="1"/>
      <c r="AB55" s="1"/>
    </row>
    <row r="56" spans="1:32" ht="12.75" customHeight="1">
      <c r="A56" s="13">
        <v>36237</v>
      </c>
      <c r="B56" s="4">
        <v>73.72</v>
      </c>
      <c r="C56" s="4">
        <v>132.41999999999999</v>
      </c>
      <c r="D56" s="4">
        <v>85.86</v>
      </c>
      <c r="E56" s="4">
        <v>65.010000000000005</v>
      </c>
      <c r="F56" s="4">
        <v>78.19</v>
      </c>
      <c r="G56" s="4">
        <v>135.69</v>
      </c>
      <c r="H56" s="4">
        <v>162.11000000000001</v>
      </c>
      <c r="I56" s="4">
        <v>84.68</v>
      </c>
      <c r="J56" s="22">
        <v>12.875</v>
      </c>
      <c r="L56" s="5">
        <f t="shared" ca="1" si="14"/>
        <v>457</v>
      </c>
      <c r="M56" s="26">
        <f t="shared" si="4"/>
        <v>2.4032537993436136E-3</v>
      </c>
      <c r="N56" s="8">
        <f t="shared" ca="1" si="1"/>
        <v>36815</v>
      </c>
      <c r="O56" s="6">
        <f t="shared" ca="1" si="5"/>
        <v>-4.7611925114902268E-2</v>
      </c>
      <c r="P56" s="6">
        <f t="shared" ca="1" si="6"/>
        <v>-2.3391459457370676E-2</v>
      </c>
      <c r="Q56" s="6">
        <f t="shared" ca="1" si="7"/>
        <v>-3.967755094798172E-2</v>
      </c>
      <c r="R56" s="6">
        <f t="shared" ca="1" si="8"/>
        <v>-2.3177287350423903E-2</v>
      </c>
      <c r="S56" s="6">
        <f t="shared" ca="1" si="9"/>
        <v>-3.8951407657546809E-2</v>
      </c>
      <c r="T56" s="6">
        <f t="shared" ca="1" si="10"/>
        <v>1.2146979932675141E-3</v>
      </c>
      <c r="U56" s="6">
        <f t="shared" ca="1" si="11"/>
        <v>1.1174542642220398E-3</v>
      </c>
      <c r="V56" s="6">
        <f t="shared" ca="1" si="12"/>
        <v>-2.2673358130091265E-2</v>
      </c>
      <c r="W56" s="6">
        <f t="shared" ca="1" si="13"/>
        <v>-1.160554612030789E-2</v>
      </c>
      <c r="X56" s="6"/>
      <c r="Y56" s="6"/>
      <c r="Z56" s="6"/>
      <c r="AA56" s="1"/>
      <c r="AB56" s="1"/>
    </row>
    <row r="57" spans="1:32" ht="12.75" customHeight="1">
      <c r="A57" s="13">
        <v>36238</v>
      </c>
      <c r="B57" s="4">
        <v>74.819999999999993</v>
      </c>
      <c r="C57" s="4">
        <v>132.96</v>
      </c>
      <c r="D57" s="4">
        <v>84.79</v>
      </c>
      <c r="E57" s="4">
        <v>64.150000000000006</v>
      </c>
      <c r="F57" s="4">
        <v>77.069999999999993</v>
      </c>
      <c r="G57" s="4">
        <v>136.28</v>
      </c>
      <c r="H57" s="4">
        <v>160.41</v>
      </c>
      <c r="I57" s="4">
        <v>84.61</v>
      </c>
      <c r="J57" s="22">
        <v>12.875</v>
      </c>
      <c r="L57" s="5">
        <f t="shared" ca="1" si="14"/>
        <v>456</v>
      </c>
      <c r="M57" s="26">
        <f t="shared" si="4"/>
        <v>2.2590585713829965E-3</v>
      </c>
      <c r="N57" s="8">
        <f t="shared" ca="1" si="1"/>
        <v>36812</v>
      </c>
      <c r="O57" s="6">
        <f t="shared" ca="1" si="5"/>
        <v>3.0427403253379958E-2</v>
      </c>
      <c r="P57" s="6">
        <f t="shared" ca="1" si="6"/>
        <v>-5.6639296244385259E-3</v>
      </c>
      <c r="Q57" s="6">
        <f t="shared" ca="1" si="7"/>
        <v>-1.2901969649294171E-2</v>
      </c>
      <c r="R57" s="6">
        <f t="shared" ca="1" si="8"/>
        <v>-4.5716853326491719E-3</v>
      </c>
      <c r="S57" s="6">
        <f t="shared" ca="1" si="9"/>
        <v>-1.5950171149490745E-2</v>
      </c>
      <c r="T57" s="6">
        <f t="shared" ca="1" si="10"/>
        <v>1.6482711321793141E-2</v>
      </c>
      <c r="U57" s="6">
        <f t="shared" ca="1" si="11"/>
        <v>3.5073958489170179E-2</v>
      </c>
      <c r="V57" s="6">
        <f t="shared" ca="1" si="12"/>
        <v>3.2143891465841769E-2</v>
      </c>
      <c r="W57" s="6">
        <f t="shared" ca="1" si="13"/>
        <v>7.7220460939103185E-3</v>
      </c>
      <c r="X57" s="6"/>
      <c r="Y57" s="6"/>
      <c r="Z57" s="6"/>
      <c r="AA57" s="1"/>
      <c r="AB57" s="1"/>
    </row>
    <row r="58" spans="1:32" ht="12.75" customHeight="1">
      <c r="A58" s="13">
        <v>36241</v>
      </c>
      <c r="B58" s="4">
        <v>75.91</v>
      </c>
      <c r="C58" s="4">
        <v>130.38</v>
      </c>
      <c r="D58" s="4">
        <v>86.67</v>
      </c>
      <c r="E58" s="4">
        <v>63.41</v>
      </c>
      <c r="F58" s="4">
        <v>81.14</v>
      </c>
      <c r="G58" s="4">
        <v>136.26</v>
      </c>
      <c r="H58" s="4">
        <v>158.69999999999999</v>
      </c>
      <c r="I58" s="4">
        <v>85.08</v>
      </c>
      <c r="J58" s="22">
        <v>12.843999999999999</v>
      </c>
      <c r="L58" s="5">
        <f t="shared" ca="1" si="14"/>
        <v>455</v>
      </c>
      <c r="M58" s="26">
        <f t="shared" si="4"/>
        <v>2.1235150571000164E-3</v>
      </c>
      <c r="N58" s="8">
        <f t="shared" ca="1" si="1"/>
        <v>36811</v>
      </c>
      <c r="O58" s="6">
        <f t="shared" ca="1" si="5"/>
        <v>-1.1631320785517051E-2</v>
      </c>
      <c r="P58" s="6">
        <f t="shared" ca="1" si="6"/>
        <v>-1.9073358718795239E-3</v>
      </c>
      <c r="Q58" s="6">
        <f t="shared" ca="1" si="7"/>
        <v>2.0712533897294102E-2</v>
      </c>
      <c r="R58" s="6">
        <f t="shared" ca="1" si="8"/>
        <v>-2.3823425225784602E-2</v>
      </c>
      <c r="S58" s="6">
        <f t="shared" ca="1" si="9"/>
        <v>5.9005223925562705E-3</v>
      </c>
      <c r="T58" s="6">
        <f t="shared" ca="1" si="10"/>
        <v>2.6601518981179601E-3</v>
      </c>
      <c r="U58" s="6">
        <f t="shared" ca="1" si="11"/>
        <v>-1.8160546998811773E-2</v>
      </c>
      <c r="V58" s="6">
        <f t="shared" ca="1" si="12"/>
        <v>-2.3760551296259937E-3</v>
      </c>
      <c r="W58" s="6">
        <f t="shared" ca="1" si="13"/>
        <v>7.782140442054949E-3</v>
      </c>
      <c r="X58" s="6"/>
      <c r="Y58" s="6"/>
      <c r="Z58" s="6"/>
      <c r="AA58" s="1"/>
      <c r="AB58" s="1"/>
    </row>
    <row r="59" spans="1:32" ht="12.75" customHeight="1">
      <c r="A59" s="13">
        <v>36242</v>
      </c>
      <c r="B59" s="4">
        <v>75.91</v>
      </c>
      <c r="C59" s="4">
        <v>129.46</v>
      </c>
      <c r="D59" s="4">
        <v>84.29</v>
      </c>
      <c r="E59" s="4">
        <v>61.96</v>
      </c>
      <c r="F59" s="4">
        <v>77.23</v>
      </c>
      <c r="G59" s="4">
        <v>135.38999999999999</v>
      </c>
      <c r="H59" s="4">
        <v>154.83000000000001</v>
      </c>
      <c r="I59" s="4">
        <v>84.61</v>
      </c>
      <c r="J59" s="22">
        <v>13.313000000000001</v>
      </c>
      <c r="L59" s="5">
        <f t="shared" ca="1" si="14"/>
        <v>454</v>
      </c>
      <c r="M59" s="26">
        <f t="shared" si="4"/>
        <v>1.9961041536740152E-3</v>
      </c>
      <c r="N59" s="8">
        <f t="shared" ca="1" si="1"/>
        <v>36810</v>
      </c>
      <c r="O59" s="6">
        <f t="shared" ca="1" si="5"/>
        <v>-1.1608568803167936E-2</v>
      </c>
      <c r="P59" s="6">
        <f t="shared" ca="1" si="6"/>
        <v>-1.4111945334823824E-2</v>
      </c>
      <c r="Q59" s="6">
        <f t="shared" ca="1" si="7"/>
        <v>2.8204724214072139E-2</v>
      </c>
      <c r="R59" s="6">
        <f t="shared" ca="1" si="8"/>
        <v>6.1695759998168015E-3</v>
      </c>
      <c r="S59" s="6">
        <f t="shared" ca="1" si="9"/>
        <v>2.6048881884101167E-2</v>
      </c>
      <c r="T59" s="6">
        <f t="shared" ca="1" si="10"/>
        <v>6.1965549138546161E-4</v>
      </c>
      <c r="U59" s="6">
        <f t="shared" ca="1" si="11"/>
        <v>-6.6032862023433165E-3</v>
      </c>
      <c r="V59" s="6">
        <f t="shared" ca="1" si="12"/>
        <v>-1.8012303651012241E-2</v>
      </c>
      <c r="W59" s="6">
        <f t="shared" ca="1" si="13"/>
        <v>0.1005802924848368</v>
      </c>
      <c r="X59" s="6"/>
      <c r="Y59" s="6"/>
      <c r="Z59" s="6"/>
      <c r="AA59" s="1"/>
      <c r="AB59" s="1"/>
    </row>
    <row r="60" spans="1:32" ht="12.75" customHeight="1">
      <c r="A60" s="13">
        <v>36243</v>
      </c>
      <c r="B60" s="4">
        <v>75.91</v>
      </c>
      <c r="C60" s="4">
        <v>126.87</v>
      </c>
      <c r="D60" s="4">
        <v>85.76</v>
      </c>
      <c r="E60" s="4">
        <v>61.84</v>
      </c>
      <c r="F60" s="4">
        <v>79.61</v>
      </c>
      <c r="G60" s="4">
        <v>135.43</v>
      </c>
      <c r="H60" s="4">
        <v>155.22999999999999</v>
      </c>
      <c r="I60" s="4">
        <v>85.36</v>
      </c>
      <c r="J60" s="22">
        <v>13.375</v>
      </c>
      <c r="L60" s="5">
        <f t="shared" ca="1" si="14"/>
        <v>453</v>
      </c>
      <c r="M60" s="26">
        <f t="shared" si="4"/>
        <v>1.8763379044535742E-3</v>
      </c>
      <c r="N60" s="8">
        <f t="shared" ca="1" si="1"/>
        <v>36809</v>
      </c>
      <c r="O60" s="6">
        <f t="shared" ca="1" si="5"/>
        <v>3.3629890003750607E-2</v>
      </c>
      <c r="P60" s="6">
        <f t="shared" ca="1" si="6"/>
        <v>-9.5828710428567544E-3</v>
      </c>
      <c r="Q60" s="6">
        <f t="shared" ca="1" si="7"/>
        <v>2.0576978322518525E-2</v>
      </c>
      <c r="R60" s="6">
        <f t="shared" ca="1" si="8"/>
        <v>1.3751828233414844E-2</v>
      </c>
      <c r="S60" s="6">
        <f t="shared" ca="1" si="9"/>
        <v>2.088259306019365E-2</v>
      </c>
      <c r="T60" s="6">
        <f t="shared" ca="1" si="10"/>
        <v>-6.19828307757119E-5</v>
      </c>
      <c r="U60" s="6">
        <f t="shared" ca="1" si="11"/>
        <v>-1.2398264932278977E-2</v>
      </c>
      <c r="V60" s="6">
        <f t="shared" ca="1" si="12"/>
        <v>-4.9574934258553194E-2</v>
      </c>
      <c r="W60" s="6">
        <f t="shared" ca="1" si="13"/>
        <v>-3.6041771347265536E-2</v>
      </c>
      <c r="X60" s="6"/>
      <c r="Y60" s="6"/>
      <c r="Z60" s="6"/>
      <c r="AA60" s="1"/>
      <c r="AB60" s="1"/>
    </row>
    <row r="61" spans="1:32" ht="12.75" customHeight="1">
      <c r="A61" s="13">
        <v>36244</v>
      </c>
      <c r="B61" s="4">
        <v>76.64</v>
      </c>
      <c r="C61" s="4">
        <v>128.99</v>
      </c>
      <c r="D61" s="4">
        <v>88.39</v>
      </c>
      <c r="E61" s="4">
        <v>64.17</v>
      </c>
      <c r="F61" s="4">
        <v>84.6</v>
      </c>
      <c r="G61" s="4">
        <v>136.44999999999999</v>
      </c>
      <c r="H61" s="4">
        <v>159.36000000000001</v>
      </c>
      <c r="I61" s="4">
        <v>85.13</v>
      </c>
      <c r="J61" s="22">
        <v>13.593999999999999</v>
      </c>
      <c r="L61" s="5">
        <f t="shared" ca="1" si="14"/>
        <v>452</v>
      </c>
      <c r="M61" s="26">
        <f t="shared" si="4"/>
        <v>1.7637576301863596E-3</v>
      </c>
      <c r="N61" s="8">
        <f t="shared" ca="1" si="1"/>
        <v>36808</v>
      </c>
      <c r="O61" s="6">
        <f t="shared" ca="1" si="5"/>
        <v>8.0262709683137798E-2</v>
      </c>
      <c r="P61" s="6">
        <f t="shared" ca="1" si="6"/>
        <v>-1.1103514492510562E-2</v>
      </c>
      <c r="Q61" s="6">
        <f t="shared" ca="1" si="7"/>
        <v>1.2576532924100181E-2</v>
      </c>
      <c r="R61" s="6">
        <f t="shared" ca="1" si="8"/>
        <v>-5.1791224960284774E-3</v>
      </c>
      <c r="S61" s="6">
        <f t="shared" ca="1" si="9"/>
        <v>-2.3498426449844313E-3</v>
      </c>
      <c r="T61" s="6">
        <f t="shared" ca="1" si="10"/>
        <v>3.4147737525082079E-3</v>
      </c>
      <c r="U61" s="6">
        <f t="shared" ca="1" si="11"/>
        <v>-2.0837884015147351E-3</v>
      </c>
      <c r="V61" s="6">
        <f t="shared" ca="1" si="12"/>
        <v>6.6256796643179683E-2</v>
      </c>
      <c r="W61" s="6">
        <f t="shared" ca="1" si="13"/>
        <v>-2.0619287202735703E-2</v>
      </c>
      <c r="X61" s="6"/>
      <c r="Y61" s="6"/>
      <c r="Z61" s="6"/>
      <c r="AA61" s="1"/>
      <c r="AB61" s="1"/>
    </row>
    <row r="62" spans="1:32" ht="12.75" customHeight="1">
      <c r="A62" s="13">
        <v>36245</v>
      </c>
      <c r="B62" s="4">
        <v>77.739999999999995</v>
      </c>
      <c r="C62" s="4">
        <v>125.39</v>
      </c>
      <c r="D62" s="4">
        <v>91.82</v>
      </c>
      <c r="E62" s="4">
        <v>64.69</v>
      </c>
      <c r="F62" s="4">
        <v>89.39</v>
      </c>
      <c r="G62" s="4">
        <v>136.21</v>
      </c>
      <c r="H62" s="4">
        <v>159.05000000000001</v>
      </c>
      <c r="I62" s="4">
        <v>84.83</v>
      </c>
      <c r="J62" s="22">
        <v>13.718999999999999</v>
      </c>
      <c r="L62" s="5">
        <f t="shared" ca="1" si="14"/>
        <v>451</v>
      </c>
      <c r="M62" s="26">
        <f t="shared" si="4"/>
        <v>1.6579321723751779E-3</v>
      </c>
      <c r="N62" s="8">
        <f t="shared" ca="1" si="1"/>
        <v>36805</v>
      </c>
      <c r="O62" s="6">
        <f t="shared" ca="1" si="5"/>
        <v>1.4278799710993087E-2</v>
      </c>
      <c r="P62" s="6">
        <f t="shared" ca="1" si="6"/>
        <v>-2.8331884643195736E-3</v>
      </c>
      <c r="Q62" s="6">
        <f t="shared" ca="1" si="7"/>
        <v>5.9982605062544795E-5</v>
      </c>
      <c r="R62" s="6">
        <f t="shared" ca="1" si="8"/>
        <v>-1.2831655956953394E-2</v>
      </c>
      <c r="S62" s="6">
        <f t="shared" ca="1" si="9"/>
        <v>-6.875315029841296E-3</v>
      </c>
      <c r="T62" s="6">
        <f t="shared" ca="1" si="10"/>
        <v>-1.3098735321757827E-2</v>
      </c>
      <c r="U62" s="6">
        <f t="shared" ca="1" si="11"/>
        <v>-2.207151236820705E-2</v>
      </c>
      <c r="V62" s="6">
        <f t="shared" ca="1" si="12"/>
        <v>-2.6919218838508899E-2</v>
      </c>
      <c r="W62" s="6">
        <f t="shared" ca="1" si="13"/>
        <v>-2.0202707317519466E-2</v>
      </c>
      <c r="X62" s="6"/>
      <c r="Y62" s="6"/>
      <c r="Z62" s="6"/>
      <c r="AA62" s="1"/>
      <c r="AB62" s="1"/>
    </row>
    <row r="63" spans="1:32" ht="12.75" customHeight="1">
      <c r="A63" s="13">
        <v>36248</v>
      </c>
      <c r="B63" s="4">
        <v>81.39</v>
      </c>
      <c r="C63" s="4">
        <v>123.14</v>
      </c>
      <c r="D63" s="4">
        <v>94.98</v>
      </c>
      <c r="E63" s="4">
        <v>64.34</v>
      </c>
      <c r="F63" s="4">
        <v>93.67</v>
      </c>
      <c r="G63" s="4">
        <v>135.88999999999999</v>
      </c>
      <c r="H63" s="4">
        <v>161.16999999999999</v>
      </c>
      <c r="I63" s="4">
        <v>85.73</v>
      </c>
      <c r="J63" s="22">
        <v>13.75</v>
      </c>
      <c r="L63" s="5">
        <f t="shared" ca="1" si="14"/>
        <v>450</v>
      </c>
      <c r="M63" s="26">
        <f t="shared" si="4"/>
        <v>1.5584562420326671E-3</v>
      </c>
      <c r="N63" s="8">
        <f t="shared" ca="1" si="1"/>
        <v>36804</v>
      </c>
      <c r="O63" s="6">
        <f t="shared" ca="1" si="5"/>
        <v>1.8332785877767703E-2</v>
      </c>
      <c r="P63" s="6">
        <f t="shared" ca="1" si="6"/>
        <v>1.1922759596029869E-2</v>
      </c>
      <c r="Q63" s="6">
        <f t="shared" ca="1" si="7"/>
        <v>-2.3827585323202529E-2</v>
      </c>
      <c r="R63" s="6">
        <f t="shared" ca="1" si="8"/>
        <v>-2.6422170327343005E-2</v>
      </c>
      <c r="S63" s="6">
        <f t="shared" ca="1" si="9"/>
        <v>-1.2146040427720486E-2</v>
      </c>
      <c r="T63" s="6">
        <f t="shared" ca="1" si="10"/>
        <v>-1.0198873099488977E-2</v>
      </c>
      <c r="U63" s="6">
        <f t="shared" ca="1" si="11"/>
        <v>-9.6605449597741665E-3</v>
      </c>
      <c r="V63" s="6">
        <f t="shared" ca="1" si="12"/>
        <v>-1.1302716566548195E-2</v>
      </c>
      <c r="W63" s="6">
        <f t="shared" ca="1" si="13"/>
        <v>-1.1928570865273845E-2</v>
      </c>
      <c r="X63" s="6"/>
      <c r="Y63" s="6"/>
      <c r="Z63" s="6"/>
      <c r="AA63" s="1"/>
      <c r="AB63" s="1"/>
    </row>
    <row r="64" spans="1:32" ht="12.75" customHeight="1">
      <c r="A64" s="13">
        <v>36249</v>
      </c>
      <c r="B64" s="4">
        <v>82.48</v>
      </c>
      <c r="C64" s="4">
        <v>123.75</v>
      </c>
      <c r="D64" s="4">
        <v>93.8</v>
      </c>
      <c r="E64" s="4">
        <v>63</v>
      </c>
      <c r="F64" s="4">
        <v>91.27</v>
      </c>
      <c r="G64" s="4">
        <v>135.75</v>
      </c>
      <c r="H64" s="4">
        <v>161.9</v>
      </c>
      <c r="I64" s="4">
        <v>85.5</v>
      </c>
      <c r="J64" s="22">
        <v>13.593999999999999</v>
      </c>
      <c r="L64" s="5">
        <f t="shared" ca="1" si="14"/>
        <v>449</v>
      </c>
      <c r="M64" s="26">
        <f t="shared" si="4"/>
        <v>1.4649488675107069E-3</v>
      </c>
      <c r="N64" s="8">
        <f t="shared" ca="1" si="1"/>
        <v>36803</v>
      </c>
      <c r="O64" s="6">
        <f t="shared" ca="1" si="5"/>
        <v>-6.0206420254606064E-3</v>
      </c>
      <c r="P64" s="6">
        <f t="shared" ca="1" si="6"/>
        <v>8.314279217050807E-3</v>
      </c>
      <c r="Q64" s="6">
        <f t="shared" ca="1" si="7"/>
        <v>-2.0924054300287834E-2</v>
      </c>
      <c r="R64" s="6">
        <f t="shared" ca="1" si="8"/>
        <v>4.5633765148440667E-3</v>
      </c>
      <c r="S64" s="6">
        <f t="shared" ca="1" si="9"/>
        <v>-2.0582258447054236E-2</v>
      </c>
      <c r="T64" s="6">
        <f t="shared" ca="1" si="10"/>
        <v>-7.7472848454908771E-3</v>
      </c>
      <c r="U64" s="6">
        <f t="shared" ca="1" si="11"/>
        <v>5.7851206661300204E-3</v>
      </c>
      <c r="V64" s="6">
        <f t="shared" ca="1" si="12"/>
        <v>-3.0554730585043675E-3</v>
      </c>
      <c r="W64" s="6">
        <f t="shared" ca="1" si="13"/>
        <v>-2.7292142288007512E-2</v>
      </c>
      <c r="X64" s="6"/>
      <c r="Y64" s="6"/>
      <c r="Z64" s="6"/>
      <c r="AA64" s="1"/>
      <c r="AB64" s="1"/>
    </row>
    <row r="65" spans="1:28" ht="12.75" customHeight="1">
      <c r="A65" s="13">
        <v>36250</v>
      </c>
      <c r="B65" s="4">
        <v>77.37</v>
      </c>
      <c r="C65" s="4">
        <v>126.45</v>
      </c>
      <c r="D65" s="4">
        <v>90.72</v>
      </c>
      <c r="E65" s="4">
        <v>61.67</v>
      </c>
      <c r="F65" s="4">
        <v>87.93</v>
      </c>
      <c r="G65" s="4">
        <v>136.38</v>
      </c>
      <c r="H65" s="4">
        <v>161.07</v>
      </c>
      <c r="I65" s="4">
        <v>85.41</v>
      </c>
      <c r="J65" s="22">
        <v>13.25</v>
      </c>
      <c r="L65" s="5">
        <f t="shared" ca="1" si="14"/>
        <v>448</v>
      </c>
      <c r="M65" s="26">
        <f t="shared" si="4"/>
        <v>1.3770519354600645E-3</v>
      </c>
      <c r="N65" s="8">
        <f t="shared" ca="1" si="1"/>
        <v>36802</v>
      </c>
      <c r="O65" s="6">
        <f t="shared" ca="1" si="5"/>
        <v>-1.5313938674282478E-3</v>
      </c>
      <c r="P65" s="6">
        <f t="shared" ca="1" si="6"/>
        <v>2.2010118192115236E-2</v>
      </c>
      <c r="Q65" s="6">
        <f t="shared" ca="1" si="7"/>
        <v>-8.7376701648428663E-3</v>
      </c>
      <c r="R65" s="6">
        <f t="shared" ca="1" si="8"/>
        <v>-6.6307743981968937E-3</v>
      </c>
      <c r="S65" s="6">
        <f t="shared" ca="1" si="9"/>
        <v>-1.2702680738393767E-2</v>
      </c>
      <c r="T65" s="6">
        <f t="shared" ca="1" si="10"/>
        <v>-3.3706544492260364E-3</v>
      </c>
      <c r="U65" s="6">
        <f t="shared" ca="1" si="11"/>
        <v>-1.1536966119987148E-2</v>
      </c>
      <c r="V65" s="6">
        <f t="shared" ca="1" si="12"/>
        <v>-1.1910154021052086E-2</v>
      </c>
      <c r="W65" s="6">
        <f t="shared" ca="1" si="13"/>
        <v>-1.9365851463781832E-3</v>
      </c>
      <c r="X65" s="6"/>
      <c r="Y65" s="6"/>
      <c r="Z65" s="6"/>
      <c r="AA65" s="1"/>
      <c r="AB65" s="1"/>
    </row>
    <row r="66" spans="1:28" ht="12.75" customHeight="1">
      <c r="A66" s="13">
        <v>36251</v>
      </c>
      <c r="B66" s="4">
        <v>84.67</v>
      </c>
      <c r="C66" s="4">
        <v>123.22</v>
      </c>
      <c r="D66" s="4">
        <v>89.64</v>
      </c>
      <c r="E66" s="4">
        <v>62.82</v>
      </c>
      <c r="F66" s="4">
        <v>85.38</v>
      </c>
      <c r="G66" s="4">
        <v>137.58000000000001</v>
      </c>
      <c r="H66" s="4">
        <v>161</v>
      </c>
      <c r="I66" s="4">
        <v>85.15</v>
      </c>
      <c r="J66" s="22">
        <v>13.25</v>
      </c>
      <c r="L66" s="5">
        <f t="shared" ca="1" si="14"/>
        <v>447</v>
      </c>
      <c r="M66" s="26">
        <f t="shared" si="4"/>
        <v>1.2944288193324604E-3</v>
      </c>
      <c r="N66" s="8">
        <f t="shared" ca="1" si="1"/>
        <v>36801</v>
      </c>
      <c r="O66" s="6">
        <f t="shared" ca="1" si="5"/>
        <v>4.1395992431356027E-2</v>
      </c>
      <c r="P66" s="6">
        <f t="shared" ca="1" si="6"/>
        <v>-1.4884290302698343E-2</v>
      </c>
      <c r="Q66" s="6">
        <f t="shared" ca="1" si="7"/>
        <v>9.3688203134589358E-3</v>
      </c>
      <c r="R66" s="6">
        <f t="shared" ca="1" si="8"/>
        <v>-5.7660785786317397E-3</v>
      </c>
      <c r="S66" s="6">
        <f t="shared" ca="1" si="9"/>
        <v>8.8136163749452292E-3</v>
      </c>
      <c r="T66" s="6">
        <f t="shared" ca="1" si="10"/>
        <v>-4.4965452422555917E-3</v>
      </c>
      <c r="U66" s="6">
        <f t="shared" ca="1" si="11"/>
        <v>-1.3109626083344662E-2</v>
      </c>
      <c r="V66" s="6">
        <f t="shared" ca="1" si="12"/>
        <v>-7.2305364939532907E-2</v>
      </c>
      <c r="W66" s="6">
        <f t="shared" ca="1" si="13"/>
        <v>-1.1450331969946706E-2</v>
      </c>
      <c r="X66" s="6"/>
      <c r="Y66" s="6"/>
      <c r="Z66" s="6"/>
      <c r="AA66" s="1"/>
      <c r="AB66" s="1"/>
    </row>
    <row r="67" spans="1:28" ht="12.75" customHeight="1">
      <c r="A67" s="13">
        <v>36255</v>
      </c>
      <c r="B67" s="4">
        <v>81.02</v>
      </c>
      <c r="C67" s="4">
        <v>120.88</v>
      </c>
      <c r="D67" s="4">
        <v>90.81</v>
      </c>
      <c r="E67" s="4">
        <v>63.19</v>
      </c>
      <c r="F67" s="4">
        <v>86.73</v>
      </c>
      <c r="G67" s="4">
        <v>138.68</v>
      </c>
      <c r="H67" s="4">
        <v>162.09</v>
      </c>
      <c r="I67" s="4">
        <v>85.09</v>
      </c>
      <c r="J67" s="22">
        <v>13.593999999999999</v>
      </c>
      <c r="L67" s="5">
        <f t="shared" ca="1" si="14"/>
        <v>446</v>
      </c>
      <c r="M67" s="26">
        <f t="shared" si="4"/>
        <v>1.2167630901725127E-3</v>
      </c>
      <c r="N67" s="8">
        <f t="shared" ca="1" si="1"/>
        <v>36798</v>
      </c>
      <c r="O67" s="6">
        <f t="shared" ca="1" si="5"/>
        <v>-3.2043544529499805E-2</v>
      </c>
      <c r="P67" s="6">
        <f t="shared" ca="1" si="6"/>
        <v>-1.0630913847363433E-2</v>
      </c>
      <c r="Q67" s="6">
        <f t="shared" ca="1" si="7"/>
        <v>2.2286338207666161E-2</v>
      </c>
      <c r="R67" s="6">
        <f t="shared" ca="1" si="8"/>
        <v>4.940314700164419E-3</v>
      </c>
      <c r="S67" s="6">
        <f t="shared" ca="1" si="9"/>
        <v>2.9227907044471504E-2</v>
      </c>
      <c r="T67" s="6">
        <f t="shared" ca="1" si="10"/>
        <v>2.0958719010735773E-3</v>
      </c>
      <c r="U67" s="6">
        <f t="shared" ca="1" si="11"/>
        <v>-7.9758398607597553E-3</v>
      </c>
      <c r="V67" s="6">
        <f t="shared" ca="1" si="12"/>
        <v>3.3019300507293209E-2</v>
      </c>
      <c r="W67" s="6">
        <f t="shared" ca="1" si="13"/>
        <v>6.468021150387547E-2</v>
      </c>
      <c r="X67" s="6"/>
      <c r="Y67" s="6"/>
      <c r="Z67" s="6"/>
      <c r="AA67" s="1"/>
      <c r="AB67" s="1"/>
    </row>
    <row r="68" spans="1:28" ht="12.75" customHeight="1">
      <c r="A68" s="13">
        <v>36256</v>
      </c>
      <c r="B68" s="4">
        <v>81.02</v>
      </c>
      <c r="C68" s="4">
        <v>118.65</v>
      </c>
      <c r="D68" s="4">
        <v>88.5</v>
      </c>
      <c r="E68" s="4">
        <v>62.7</v>
      </c>
      <c r="F68" s="4">
        <v>84.38</v>
      </c>
      <c r="G68" s="4">
        <v>137.09</v>
      </c>
      <c r="H68" s="4">
        <v>159.97</v>
      </c>
      <c r="I68" s="4">
        <v>81.03</v>
      </c>
      <c r="J68" s="22">
        <v>13.438000000000001</v>
      </c>
      <c r="L68" s="5">
        <f t="shared" ca="1" si="14"/>
        <v>445</v>
      </c>
      <c r="M68" s="26">
        <f t="shared" si="4"/>
        <v>1.1437573047621619E-3</v>
      </c>
      <c r="N68" s="8">
        <f t="shared" ref="N68:N131" ca="1" si="17">INDEX($A:$J,L68,1)</f>
        <v>36797</v>
      </c>
      <c r="O68" s="6">
        <f t="shared" ca="1" si="5"/>
        <v>-1.8870890221013018E-2</v>
      </c>
      <c r="P68" s="6">
        <f t="shared" ca="1" si="6"/>
        <v>1.2203859511822434E-2</v>
      </c>
      <c r="Q68" s="6">
        <f t="shared" ca="1" si="7"/>
        <v>3.5864459173258778E-3</v>
      </c>
      <c r="R68" s="6">
        <f t="shared" ca="1" si="8"/>
        <v>2.4439858732595219E-2</v>
      </c>
      <c r="S68" s="6">
        <f t="shared" ca="1" si="9"/>
        <v>7.3188222541143606E-3</v>
      </c>
      <c r="T68" s="6">
        <f t="shared" ca="1" si="10"/>
        <v>2.2981153861902696E-2</v>
      </c>
      <c r="U68" s="6">
        <f t="shared" ca="1" si="11"/>
        <v>3.1820866611078975E-2</v>
      </c>
      <c r="V68" s="6">
        <f t="shared" ca="1" si="12"/>
        <v>7.8638336337656628E-2</v>
      </c>
      <c r="W68" s="6">
        <f t="shared" ca="1" si="13"/>
        <v>3.9203871189844794E-2</v>
      </c>
      <c r="X68" s="6"/>
      <c r="Y68" s="6"/>
      <c r="Z68" s="6"/>
      <c r="AA68" s="1"/>
      <c r="AB68" s="1"/>
    </row>
    <row r="69" spans="1:28" ht="12.75" customHeight="1">
      <c r="A69" s="13">
        <v>36257</v>
      </c>
      <c r="B69" s="4">
        <v>77.37</v>
      </c>
      <c r="C69" s="4">
        <v>118.14</v>
      </c>
      <c r="D69" s="4">
        <v>85.87</v>
      </c>
      <c r="E69" s="4">
        <v>64.02</v>
      </c>
      <c r="F69" s="4">
        <v>79.53</v>
      </c>
      <c r="G69" s="4">
        <v>136.82</v>
      </c>
      <c r="H69" s="4">
        <v>158.75</v>
      </c>
      <c r="I69" s="4">
        <v>78.650000000000006</v>
      </c>
      <c r="J69" s="22">
        <v>13.313000000000001</v>
      </c>
      <c r="L69" s="5">
        <f t="shared" ca="1" si="14"/>
        <v>444</v>
      </c>
      <c r="M69" s="26">
        <f t="shared" ref="M69:M132" si="18">M68*$AB$13</f>
        <v>1.0751318664764321E-3</v>
      </c>
      <c r="N69" s="8">
        <f t="shared" ca="1" si="17"/>
        <v>36796</v>
      </c>
      <c r="O69" s="6">
        <f t="shared" ref="O69:O132" ca="1" si="19">IF(ISERR(LN(INDEX($A:$J,$L69,O$2)/INDEX($A:$J,$L70,O$2))),0,LN(INDEX($A:$J,$L69,O$2)/INDEX($A:$J,$L70,O$2)))</f>
        <v>8.8810530439604862E-3</v>
      </c>
      <c r="P69" s="6">
        <f t="shared" ref="P69:P132" ca="1" si="20">IF(ISERR(LN(INDEX($A:$J,$L69,P$2)/INDEX($A:$J,$L70,P$2))),0,LN(INDEX($A:$J,$L69,P$2)/INDEX($A:$J,$L70,P$2)))</f>
        <v>2.4429658708022186E-3</v>
      </c>
      <c r="Q69" s="6">
        <f t="shared" ref="Q69:Q132" ca="1" si="21">IF(ISERR(LN(INDEX($A:$J,$L69,Q$2)/INDEX($A:$J,$L70,Q$2))),0,LN(INDEX($A:$J,$L69,Q$2)/INDEX($A:$J,$L70,Q$2)))</f>
        <v>1.0837165251520148E-2</v>
      </c>
      <c r="R69" s="6">
        <f t="shared" ref="R69:R132" ca="1" si="22">IF(ISERR(LN(INDEX($A:$J,$L69,R$2)/INDEX($A:$J,$L70,R$2))),0,LN(INDEX($A:$J,$L69,R$2)/INDEX($A:$J,$L70,R$2)))</f>
        <v>2.3752052729435084E-2</v>
      </c>
      <c r="S69" s="6">
        <f t="shared" ref="S69:S132" ca="1" si="23">IF(ISERR(LN(INDEX($A:$J,$L69,S$2)/INDEX($A:$J,$L70,S$2))),0,LN(INDEX($A:$J,$L69,S$2)/INDEX($A:$J,$L70,S$2)))</f>
        <v>1.0865426639925587E-2</v>
      </c>
      <c r="T69" s="6">
        <f t="shared" ref="T69:T132" ca="1" si="24">IF(ISERR(LN(INDEX($A:$J,$L69,T$2)/INDEX($A:$J,$L70,T$2))),0,LN(INDEX($A:$J,$L69,T$2)/INDEX($A:$J,$L70,T$2)))</f>
        <v>-3.1233757822681863E-3</v>
      </c>
      <c r="U69" s="6">
        <f t="shared" ref="U69:U132" ca="1" si="25">IF(ISERR(LN(INDEX($A:$J,$L69,U$2)/INDEX($A:$J,$L70,U$2))),0,LN(INDEX($A:$J,$L69,U$2)/INDEX($A:$J,$L70,U$2)))</f>
        <v>-3.8104244622126811E-3</v>
      </c>
      <c r="V69" s="6">
        <f t="shared" ref="V69:V132" ca="1" si="26">IF(ISERR(LN(INDEX($A:$J,$L69,V$2)/INDEX($A:$J,$L70,V$2))),0,LN(INDEX($A:$J,$L69,V$2)/INDEX($A:$J,$L70,V$2)))</f>
        <v>-1.6678831866817762E-2</v>
      </c>
      <c r="W69" s="6">
        <f t="shared" ref="W69:W132" ca="1" si="27">IF(ISERR(LN(INDEX($A:$J,$L69,W$2)/INDEX($A:$J,$L70,W$2))),0,LN(INDEX($A:$J,$L69,W$2)/INDEX($A:$J,$L70,W$2)))</f>
        <v>4.0838836483691604E-2</v>
      </c>
      <c r="X69" s="6"/>
      <c r="Y69" s="6"/>
      <c r="Z69" s="6"/>
      <c r="AA69" s="1"/>
      <c r="AB69" s="1"/>
    </row>
    <row r="70" spans="1:28" ht="12.75" customHeight="1">
      <c r="A70" s="13">
        <v>36258</v>
      </c>
      <c r="B70" s="4">
        <v>72.260000000000005</v>
      </c>
      <c r="C70" s="4">
        <v>119.83</v>
      </c>
      <c r="D70" s="4">
        <v>87.21</v>
      </c>
      <c r="E70" s="4">
        <v>63.88</v>
      </c>
      <c r="F70" s="4">
        <v>82.64</v>
      </c>
      <c r="G70" s="4">
        <v>136.78</v>
      </c>
      <c r="H70" s="4">
        <v>158.28</v>
      </c>
      <c r="I70" s="4">
        <v>78.88</v>
      </c>
      <c r="J70" s="22">
        <v>13.438000000000001</v>
      </c>
      <c r="L70" s="5">
        <f t="shared" ref="L70:L133" ca="1" si="28">L69-1</f>
        <v>443</v>
      </c>
      <c r="M70" s="26">
        <f t="shared" si="18"/>
        <v>1.0106239544878462E-3</v>
      </c>
      <c r="N70" s="8">
        <f t="shared" ca="1" si="17"/>
        <v>36795</v>
      </c>
      <c r="O70" s="6">
        <f t="shared" ca="1" si="19"/>
        <v>-1.2663205812706134E-2</v>
      </c>
      <c r="P70" s="6">
        <f t="shared" ca="1" si="20"/>
        <v>3.0819100611677321E-3</v>
      </c>
      <c r="Q70" s="6">
        <f t="shared" ca="1" si="21"/>
        <v>3.4712877416103072E-2</v>
      </c>
      <c r="R70" s="6">
        <f t="shared" ca="1" si="22"/>
        <v>-2.3963491571537963E-2</v>
      </c>
      <c r="S70" s="6">
        <f t="shared" ca="1" si="23"/>
        <v>2.6701054436415118E-2</v>
      </c>
      <c r="T70" s="6">
        <f t="shared" ca="1" si="24"/>
        <v>1.044941587434114E-2</v>
      </c>
      <c r="U70" s="6">
        <f t="shared" ca="1" si="25"/>
        <v>-7.1114737808340364E-3</v>
      </c>
      <c r="V70" s="6">
        <f t="shared" ca="1" si="26"/>
        <v>-2.0972806005551802E-2</v>
      </c>
      <c r="W70" s="6">
        <f t="shared" ca="1" si="27"/>
        <v>-3.0239885189718235E-2</v>
      </c>
      <c r="X70" s="6"/>
      <c r="Y70" s="6"/>
      <c r="Z70" s="6"/>
      <c r="AA70" s="1"/>
      <c r="AB70" s="1"/>
    </row>
    <row r="71" spans="1:28" ht="12.75" customHeight="1">
      <c r="A71" s="13">
        <v>36259</v>
      </c>
      <c r="B71" s="4">
        <v>75.180000000000007</v>
      </c>
      <c r="C71" s="4">
        <v>122.07</v>
      </c>
      <c r="D71" s="4">
        <v>90.55</v>
      </c>
      <c r="E71" s="4">
        <v>66.13</v>
      </c>
      <c r="F71" s="4">
        <v>87.06</v>
      </c>
      <c r="G71" s="4">
        <v>138.22999999999999</v>
      </c>
      <c r="H71" s="4">
        <v>160.79</v>
      </c>
      <c r="I71" s="4">
        <v>82.24</v>
      </c>
      <c r="J71" s="22">
        <v>13.625</v>
      </c>
      <c r="L71" s="5">
        <f t="shared" ca="1" si="28"/>
        <v>442</v>
      </c>
      <c r="M71" s="26">
        <f t="shared" si="18"/>
        <v>9.4998651721857536E-4</v>
      </c>
      <c r="N71" s="8">
        <f t="shared" ca="1" si="17"/>
        <v>36794</v>
      </c>
      <c r="O71" s="6">
        <f t="shared" ca="1" si="19"/>
        <v>-3.1217696655998238E-2</v>
      </c>
      <c r="P71" s="6">
        <f t="shared" ca="1" si="20"/>
        <v>-1.8039704893550036E-2</v>
      </c>
      <c r="Q71" s="6">
        <f t="shared" ca="1" si="21"/>
        <v>-1.1156861881659852E-2</v>
      </c>
      <c r="R71" s="6">
        <f t="shared" ca="1" si="22"/>
        <v>-6.3679272596652153E-2</v>
      </c>
      <c r="S71" s="6">
        <f t="shared" ca="1" si="23"/>
        <v>-1.9894651659694701E-2</v>
      </c>
      <c r="T71" s="6">
        <f t="shared" ca="1" si="24"/>
        <v>-1.8912948600570897E-2</v>
      </c>
      <c r="U71" s="6">
        <f t="shared" ca="1" si="25"/>
        <v>-7.524070607793352E-3</v>
      </c>
      <c r="V71" s="6">
        <f t="shared" ca="1" si="26"/>
        <v>-2.5852996651064868E-2</v>
      </c>
      <c r="W71" s="6">
        <f t="shared" ca="1" si="27"/>
        <v>-2.1053409197832381E-2</v>
      </c>
      <c r="X71" s="6"/>
      <c r="Y71" s="6"/>
      <c r="Z71" s="6"/>
      <c r="AA71" s="1"/>
      <c r="AB71" s="1"/>
    </row>
    <row r="72" spans="1:28" ht="12.75" customHeight="1">
      <c r="A72" s="13">
        <v>36262</v>
      </c>
      <c r="B72" s="4">
        <v>70.44</v>
      </c>
      <c r="C72" s="4">
        <v>123.06</v>
      </c>
      <c r="D72" s="4">
        <v>91.36</v>
      </c>
      <c r="E72" s="4">
        <v>66.400000000000006</v>
      </c>
      <c r="F72" s="4">
        <v>87.17</v>
      </c>
      <c r="G72" s="4">
        <v>138.61000000000001</v>
      </c>
      <c r="H72" s="4">
        <v>161.62</v>
      </c>
      <c r="I72" s="4">
        <v>80.39</v>
      </c>
      <c r="J72" s="22">
        <v>14.188000000000001</v>
      </c>
      <c r="L72" s="5">
        <f t="shared" ca="1" si="28"/>
        <v>441</v>
      </c>
      <c r="M72" s="26">
        <f t="shared" si="18"/>
        <v>8.9298732618546084E-4</v>
      </c>
      <c r="N72" s="8">
        <f t="shared" ca="1" si="17"/>
        <v>36791</v>
      </c>
      <c r="O72" s="6">
        <f t="shared" ca="1" si="19"/>
        <v>6.8130768686584103E-2</v>
      </c>
      <c r="P72" s="6">
        <f t="shared" ca="1" si="20"/>
        <v>-2.5175940167932061E-2</v>
      </c>
      <c r="Q72" s="6">
        <f t="shared" ca="1" si="21"/>
        <v>-6.6227419510385176E-3</v>
      </c>
      <c r="R72" s="6">
        <f t="shared" ca="1" si="22"/>
        <v>-9.6733554619376667E-3</v>
      </c>
      <c r="S72" s="6">
        <f t="shared" ca="1" si="23"/>
        <v>-1.4488352496518435E-2</v>
      </c>
      <c r="T72" s="6">
        <f t="shared" ca="1" si="24"/>
        <v>9.1975675034996016E-3</v>
      </c>
      <c r="U72" s="6">
        <f t="shared" ca="1" si="25"/>
        <v>7.5706917411615749E-3</v>
      </c>
      <c r="V72" s="6">
        <f t="shared" ca="1" si="26"/>
        <v>-2.6973739543307923E-2</v>
      </c>
      <c r="W72" s="6">
        <f t="shared" ca="1" si="27"/>
        <v>0</v>
      </c>
      <c r="X72" s="6"/>
      <c r="Y72" s="6"/>
      <c r="Z72" s="6"/>
      <c r="AA72" s="1"/>
      <c r="AB72" s="1"/>
    </row>
    <row r="73" spans="1:28" ht="12.75" customHeight="1">
      <c r="A73" s="13">
        <v>36263</v>
      </c>
      <c r="B73" s="4">
        <v>64.23</v>
      </c>
      <c r="C73" s="4">
        <v>122.17</v>
      </c>
      <c r="D73" s="4">
        <v>91.19</v>
      </c>
      <c r="E73" s="4">
        <v>66.5</v>
      </c>
      <c r="F73" s="4">
        <v>86.5</v>
      </c>
      <c r="G73" s="4">
        <v>138.32</v>
      </c>
      <c r="H73" s="4">
        <v>162.41999999999999</v>
      </c>
      <c r="I73" s="4">
        <v>79.8</v>
      </c>
      <c r="J73" s="22">
        <v>13.906000000000001</v>
      </c>
      <c r="L73" s="5">
        <f t="shared" ca="1" si="28"/>
        <v>440</v>
      </c>
      <c r="M73" s="26">
        <f t="shared" si="18"/>
        <v>8.3940808661433315E-4</v>
      </c>
      <c r="N73" s="8">
        <f t="shared" ca="1" si="17"/>
        <v>36790</v>
      </c>
      <c r="O73" s="6">
        <f t="shared" ca="1" si="19"/>
        <v>-3.7038897762113922E-2</v>
      </c>
      <c r="P73" s="6">
        <f t="shared" ca="1" si="20"/>
        <v>-6.3576374196130797E-2</v>
      </c>
      <c r="Q73" s="6">
        <f t="shared" ca="1" si="21"/>
        <v>-4.9963154405560803E-2</v>
      </c>
      <c r="R73" s="6">
        <f t="shared" ca="1" si="22"/>
        <v>-1.7666115105873716E-3</v>
      </c>
      <c r="S73" s="6">
        <f t="shared" ca="1" si="23"/>
        <v>-2.9738335517418616E-2</v>
      </c>
      <c r="T73" s="6">
        <f t="shared" ca="1" si="24"/>
        <v>-2.1370792433102116E-2</v>
      </c>
      <c r="U73" s="6">
        <f t="shared" ca="1" si="25"/>
        <v>-1.4119624431000701E-2</v>
      </c>
      <c r="V73" s="6">
        <f t="shared" ca="1" si="26"/>
        <v>6.5837838402586285E-3</v>
      </c>
      <c r="W73" s="6">
        <f t="shared" ca="1" si="27"/>
        <v>-1.2422519998557209E-2</v>
      </c>
      <c r="X73" s="6"/>
      <c r="Y73" s="6"/>
      <c r="Z73" s="6"/>
      <c r="AA73" s="1"/>
      <c r="AB73" s="1"/>
    </row>
    <row r="74" spans="1:28" ht="12.75" customHeight="1">
      <c r="A74" s="13">
        <v>36264</v>
      </c>
      <c r="B74" s="4">
        <v>64.959999999999994</v>
      </c>
      <c r="C74" s="4">
        <v>124.9</v>
      </c>
      <c r="D74" s="4">
        <v>90</v>
      </c>
      <c r="E74" s="4">
        <v>69.180000000000007</v>
      </c>
      <c r="F74" s="4">
        <v>84.4</v>
      </c>
      <c r="G74" s="4">
        <v>139.83000000000001</v>
      </c>
      <c r="H74" s="4">
        <v>164.28</v>
      </c>
      <c r="I74" s="4">
        <v>79.69</v>
      </c>
      <c r="J74" s="22">
        <v>14.531000000000001</v>
      </c>
      <c r="L74" s="5">
        <f t="shared" ca="1" si="28"/>
        <v>439</v>
      </c>
      <c r="M74" s="26">
        <f t="shared" si="18"/>
        <v>7.8904360141747313E-4</v>
      </c>
      <c r="N74" s="8">
        <f t="shared" ca="1" si="17"/>
        <v>36789</v>
      </c>
      <c r="O74" s="6">
        <f t="shared" ca="1" si="19"/>
        <v>-8.1164759986031232E-2</v>
      </c>
      <c r="P74" s="6">
        <f t="shared" ca="1" si="20"/>
        <v>-8.3581730377241623E-3</v>
      </c>
      <c r="Q74" s="6">
        <f t="shared" ca="1" si="21"/>
        <v>2.4224259163982856E-3</v>
      </c>
      <c r="R74" s="6">
        <f t="shared" ca="1" si="22"/>
        <v>-1.5374439256327234E-2</v>
      </c>
      <c r="S74" s="6">
        <f t="shared" ca="1" si="23"/>
        <v>-1.8872983954535041E-2</v>
      </c>
      <c r="T74" s="6">
        <f t="shared" ca="1" si="24"/>
        <v>2.8792533837438531E-3</v>
      </c>
      <c r="U74" s="6">
        <f t="shared" ca="1" si="25"/>
        <v>-1.2862919818361507E-3</v>
      </c>
      <c r="V74" s="6">
        <f t="shared" ca="1" si="26"/>
        <v>2.8448017032811534E-2</v>
      </c>
      <c r="W74" s="6">
        <f t="shared" ca="1" si="27"/>
        <v>-2.4391453124159124E-2</v>
      </c>
      <c r="X74" s="6"/>
      <c r="Y74" s="6"/>
      <c r="Z74" s="6"/>
      <c r="AA74" s="1"/>
      <c r="AB74" s="1"/>
    </row>
    <row r="75" spans="1:28" ht="12.75" customHeight="1">
      <c r="A75" s="13">
        <v>36265</v>
      </c>
      <c r="B75" s="4">
        <v>68.98</v>
      </c>
      <c r="C75" s="4">
        <v>129.05000000000001</v>
      </c>
      <c r="D75" s="4">
        <v>93.46</v>
      </c>
      <c r="E75" s="4">
        <v>72.13</v>
      </c>
      <c r="F75" s="4">
        <v>88.77</v>
      </c>
      <c r="G75" s="4">
        <v>138.62</v>
      </c>
      <c r="H75" s="4">
        <v>165.14</v>
      </c>
      <c r="I75" s="4">
        <v>79.75</v>
      </c>
      <c r="J75" s="22">
        <v>14.218999999999999</v>
      </c>
      <c r="L75" s="5">
        <f t="shared" ca="1" si="28"/>
        <v>438</v>
      </c>
      <c r="M75" s="26">
        <f t="shared" si="18"/>
        <v>7.4170098533242468E-4</v>
      </c>
      <c r="N75" s="8">
        <f t="shared" ca="1" si="17"/>
        <v>36788</v>
      </c>
      <c r="O75" s="6">
        <f t="shared" ca="1" si="19"/>
        <v>-1.5082894878092399E-2</v>
      </c>
      <c r="P75" s="6">
        <f t="shared" ca="1" si="20"/>
        <v>-1.0524935775740726E-2</v>
      </c>
      <c r="Q75" s="6">
        <f t="shared" ca="1" si="21"/>
        <v>-2.3118127655096986E-2</v>
      </c>
      <c r="R75" s="6">
        <f t="shared" ca="1" si="22"/>
        <v>-2.1221190562566257E-3</v>
      </c>
      <c r="S75" s="6">
        <f t="shared" ca="1" si="23"/>
        <v>-2.3018663195621132E-2</v>
      </c>
      <c r="T75" s="6">
        <f t="shared" ca="1" si="24"/>
        <v>-1.8627610351883074E-2</v>
      </c>
      <c r="U75" s="6">
        <f t="shared" ca="1" si="25"/>
        <v>4.832150040708162E-3</v>
      </c>
      <c r="V75" s="6">
        <f t="shared" ca="1" si="26"/>
        <v>0</v>
      </c>
      <c r="W75" s="6">
        <f t="shared" ca="1" si="27"/>
        <v>1.4139656083843931E-2</v>
      </c>
      <c r="X75" s="6"/>
      <c r="Y75" s="6"/>
      <c r="Z75" s="6"/>
      <c r="AA75" s="1"/>
      <c r="AB75" s="1"/>
    </row>
    <row r="76" spans="1:28" ht="12.75" customHeight="1">
      <c r="A76" s="13">
        <v>36266</v>
      </c>
      <c r="B76" s="4">
        <v>68.25</v>
      </c>
      <c r="C76" s="4">
        <v>131.82</v>
      </c>
      <c r="D76" s="4">
        <v>99.35</v>
      </c>
      <c r="E76" s="4">
        <v>75.569999999999993</v>
      </c>
      <c r="F76" s="4">
        <v>95.8</v>
      </c>
      <c r="G76" s="4">
        <v>139.47999999999999</v>
      </c>
      <c r="H76" s="4">
        <v>167.31</v>
      </c>
      <c r="I76" s="4">
        <v>78.88</v>
      </c>
      <c r="J76" s="22">
        <v>14.188000000000001</v>
      </c>
      <c r="L76" s="5">
        <f t="shared" ca="1" si="28"/>
        <v>437</v>
      </c>
      <c r="M76" s="26">
        <f t="shared" si="18"/>
        <v>6.9719892621247911E-4</v>
      </c>
      <c r="N76" s="8">
        <f t="shared" ca="1" si="17"/>
        <v>36787</v>
      </c>
      <c r="O76" s="6">
        <f t="shared" ca="1" si="19"/>
        <v>3.4340693088456583E-3</v>
      </c>
      <c r="P76" s="6">
        <f t="shared" ca="1" si="20"/>
        <v>-8.9636843786921223E-3</v>
      </c>
      <c r="Q76" s="6">
        <f t="shared" ca="1" si="21"/>
        <v>-2.1602246634094716E-2</v>
      </c>
      <c r="R76" s="6">
        <f t="shared" ca="1" si="22"/>
        <v>4.0552339053019576E-3</v>
      </c>
      <c r="S76" s="6">
        <f t="shared" ca="1" si="23"/>
        <v>-2.366087240721524E-2</v>
      </c>
      <c r="T76" s="6">
        <f t="shared" ca="1" si="24"/>
        <v>-1.6084569605071639E-2</v>
      </c>
      <c r="U76" s="6">
        <f t="shared" ca="1" si="25"/>
        <v>-2.797607909450333E-2</v>
      </c>
      <c r="V76" s="6">
        <f t="shared" ca="1" si="26"/>
        <v>-2.0606077948331771E-2</v>
      </c>
      <c r="W76" s="6">
        <f t="shared" ca="1" si="27"/>
        <v>-4.3831018650277366E-2</v>
      </c>
      <c r="X76" s="6"/>
      <c r="Y76" s="6"/>
      <c r="Z76" s="6"/>
      <c r="AA76" s="1"/>
      <c r="AB76" s="1"/>
    </row>
    <row r="77" spans="1:28" ht="12.75" customHeight="1">
      <c r="A77" s="13">
        <v>36269</v>
      </c>
      <c r="B77" s="4">
        <v>68.61</v>
      </c>
      <c r="C77" s="4">
        <v>134.22</v>
      </c>
      <c r="D77" s="4">
        <v>101.76</v>
      </c>
      <c r="E77" s="4">
        <v>77.739999999999995</v>
      </c>
      <c r="F77" s="4">
        <v>96.06</v>
      </c>
      <c r="G77" s="4">
        <v>139.02000000000001</v>
      </c>
      <c r="H77" s="4">
        <v>166.59</v>
      </c>
      <c r="I77" s="4">
        <v>79.41</v>
      </c>
      <c r="J77" s="22">
        <v>14.281000000000001</v>
      </c>
      <c r="L77" s="5">
        <f t="shared" ca="1" si="28"/>
        <v>436</v>
      </c>
      <c r="M77" s="26">
        <f t="shared" si="18"/>
        <v>6.5536699063973029E-4</v>
      </c>
      <c r="N77" s="8">
        <f t="shared" ca="1" si="17"/>
        <v>36784</v>
      </c>
      <c r="O77" s="6">
        <f t="shared" ca="1" si="19"/>
        <v>3.9062549670649893E-3</v>
      </c>
      <c r="P77" s="6">
        <f t="shared" ca="1" si="20"/>
        <v>1.0381701454993345E-3</v>
      </c>
      <c r="Q77" s="6">
        <f t="shared" ca="1" si="21"/>
        <v>2.5446665661164391E-2</v>
      </c>
      <c r="R77" s="6">
        <f t="shared" ca="1" si="22"/>
        <v>-3.3862851236426607E-2</v>
      </c>
      <c r="S77" s="6">
        <f t="shared" ca="1" si="23"/>
        <v>7.4354592069436854E-3</v>
      </c>
      <c r="T77" s="6">
        <f t="shared" ca="1" si="24"/>
        <v>2.116822422539353E-2</v>
      </c>
      <c r="U77" s="6">
        <f t="shared" ca="1" si="25"/>
        <v>-6.6617732341495957E-3</v>
      </c>
      <c r="V77" s="6">
        <f t="shared" ca="1" si="26"/>
        <v>2.8947132644477822E-2</v>
      </c>
      <c r="W77" s="6">
        <f t="shared" ca="1" si="27"/>
        <v>-2.1200244729955828E-2</v>
      </c>
      <c r="X77" s="6"/>
      <c r="Y77" s="6"/>
      <c r="Z77" s="6"/>
      <c r="AA77" s="1"/>
      <c r="AB77" s="1"/>
    </row>
    <row r="78" spans="1:28" ht="12.75" customHeight="1">
      <c r="A78" s="13">
        <v>36270</v>
      </c>
      <c r="B78" s="4">
        <v>70.069999999999993</v>
      </c>
      <c r="C78" s="4">
        <v>134.55000000000001</v>
      </c>
      <c r="D78" s="4">
        <v>100.01</v>
      </c>
      <c r="E78" s="4">
        <v>75.5</v>
      </c>
      <c r="F78" s="4">
        <v>96.12</v>
      </c>
      <c r="G78" s="4">
        <v>139.37</v>
      </c>
      <c r="H78" s="4">
        <v>166.27</v>
      </c>
      <c r="I78" s="4">
        <v>79.25</v>
      </c>
      <c r="J78" s="22">
        <v>14.218999999999999</v>
      </c>
      <c r="L78" s="5">
        <f t="shared" ca="1" si="28"/>
        <v>435</v>
      </c>
      <c r="M78" s="26">
        <f t="shared" si="18"/>
        <v>6.1604497120134639E-4</v>
      </c>
      <c r="N78" s="8">
        <f t="shared" ca="1" si="17"/>
        <v>36783</v>
      </c>
      <c r="O78" s="6">
        <f t="shared" ca="1" si="19"/>
        <v>6.4672820402629765E-3</v>
      </c>
      <c r="P78" s="6">
        <f t="shared" ca="1" si="20"/>
        <v>9.7419182536299144E-3</v>
      </c>
      <c r="Q78" s="6">
        <f t="shared" ca="1" si="21"/>
        <v>1.8350187638867747E-2</v>
      </c>
      <c r="R78" s="6">
        <f t="shared" ca="1" si="22"/>
        <v>1.3102481986781919E-3</v>
      </c>
      <c r="S78" s="6">
        <f t="shared" ca="1" si="23"/>
        <v>2.469137056921106E-3</v>
      </c>
      <c r="T78" s="6">
        <f t="shared" ca="1" si="24"/>
        <v>7.707129475913023E-4</v>
      </c>
      <c r="U78" s="6">
        <f t="shared" ca="1" si="25"/>
        <v>1.0347005035103489E-2</v>
      </c>
      <c r="V78" s="6">
        <f t="shared" ca="1" si="26"/>
        <v>2.1106642606669324E-2</v>
      </c>
      <c r="W78" s="6">
        <f t="shared" ca="1" si="27"/>
        <v>2.5106438662585641E-2</v>
      </c>
      <c r="X78" s="6"/>
      <c r="Y78" s="6"/>
      <c r="Z78" s="6"/>
      <c r="AA78" s="1"/>
      <c r="AB78" s="1"/>
    </row>
    <row r="79" spans="1:28" ht="12.75" customHeight="1">
      <c r="A79" s="13">
        <v>36271</v>
      </c>
      <c r="B79" s="4">
        <v>72.989999999999995</v>
      </c>
      <c r="C79" s="4">
        <v>137.84</v>
      </c>
      <c r="D79" s="4">
        <v>102.38</v>
      </c>
      <c r="E79" s="4">
        <v>75.37</v>
      </c>
      <c r="F79" s="4">
        <v>98.56</v>
      </c>
      <c r="G79" s="4">
        <v>140.80000000000001</v>
      </c>
      <c r="H79" s="4">
        <v>170.18</v>
      </c>
      <c r="I79" s="4">
        <v>82.82</v>
      </c>
      <c r="J79" s="22">
        <v>14.218999999999999</v>
      </c>
      <c r="L79" s="5">
        <f t="shared" ca="1" si="28"/>
        <v>434</v>
      </c>
      <c r="M79" s="26">
        <f t="shared" si="18"/>
        <v>5.7908227292926553E-4</v>
      </c>
      <c r="N79" s="8">
        <f t="shared" ca="1" si="17"/>
        <v>36782</v>
      </c>
      <c r="O79" s="6">
        <f t="shared" ca="1" si="19"/>
        <v>1.0432969125776675E-3</v>
      </c>
      <c r="P79" s="6">
        <f t="shared" ca="1" si="20"/>
        <v>-3.8343574398814764E-2</v>
      </c>
      <c r="Q79" s="6">
        <f t="shared" ca="1" si="21"/>
        <v>-1.9878417736778994E-2</v>
      </c>
      <c r="R79" s="6">
        <f t="shared" ca="1" si="22"/>
        <v>-3.7390209946641263E-3</v>
      </c>
      <c r="S79" s="6">
        <f t="shared" ca="1" si="23"/>
        <v>-1.4724192393936563E-2</v>
      </c>
      <c r="T79" s="6">
        <f t="shared" ca="1" si="24"/>
        <v>-2.2511857848430609E-3</v>
      </c>
      <c r="U79" s="6">
        <f t="shared" ca="1" si="25"/>
        <v>1.3516559841150321E-3</v>
      </c>
      <c r="V79" s="6">
        <f t="shared" ca="1" si="26"/>
        <v>-1.6691383737306012E-2</v>
      </c>
      <c r="W79" s="6">
        <f t="shared" ca="1" si="27"/>
        <v>-3.0830483033341408E-2</v>
      </c>
      <c r="X79" s="6"/>
      <c r="Y79" s="6"/>
      <c r="Z79" s="6"/>
      <c r="AA79" s="1"/>
      <c r="AB79" s="1"/>
    </row>
    <row r="80" spans="1:28" ht="12.75" customHeight="1">
      <c r="A80" s="13">
        <v>36272</v>
      </c>
      <c r="B80" s="4">
        <v>74.09</v>
      </c>
      <c r="C80" s="4">
        <v>139.37</v>
      </c>
      <c r="D80" s="4">
        <v>104.2</v>
      </c>
      <c r="E80" s="4">
        <v>75.58</v>
      </c>
      <c r="F80" s="4">
        <v>101.58</v>
      </c>
      <c r="G80" s="4">
        <v>140.22999999999999</v>
      </c>
      <c r="H80" s="4">
        <v>170.49</v>
      </c>
      <c r="I80" s="4">
        <v>82.19</v>
      </c>
      <c r="J80" s="22">
        <v>14.468999999999999</v>
      </c>
      <c r="L80" s="5">
        <f t="shared" ca="1" si="28"/>
        <v>433</v>
      </c>
      <c r="M80" s="26">
        <f t="shared" si="18"/>
        <v>5.4433733655350955E-4</v>
      </c>
      <c r="N80" s="8">
        <f t="shared" ca="1" si="17"/>
        <v>36781</v>
      </c>
      <c r="O80" s="6">
        <f t="shared" ca="1" si="19"/>
        <v>1.0141720078538934E-2</v>
      </c>
      <c r="P80" s="6">
        <f t="shared" ca="1" si="20"/>
        <v>-4.0965773686715504E-3</v>
      </c>
      <c r="Q80" s="6">
        <f t="shared" ca="1" si="21"/>
        <v>2.3782570666122781E-3</v>
      </c>
      <c r="R80" s="6">
        <f t="shared" ca="1" si="22"/>
        <v>-2.1414885189851286E-2</v>
      </c>
      <c r="S80" s="6">
        <f t="shared" ca="1" si="23"/>
        <v>4.8195961300718515E-3</v>
      </c>
      <c r="T80" s="6">
        <f t="shared" ca="1" si="24"/>
        <v>2.3106499099835337E-2</v>
      </c>
      <c r="U80" s="6">
        <f t="shared" ca="1" si="25"/>
        <v>-1.3524784187599981E-4</v>
      </c>
      <c r="V80" s="6">
        <f t="shared" ca="1" si="26"/>
        <v>2.1368452396812967E-2</v>
      </c>
      <c r="W80" s="6">
        <f t="shared" ca="1" si="27"/>
        <v>-1.8797263285242352E-2</v>
      </c>
      <c r="X80" s="6"/>
      <c r="Y80" s="6"/>
      <c r="Z80" s="6"/>
      <c r="AA80" s="1"/>
      <c r="AB80" s="1"/>
    </row>
    <row r="81" spans="1:28" ht="12.75" customHeight="1">
      <c r="A81" s="13">
        <v>36273</v>
      </c>
      <c r="B81" s="4">
        <v>78.099999999999994</v>
      </c>
      <c r="C81" s="4">
        <v>140.43</v>
      </c>
      <c r="D81" s="4">
        <v>102.56</v>
      </c>
      <c r="E81" s="4">
        <v>75.099999999999994</v>
      </c>
      <c r="F81" s="4">
        <v>97.73</v>
      </c>
      <c r="G81" s="4">
        <v>141.38999999999999</v>
      </c>
      <c r="H81" s="4">
        <v>170.65</v>
      </c>
      <c r="I81" s="4">
        <v>83.97</v>
      </c>
      <c r="J81" s="22">
        <v>14.688000000000001</v>
      </c>
      <c r="L81" s="5">
        <f t="shared" ca="1" si="28"/>
        <v>432</v>
      </c>
      <c r="M81" s="26">
        <f t="shared" si="18"/>
        <v>5.1167709636029896E-4</v>
      </c>
      <c r="N81" s="8">
        <f t="shared" ca="1" si="17"/>
        <v>36780</v>
      </c>
      <c r="O81" s="6">
        <f t="shared" ca="1" si="19"/>
        <v>-2.8080046530687582E-3</v>
      </c>
      <c r="P81" s="6">
        <f t="shared" ca="1" si="20"/>
        <v>-1.3711609921777661E-2</v>
      </c>
      <c r="Q81" s="6">
        <f t="shared" ca="1" si="21"/>
        <v>3.3727579309482177E-2</v>
      </c>
      <c r="R81" s="6">
        <f t="shared" ca="1" si="22"/>
        <v>-2.2574322038539065E-2</v>
      </c>
      <c r="S81" s="6">
        <f t="shared" ca="1" si="23"/>
        <v>3.8679761838586749E-2</v>
      </c>
      <c r="T81" s="6">
        <f t="shared" ca="1" si="24"/>
        <v>1.4640656802374108E-2</v>
      </c>
      <c r="U81" s="6">
        <f t="shared" ca="1" si="25"/>
        <v>-2.656163632553069E-3</v>
      </c>
      <c r="V81" s="6">
        <f t="shared" ca="1" si="26"/>
        <v>-2.6762238117835471E-2</v>
      </c>
      <c r="W81" s="6">
        <f t="shared" ca="1" si="27"/>
        <v>6.5406917431212935E-2</v>
      </c>
      <c r="X81" s="6"/>
      <c r="Y81" s="6"/>
      <c r="Z81" s="6"/>
      <c r="AA81" s="1"/>
      <c r="AB81" s="1"/>
    </row>
    <row r="82" spans="1:28" ht="12.75" customHeight="1">
      <c r="A82" s="13">
        <v>36276</v>
      </c>
      <c r="B82" s="4">
        <v>77.37</v>
      </c>
      <c r="C82" s="4">
        <v>140.27000000000001</v>
      </c>
      <c r="D82" s="4">
        <v>101.11</v>
      </c>
      <c r="E82" s="4">
        <v>73.97</v>
      </c>
      <c r="F82" s="4">
        <v>94.82</v>
      </c>
      <c r="G82" s="4">
        <v>140.26</v>
      </c>
      <c r="H82" s="4">
        <v>171.06</v>
      </c>
      <c r="I82" s="4">
        <v>84.54</v>
      </c>
      <c r="J82" s="22">
        <v>14.438000000000001</v>
      </c>
      <c r="L82" s="5">
        <f t="shared" ca="1" si="28"/>
        <v>431</v>
      </c>
      <c r="M82" s="26">
        <f t="shared" si="18"/>
        <v>4.8097647057868099E-4</v>
      </c>
      <c r="N82" s="8">
        <f t="shared" ca="1" si="17"/>
        <v>36777</v>
      </c>
      <c r="O82" s="6">
        <f t="shared" ca="1" si="19"/>
        <v>-4.0809244533306366E-3</v>
      </c>
      <c r="P82" s="6">
        <f t="shared" ca="1" si="20"/>
        <v>-2.196884691323113E-2</v>
      </c>
      <c r="Q82" s="6">
        <f t="shared" ca="1" si="21"/>
        <v>-1.6515844126590885E-2</v>
      </c>
      <c r="R82" s="6">
        <f t="shared" ca="1" si="22"/>
        <v>2.3241272640918222E-3</v>
      </c>
      <c r="S82" s="6">
        <f t="shared" ca="1" si="23"/>
        <v>-5.075814009966104E-3</v>
      </c>
      <c r="T82" s="6">
        <f t="shared" ca="1" si="24"/>
        <v>1.9068128182581374E-3</v>
      </c>
      <c r="U82" s="6">
        <f t="shared" ca="1" si="25"/>
        <v>-1.2066106975383064E-2</v>
      </c>
      <c r="V82" s="6">
        <f t="shared" ca="1" si="26"/>
        <v>2.1213530215915266E-3</v>
      </c>
      <c r="W82" s="6">
        <f t="shared" ca="1" si="27"/>
        <v>-5.4171012495992751E-2</v>
      </c>
      <c r="X82" s="6"/>
      <c r="Y82" s="6"/>
      <c r="Z82" s="6"/>
      <c r="AA82" s="1"/>
      <c r="AB82" s="1"/>
    </row>
    <row r="83" spans="1:28" ht="12.75" customHeight="1">
      <c r="A83" s="13">
        <v>36277</v>
      </c>
      <c r="B83" s="4">
        <v>74.819999999999993</v>
      </c>
      <c r="C83" s="4">
        <v>142.01</v>
      </c>
      <c r="D83" s="4">
        <v>105.21</v>
      </c>
      <c r="E83" s="4">
        <v>74.989999999999995</v>
      </c>
      <c r="F83" s="4">
        <v>99.2</v>
      </c>
      <c r="G83" s="4">
        <v>141.26</v>
      </c>
      <c r="H83" s="4">
        <v>172.27</v>
      </c>
      <c r="I83" s="4">
        <v>80.19</v>
      </c>
      <c r="J83" s="22">
        <v>14.468999999999999</v>
      </c>
      <c r="L83" s="5">
        <f t="shared" ca="1" si="28"/>
        <v>430</v>
      </c>
      <c r="M83" s="26">
        <f t="shared" si="18"/>
        <v>4.5211788234396008E-4</v>
      </c>
      <c r="N83" s="8">
        <f t="shared" ca="1" si="17"/>
        <v>36776</v>
      </c>
      <c r="O83" s="6">
        <f t="shared" ca="1" si="19"/>
        <v>4.2063941431422877E-2</v>
      </c>
      <c r="P83" s="6">
        <f t="shared" ca="1" si="20"/>
        <v>-1.2659617069363581E-2</v>
      </c>
      <c r="Q83" s="6">
        <f t="shared" ca="1" si="21"/>
        <v>1.1835830904596443E-2</v>
      </c>
      <c r="R83" s="6">
        <f t="shared" ca="1" si="22"/>
        <v>-1.1743907216142085E-2</v>
      </c>
      <c r="S83" s="6">
        <f t="shared" ca="1" si="23"/>
        <v>5.6116120269364923E-3</v>
      </c>
      <c r="T83" s="6">
        <f t="shared" ca="1" si="24"/>
        <v>2.090408332527555E-2</v>
      </c>
      <c r="U83" s="6">
        <f t="shared" ca="1" si="25"/>
        <v>1.5263371761960343E-2</v>
      </c>
      <c r="V83" s="6">
        <f t="shared" ca="1" si="26"/>
        <v>2.4640885096243893E-2</v>
      </c>
      <c r="W83" s="6">
        <f t="shared" ca="1" si="27"/>
        <v>-3.8770959235275147E-2</v>
      </c>
      <c r="X83" s="6"/>
      <c r="Y83" s="6"/>
      <c r="Z83" s="6"/>
      <c r="AA83" s="1"/>
      <c r="AB83" s="1"/>
    </row>
    <row r="84" spans="1:28" ht="12.75" customHeight="1">
      <c r="A84" s="13">
        <v>36278</v>
      </c>
      <c r="B84" s="4">
        <v>72.260000000000005</v>
      </c>
      <c r="C84" s="4">
        <v>140.43</v>
      </c>
      <c r="D84" s="4">
        <v>108.54</v>
      </c>
      <c r="E84" s="4">
        <v>76.95</v>
      </c>
      <c r="F84" s="4">
        <v>104.15</v>
      </c>
      <c r="G84" s="4">
        <v>141.57</v>
      </c>
      <c r="H84" s="4">
        <v>172.33</v>
      </c>
      <c r="I84" s="4">
        <v>83.38</v>
      </c>
      <c r="J84" s="22">
        <v>14.438000000000001</v>
      </c>
      <c r="L84" s="5">
        <f t="shared" ca="1" si="28"/>
        <v>429</v>
      </c>
      <c r="M84" s="26">
        <f t="shared" si="18"/>
        <v>4.2499080940332245E-4</v>
      </c>
      <c r="N84" s="8">
        <f t="shared" ca="1" si="17"/>
        <v>36775</v>
      </c>
      <c r="O84" s="6">
        <f t="shared" ca="1" si="19"/>
        <v>-3.9033989224067291E-2</v>
      </c>
      <c r="P84" s="6">
        <f t="shared" ca="1" si="20"/>
        <v>1.4148145966026761E-2</v>
      </c>
      <c r="Q84" s="6">
        <f t="shared" ca="1" si="21"/>
        <v>2.8894846217948727E-2</v>
      </c>
      <c r="R84" s="6">
        <f t="shared" ca="1" si="22"/>
        <v>-1.5908089965540797E-3</v>
      </c>
      <c r="S84" s="6">
        <f t="shared" ca="1" si="23"/>
        <v>3.18545956051135E-2</v>
      </c>
      <c r="T84" s="6">
        <f t="shared" ca="1" si="24"/>
        <v>5.1054285047036786E-3</v>
      </c>
      <c r="U84" s="6">
        <f t="shared" ca="1" si="25"/>
        <v>-2.3426599892584642E-3</v>
      </c>
      <c r="V84" s="6">
        <f t="shared" ca="1" si="26"/>
        <v>-3.3801088989113021E-2</v>
      </c>
      <c r="W84" s="6">
        <f t="shared" ca="1" si="27"/>
        <v>6.3572804017612339E-2</v>
      </c>
      <c r="X84" s="6"/>
      <c r="Y84" s="6"/>
      <c r="Z84" s="6"/>
      <c r="AA84" s="1"/>
      <c r="AB84" s="1"/>
    </row>
    <row r="85" spans="1:28" ht="12.75" customHeight="1">
      <c r="A85" s="13">
        <v>36279</v>
      </c>
      <c r="B85" s="4">
        <v>72.989999999999995</v>
      </c>
      <c r="C85" s="4">
        <v>140.86000000000001</v>
      </c>
      <c r="D85" s="4">
        <v>111.4</v>
      </c>
      <c r="E85" s="4">
        <v>78.959999999999994</v>
      </c>
      <c r="F85" s="4">
        <v>106.53</v>
      </c>
      <c r="G85" s="4">
        <v>141.58000000000001</v>
      </c>
      <c r="H85" s="4">
        <v>172.01</v>
      </c>
      <c r="I85" s="4">
        <v>82.25</v>
      </c>
      <c r="J85" s="22">
        <v>14.375</v>
      </c>
      <c r="L85" s="5">
        <f t="shared" ca="1" si="28"/>
        <v>428</v>
      </c>
      <c r="M85" s="26">
        <f t="shared" si="18"/>
        <v>3.994913608391231E-4</v>
      </c>
      <c r="N85" s="8">
        <f t="shared" ca="1" si="17"/>
        <v>36774</v>
      </c>
      <c r="O85" s="6">
        <f t="shared" ca="1" si="19"/>
        <v>-1.7355520670753188E-2</v>
      </c>
      <c r="P85" s="6">
        <f t="shared" ca="1" si="20"/>
        <v>2.594035177046749E-3</v>
      </c>
      <c r="Q85" s="6">
        <f t="shared" ca="1" si="21"/>
        <v>-1.0874218404371049E-2</v>
      </c>
      <c r="R85" s="6">
        <f t="shared" ca="1" si="22"/>
        <v>7.4455227841080949E-3</v>
      </c>
      <c r="S85" s="6">
        <f t="shared" ca="1" si="23"/>
        <v>8.3027749874497211E-4</v>
      </c>
      <c r="T85" s="6">
        <f t="shared" ca="1" si="24"/>
        <v>1.8342246058367518E-3</v>
      </c>
      <c r="U85" s="6">
        <f t="shared" ca="1" si="25"/>
        <v>-1.1008792824761939E-2</v>
      </c>
      <c r="V85" s="6">
        <f t="shared" ca="1" si="26"/>
        <v>-2.0559824939782579E-2</v>
      </c>
      <c r="W85" s="6">
        <f t="shared" ca="1" si="27"/>
        <v>-9.6215180555645208E-3</v>
      </c>
      <c r="X85" s="6"/>
      <c r="Y85" s="6"/>
      <c r="Z85" s="6"/>
      <c r="AA85" s="1"/>
      <c r="AB85" s="1"/>
    </row>
    <row r="86" spans="1:28" ht="12.75" customHeight="1">
      <c r="A86" s="13">
        <v>36280</v>
      </c>
      <c r="B86" s="4">
        <v>72.349999999999994</v>
      </c>
      <c r="C86" s="4">
        <v>141.79</v>
      </c>
      <c r="D86" s="4">
        <v>110.55</v>
      </c>
      <c r="E86" s="4">
        <v>79.72</v>
      </c>
      <c r="F86" s="4">
        <v>105.15</v>
      </c>
      <c r="G86" s="4">
        <v>140.86000000000001</v>
      </c>
      <c r="H86" s="4">
        <v>171.62</v>
      </c>
      <c r="I86" s="4">
        <v>80.27</v>
      </c>
      <c r="J86" s="22">
        <v>14.343999999999999</v>
      </c>
      <c r="L86" s="5">
        <f t="shared" ca="1" si="28"/>
        <v>427</v>
      </c>
      <c r="M86" s="26">
        <f t="shared" si="18"/>
        <v>3.7552187918877568E-4</v>
      </c>
      <c r="N86" s="8">
        <f t="shared" ca="1" si="17"/>
        <v>36770</v>
      </c>
      <c r="O86" s="6">
        <f t="shared" ca="1" si="19"/>
        <v>-1.0611087068391754E-2</v>
      </c>
      <c r="P86" s="6">
        <f t="shared" ca="1" si="20"/>
        <v>-1.2454586183164976E-2</v>
      </c>
      <c r="Q86" s="6">
        <f t="shared" ca="1" si="21"/>
        <v>1.0333694082631427E-2</v>
      </c>
      <c r="R86" s="6">
        <f t="shared" ca="1" si="22"/>
        <v>-9.5626724810599119E-3</v>
      </c>
      <c r="S86" s="6">
        <f t="shared" ca="1" si="23"/>
        <v>9.6952916181785567E-4</v>
      </c>
      <c r="T86" s="6">
        <f t="shared" ca="1" si="24"/>
        <v>-1.3285675569486028E-3</v>
      </c>
      <c r="U86" s="6">
        <f t="shared" ca="1" si="25"/>
        <v>5.355004094807967E-3</v>
      </c>
      <c r="V86" s="6">
        <f t="shared" ca="1" si="26"/>
        <v>-1.1247884798583442E-2</v>
      </c>
      <c r="W86" s="6">
        <f t="shared" ca="1" si="27"/>
        <v>2.911531273656565E-2</v>
      </c>
      <c r="X86" s="6"/>
      <c r="Y86" s="6"/>
      <c r="Z86" s="6"/>
      <c r="AA86" s="1"/>
      <c r="AB86" s="1"/>
    </row>
    <row r="87" spans="1:28" ht="12.75" customHeight="1">
      <c r="A87" s="13">
        <v>36283</v>
      </c>
      <c r="B87" s="4">
        <v>72.150000000000006</v>
      </c>
      <c r="C87" s="4">
        <v>143.97</v>
      </c>
      <c r="D87" s="4">
        <v>113.1</v>
      </c>
      <c r="E87" s="4">
        <v>80.64</v>
      </c>
      <c r="F87" s="4">
        <v>109.15</v>
      </c>
      <c r="G87" s="4">
        <v>141.84</v>
      </c>
      <c r="H87" s="4">
        <v>173.26</v>
      </c>
      <c r="I87" s="4">
        <v>82.26</v>
      </c>
      <c r="J87" s="22">
        <v>14.375</v>
      </c>
      <c r="L87" s="5">
        <f t="shared" ca="1" si="28"/>
        <v>426</v>
      </c>
      <c r="M87" s="26">
        <f t="shared" si="18"/>
        <v>3.529905664374491E-4</v>
      </c>
      <c r="N87" s="8">
        <f t="shared" ca="1" si="17"/>
        <v>36769</v>
      </c>
      <c r="O87" s="6">
        <f t="shared" ca="1" si="19"/>
        <v>4.3018632276726858E-2</v>
      </c>
      <c r="P87" s="6">
        <f t="shared" ca="1" si="20"/>
        <v>1.4079281910166773E-2</v>
      </c>
      <c r="Q87" s="6">
        <f t="shared" ca="1" si="21"/>
        <v>6.0827071824391026E-3</v>
      </c>
      <c r="R87" s="6">
        <f t="shared" ca="1" si="22"/>
        <v>-1.584925928324783E-3</v>
      </c>
      <c r="S87" s="6">
        <f t="shared" ca="1" si="23"/>
        <v>1.3392123148135879E-2</v>
      </c>
      <c r="T87" s="6">
        <f t="shared" ca="1" si="24"/>
        <v>9.2096303391119294E-3</v>
      </c>
      <c r="U87" s="6">
        <f t="shared" ca="1" si="25"/>
        <v>9.5311605849462567E-3</v>
      </c>
      <c r="V87" s="6">
        <f t="shared" ca="1" si="26"/>
        <v>1.936787103500779E-2</v>
      </c>
      <c r="W87" s="6">
        <f t="shared" ca="1" si="27"/>
        <v>2.1875325031924929E-2</v>
      </c>
      <c r="X87" s="6"/>
      <c r="Y87" s="6"/>
      <c r="Z87" s="6"/>
      <c r="AA87" s="1"/>
      <c r="AB87" s="1"/>
    </row>
    <row r="88" spans="1:28" ht="12.75" customHeight="1">
      <c r="A88" s="13">
        <v>36284</v>
      </c>
      <c r="B88" s="4">
        <v>70.78</v>
      </c>
      <c r="C88" s="4">
        <v>142.4</v>
      </c>
      <c r="D88" s="4">
        <v>113.7</v>
      </c>
      <c r="E88" s="4">
        <v>82.19</v>
      </c>
      <c r="F88" s="4">
        <v>107.87</v>
      </c>
      <c r="G88" s="4">
        <v>141.63</v>
      </c>
      <c r="H88" s="4">
        <v>173.23</v>
      </c>
      <c r="I88" s="4">
        <v>82.13</v>
      </c>
      <c r="J88" s="22">
        <v>14.438000000000001</v>
      </c>
      <c r="L88" s="5">
        <f t="shared" ca="1" si="28"/>
        <v>425</v>
      </c>
      <c r="M88" s="26">
        <f t="shared" si="18"/>
        <v>3.3181113245120213E-4</v>
      </c>
      <c r="N88" s="8">
        <f t="shared" ca="1" si="17"/>
        <v>36768</v>
      </c>
      <c r="O88" s="6">
        <f t="shared" ca="1" si="19"/>
        <v>1.3358977295198074E-2</v>
      </c>
      <c r="P88" s="6">
        <f t="shared" ca="1" si="20"/>
        <v>1.4148398714700351E-2</v>
      </c>
      <c r="Q88" s="6">
        <f t="shared" ca="1" si="21"/>
        <v>-7.8224118714948759E-3</v>
      </c>
      <c r="R88" s="6">
        <f t="shared" ca="1" si="22"/>
        <v>-1.7443316861096795E-2</v>
      </c>
      <c r="S88" s="6">
        <f t="shared" ca="1" si="23"/>
        <v>1.4044943843327087E-4</v>
      </c>
      <c r="T88" s="6">
        <f t="shared" ca="1" si="24"/>
        <v>2.8115034494154497E-3</v>
      </c>
      <c r="U88" s="6">
        <f t="shared" ca="1" si="25"/>
        <v>4.4821806787541272E-3</v>
      </c>
      <c r="V88" s="6">
        <f t="shared" ca="1" si="26"/>
        <v>1.7958437354377282E-2</v>
      </c>
      <c r="W88" s="6">
        <f t="shared" ca="1" si="27"/>
        <v>-1.3970145524811628E-2</v>
      </c>
      <c r="X88" s="6"/>
      <c r="Y88" s="6"/>
      <c r="Z88" s="6"/>
      <c r="AA88" s="1"/>
      <c r="AB88" s="1"/>
    </row>
    <row r="89" spans="1:28" ht="12.75" customHeight="1">
      <c r="A89" s="13">
        <v>36285</v>
      </c>
      <c r="B89" s="4">
        <v>72.3</v>
      </c>
      <c r="C89" s="4">
        <v>143.31</v>
      </c>
      <c r="D89" s="4">
        <v>111.66</v>
      </c>
      <c r="E89" s="4">
        <v>82.9</v>
      </c>
      <c r="F89" s="4">
        <v>104.4</v>
      </c>
      <c r="G89" s="4">
        <v>140.82</v>
      </c>
      <c r="H89" s="4">
        <v>173.32</v>
      </c>
      <c r="I89" s="4">
        <v>81.88</v>
      </c>
      <c r="J89" s="22">
        <v>14.5</v>
      </c>
      <c r="L89" s="5">
        <f t="shared" ca="1" si="28"/>
        <v>424</v>
      </c>
      <c r="M89" s="26">
        <f t="shared" si="18"/>
        <v>3.1190246450413001E-4</v>
      </c>
      <c r="N89" s="8">
        <f t="shared" ca="1" si="17"/>
        <v>36767</v>
      </c>
      <c r="O89" s="6">
        <f t="shared" ca="1" si="19"/>
        <v>1.244503466123216E-2</v>
      </c>
      <c r="P89" s="6">
        <f t="shared" ca="1" si="20"/>
        <v>-9.3891238317789279E-3</v>
      </c>
      <c r="Q89" s="6">
        <f t="shared" ca="1" si="21"/>
        <v>1.6071882408624352E-2</v>
      </c>
      <c r="R89" s="6">
        <f t="shared" ca="1" si="22"/>
        <v>2.2205650581809424E-2</v>
      </c>
      <c r="S89" s="6">
        <f t="shared" ca="1" si="23"/>
        <v>3.165338696066305E-3</v>
      </c>
      <c r="T89" s="6">
        <f t="shared" ca="1" si="24"/>
        <v>1.8573675560923702E-3</v>
      </c>
      <c r="U89" s="6">
        <f t="shared" ca="1" si="25"/>
        <v>9.7121343399192792E-3</v>
      </c>
      <c r="V89" s="6">
        <f t="shared" ca="1" si="26"/>
        <v>1.6906434688766892E-2</v>
      </c>
      <c r="W89" s="6">
        <f t="shared" ca="1" si="27"/>
        <v>7.9681696491768813E-3</v>
      </c>
      <c r="X89" s="6"/>
      <c r="Y89" s="6"/>
      <c r="Z89" s="6"/>
      <c r="AA89" s="1"/>
      <c r="AB89" s="1"/>
    </row>
    <row r="90" spans="1:28" ht="12.75" customHeight="1">
      <c r="A90" s="13">
        <v>36286</v>
      </c>
      <c r="B90" s="4">
        <v>72.62</v>
      </c>
      <c r="C90" s="4">
        <v>143.69999999999999</v>
      </c>
      <c r="D90" s="4">
        <v>111.07</v>
      </c>
      <c r="E90" s="4">
        <v>83.92</v>
      </c>
      <c r="F90" s="4">
        <v>101.73</v>
      </c>
      <c r="G90" s="4">
        <v>141.12</v>
      </c>
      <c r="H90" s="4">
        <v>173.31</v>
      </c>
      <c r="I90" s="4">
        <v>80.290000000000006</v>
      </c>
      <c r="J90" s="22">
        <v>14.468999999999999</v>
      </c>
      <c r="L90" s="5">
        <f t="shared" ca="1" si="28"/>
        <v>423</v>
      </c>
      <c r="M90" s="26">
        <f t="shared" si="18"/>
        <v>2.931883166338822E-4</v>
      </c>
      <c r="N90" s="8">
        <f t="shared" ca="1" si="17"/>
        <v>36766</v>
      </c>
      <c r="O90" s="6">
        <f t="shared" ca="1" si="19"/>
        <v>2.8862388259109882E-2</v>
      </c>
      <c r="P90" s="6">
        <f t="shared" ca="1" si="20"/>
        <v>-6.7735051211138776E-3</v>
      </c>
      <c r="Q90" s="6">
        <f t="shared" ca="1" si="21"/>
        <v>7.2745376885787758E-3</v>
      </c>
      <c r="R90" s="6">
        <f t="shared" ca="1" si="22"/>
        <v>-5.817557174238713E-3</v>
      </c>
      <c r="S90" s="6">
        <f t="shared" ca="1" si="23"/>
        <v>8.2770802569628529E-3</v>
      </c>
      <c r="T90" s="6">
        <f t="shared" ca="1" si="24"/>
        <v>-2.0493122766024742E-3</v>
      </c>
      <c r="U90" s="6">
        <f t="shared" ca="1" si="25"/>
        <v>-1.2821101623493743E-3</v>
      </c>
      <c r="V90" s="6">
        <f t="shared" ca="1" si="26"/>
        <v>4.8675354692114658E-3</v>
      </c>
      <c r="W90" s="6">
        <f t="shared" ca="1" si="27"/>
        <v>1.8147677481382855E-2</v>
      </c>
      <c r="X90" s="6"/>
      <c r="Y90" s="6"/>
      <c r="Z90" s="6"/>
      <c r="AA90" s="1"/>
      <c r="AB90" s="1"/>
    </row>
    <row r="91" spans="1:28" ht="12.75" customHeight="1">
      <c r="A91" s="13">
        <v>36287</v>
      </c>
      <c r="B91" s="4">
        <v>68.930000000000007</v>
      </c>
      <c r="C91" s="4">
        <v>144.04</v>
      </c>
      <c r="D91" s="4">
        <v>110.95</v>
      </c>
      <c r="E91" s="4">
        <v>84.24</v>
      </c>
      <c r="F91" s="4">
        <v>102.17</v>
      </c>
      <c r="G91" s="4">
        <v>141.16999999999999</v>
      </c>
      <c r="H91" s="4">
        <v>173.92</v>
      </c>
      <c r="I91" s="4">
        <v>83.6</v>
      </c>
      <c r="J91" s="22">
        <v>14.438000000000001</v>
      </c>
      <c r="L91" s="5">
        <f t="shared" ca="1" si="28"/>
        <v>422</v>
      </c>
      <c r="M91" s="26">
        <f t="shared" si="18"/>
        <v>2.7559701763584925E-4</v>
      </c>
      <c r="N91" s="8">
        <f t="shared" ca="1" si="17"/>
        <v>36763</v>
      </c>
      <c r="O91" s="6">
        <f t="shared" ca="1" si="19"/>
        <v>1.5893371882084371E-2</v>
      </c>
      <c r="P91" s="6">
        <f t="shared" ca="1" si="20"/>
        <v>6.4468038212039383E-3</v>
      </c>
      <c r="Q91" s="6">
        <f t="shared" ca="1" si="21"/>
        <v>3.8111676325183258E-3</v>
      </c>
      <c r="R91" s="6">
        <f t="shared" ca="1" si="22"/>
        <v>4.0510843601856061E-3</v>
      </c>
      <c r="S91" s="6">
        <f t="shared" ca="1" si="23"/>
        <v>-2.5540985860415116E-3</v>
      </c>
      <c r="T91" s="6">
        <f t="shared" ca="1" si="24"/>
        <v>-2.7471667173387827E-3</v>
      </c>
      <c r="U91" s="6">
        <f t="shared" ca="1" si="25"/>
        <v>3.3460943832009263E-3</v>
      </c>
      <c r="V91" s="6">
        <f t="shared" ca="1" si="26"/>
        <v>2.4426815010199208E-3</v>
      </c>
      <c r="W91" s="6">
        <f t="shared" ca="1" si="27"/>
        <v>2.0550298361365596E-3</v>
      </c>
      <c r="X91" s="6"/>
      <c r="Y91" s="6"/>
      <c r="Z91" s="6"/>
      <c r="AA91" s="1"/>
      <c r="AB91" s="1"/>
    </row>
    <row r="92" spans="1:28" ht="12.75" customHeight="1">
      <c r="A92" s="13">
        <v>36290</v>
      </c>
      <c r="B92" s="4">
        <v>71.78</v>
      </c>
      <c r="C92" s="4">
        <v>143.87</v>
      </c>
      <c r="D92" s="4">
        <v>112.74</v>
      </c>
      <c r="E92" s="4">
        <v>82.69</v>
      </c>
      <c r="F92" s="4">
        <v>104.79</v>
      </c>
      <c r="G92" s="4">
        <v>143.79</v>
      </c>
      <c r="H92" s="4">
        <v>176.02</v>
      </c>
      <c r="I92" s="4">
        <v>85.09</v>
      </c>
      <c r="J92" s="22">
        <v>14.5</v>
      </c>
      <c r="L92" s="5">
        <f t="shared" ca="1" si="28"/>
        <v>421</v>
      </c>
      <c r="M92" s="26">
        <f t="shared" si="18"/>
        <v>2.5906119657769828E-4</v>
      </c>
      <c r="N92" s="8">
        <f t="shared" ca="1" si="17"/>
        <v>36762</v>
      </c>
      <c r="O92" s="6">
        <f t="shared" ca="1" si="19"/>
        <v>-1.5768223267942191E-2</v>
      </c>
      <c r="P92" s="6">
        <f t="shared" ca="1" si="20"/>
        <v>4.124257097956263E-3</v>
      </c>
      <c r="Q92" s="6">
        <f t="shared" ca="1" si="21"/>
        <v>-1.3822850060907329E-2</v>
      </c>
      <c r="R92" s="6">
        <f t="shared" ca="1" si="22"/>
        <v>9.0418132179182244E-3</v>
      </c>
      <c r="S92" s="6">
        <f t="shared" ca="1" si="23"/>
        <v>-1.9784565632269182E-2</v>
      </c>
      <c r="T92" s="6">
        <f t="shared" ca="1" si="24"/>
        <v>-4.1384199387908558E-3</v>
      </c>
      <c r="U92" s="6">
        <f t="shared" ca="1" si="25"/>
        <v>1.2334713936266893E-2</v>
      </c>
      <c r="V92" s="6">
        <f t="shared" ca="1" si="26"/>
        <v>4.263936761893538E-2</v>
      </c>
      <c r="W92" s="6">
        <f t="shared" ca="1" si="27"/>
        <v>-1.2170535620255179E-2</v>
      </c>
      <c r="X92" s="6"/>
      <c r="Y92" s="6"/>
      <c r="Z92" s="6"/>
      <c r="AA92" s="1"/>
      <c r="AB92" s="1"/>
    </row>
    <row r="93" spans="1:28" ht="12.75" customHeight="1">
      <c r="A93" s="13">
        <v>36291</v>
      </c>
      <c r="B93" s="4">
        <v>73.08</v>
      </c>
      <c r="C93" s="4">
        <v>143.96</v>
      </c>
      <c r="D93" s="4">
        <v>111.57</v>
      </c>
      <c r="E93" s="4">
        <v>82.44</v>
      </c>
      <c r="F93" s="4">
        <v>102.66</v>
      </c>
      <c r="G93" s="4">
        <v>143.6</v>
      </c>
      <c r="H93" s="4">
        <v>177.3</v>
      </c>
      <c r="I93" s="4">
        <v>86.47</v>
      </c>
      <c r="J93" s="22">
        <v>14.531000000000001</v>
      </c>
      <c r="L93" s="5">
        <f t="shared" ca="1" si="28"/>
        <v>420</v>
      </c>
      <c r="M93" s="26">
        <f t="shared" si="18"/>
        <v>2.4351752478303637E-4</v>
      </c>
      <c r="N93" s="8">
        <f t="shared" ca="1" si="17"/>
        <v>36761</v>
      </c>
      <c r="O93" s="6">
        <f t="shared" ca="1" si="19"/>
        <v>-1.9336249448037416E-2</v>
      </c>
      <c r="P93" s="6">
        <f t="shared" ca="1" si="20"/>
        <v>-5.4952382168910159E-3</v>
      </c>
      <c r="Q93" s="6">
        <f t="shared" ca="1" si="21"/>
        <v>3.5677220454944203E-2</v>
      </c>
      <c r="R93" s="6">
        <f t="shared" ca="1" si="22"/>
        <v>1.7825316662833468E-3</v>
      </c>
      <c r="S93" s="6">
        <f t="shared" ca="1" si="23"/>
        <v>4.8099190720111304E-2</v>
      </c>
      <c r="T93" s="6">
        <f t="shared" ca="1" si="24"/>
        <v>-3.0451079801260034E-3</v>
      </c>
      <c r="U93" s="6">
        <f t="shared" ca="1" si="25"/>
        <v>1.8610715835524557E-3</v>
      </c>
      <c r="V93" s="6">
        <f t="shared" ca="1" si="26"/>
        <v>5.1659706605390529E-2</v>
      </c>
      <c r="W93" s="6">
        <f t="shared" ca="1" si="27"/>
        <v>4.1158072493507551E-2</v>
      </c>
      <c r="X93" s="6"/>
      <c r="Y93" s="6"/>
      <c r="Z93" s="6"/>
      <c r="AA93" s="1"/>
      <c r="AB93" s="1"/>
    </row>
    <row r="94" spans="1:28" ht="12.75" customHeight="1">
      <c r="A94" s="13">
        <v>36292</v>
      </c>
      <c r="B94" s="4">
        <v>73.17</v>
      </c>
      <c r="C94" s="4">
        <v>143.6</v>
      </c>
      <c r="D94" s="4">
        <v>108.79</v>
      </c>
      <c r="E94" s="4">
        <v>82.92</v>
      </c>
      <c r="F94" s="4">
        <v>99.01</v>
      </c>
      <c r="G94" s="4">
        <v>142.47999999999999</v>
      </c>
      <c r="H94" s="4">
        <v>177.59</v>
      </c>
      <c r="I94" s="4">
        <v>87.34</v>
      </c>
      <c r="J94" s="22">
        <v>14.406000000000001</v>
      </c>
      <c r="L94" s="5">
        <f t="shared" ca="1" si="28"/>
        <v>419</v>
      </c>
      <c r="M94" s="26">
        <f t="shared" si="18"/>
        <v>2.2890647329605417E-4</v>
      </c>
      <c r="N94" s="8">
        <f t="shared" ca="1" si="17"/>
        <v>36760</v>
      </c>
      <c r="O94" s="6">
        <f t="shared" ca="1" si="19"/>
        <v>-1.0744914121492238E-2</v>
      </c>
      <c r="P94" s="6">
        <f t="shared" ca="1" si="20"/>
        <v>-1.3039511562011731E-3</v>
      </c>
      <c r="Q94" s="6">
        <f t="shared" ca="1" si="21"/>
        <v>7.8996840175362387E-3</v>
      </c>
      <c r="R94" s="6">
        <f t="shared" ca="1" si="22"/>
        <v>2.8586762365620765E-3</v>
      </c>
      <c r="S94" s="6">
        <f t="shared" ca="1" si="23"/>
        <v>6.3617632570680174E-3</v>
      </c>
      <c r="T94" s="6">
        <f t="shared" ca="1" si="24"/>
        <v>0</v>
      </c>
      <c r="U94" s="6">
        <f t="shared" ca="1" si="25"/>
        <v>2.0045224995094159E-3</v>
      </c>
      <c r="V94" s="6">
        <f t="shared" ca="1" si="26"/>
        <v>-3.1149172189552182E-2</v>
      </c>
      <c r="W94" s="6">
        <f t="shared" ca="1" si="27"/>
        <v>8.4388686458646035E-3</v>
      </c>
      <c r="X94" s="6"/>
      <c r="Y94" s="6"/>
      <c r="Z94" s="6"/>
      <c r="AA94" s="1"/>
      <c r="AB94" s="1"/>
    </row>
    <row r="95" spans="1:28" ht="12.75" customHeight="1">
      <c r="A95" s="13">
        <v>36293</v>
      </c>
      <c r="B95" s="4">
        <v>73.069999999999993</v>
      </c>
      <c r="C95" s="4">
        <v>145.69</v>
      </c>
      <c r="D95" s="4">
        <v>112.15</v>
      </c>
      <c r="E95" s="4">
        <v>83.75</v>
      </c>
      <c r="F95" s="4">
        <v>102.82</v>
      </c>
      <c r="G95" s="4">
        <v>143.82</v>
      </c>
      <c r="H95" s="4">
        <v>179.41</v>
      </c>
      <c r="I95" s="4">
        <v>89.48</v>
      </c>
      <c r="J95" s="22">
        <v>13.563000000000001</v>
      </c>
      <c r="L95" s="5">
        <f t="shared" ca="1" si="28"/>
        <v>418</v>
      </c>
      <c r="M95" s="26">
        <f t="shared" si="18"/>
        <v>2.1517208489829092E-4</v>
      </c>
      <c r="N95" s="8">
        <f t="shared" ca="1" si="17"/>
        <v>36759</v>
      </c>
      <c r="O95" s="6">
        <f t="shared" ca="1" si="19"/>
        <v>-2.6682853914939239E-3</v>
      </c>
      <c r="P95" s="6">
        <f t="shared" ca="1" si="20"/>
        <v>-5.6524855694167295E-3</v>
      </c>
      <c r="Q95" s="6">
        <f t="shared" ca="1" si="21"/>
        <v>1.0331724556672413E-2</v>
      </c>
      <c r="R95" s="6">
        <f t="shared" ca="1" si="22"/>
        <v>-3.7503392470438894E-3</v>
      </c>
      <c r="S95" s="6">
        <f t="shared" ca="1" si="23"/>
        <v>8.0725062175527522E-4</v>
      </c>
      <c r="T95" s="6">
        <f t="shared" ca="1" si="24"/>
        <v>-5.3697339929271986E-3</v>
      </c>
      <c r="U95" s="6">
        <f t="shared" ca="1" si="25"/>
        <v>9.8041512090033087E-4</v>
      </c>
      <c r="V95" s="6">
        <f t="shared" ca="1" si="26"/>
        <v>2.9379422238736779E-2</v>
      </c>
      <c r="W95" s="6">
        <f t="shared" ca="1" si="27"/>
        <v>5.4402494040415077E-2</v>
      </c>
      <c r="X95" s="6"/>
      <c r="Y95" s="6"/>
      <c r="Z95" s="6"/>
      <c r="AA95" s="1"/>
      <c r="AB95" s="1"/>
    </row>
    <row r="96" spans="1:28" ht="12.75" customHeight="1">
      <c r="A96" s="13">
        <v>36294</v>
      </c>
      <c r="B96" s="4">
        <v>72.099999999999994</v>
      </c>
      <c r="C96" s="4">
        <v>145.59</v>
      </c>
      <c r="D96" s="4">
        <v>110.75</v>
      </c>
      <c r="E96" s="4">
        <v>81.99</v>
      </c>
      <c r="F96" s="4">
        <v>100.95</v>
      </c>
      <c r="G96" s="4">
        <v>143.85</v>
      </c>
      <c r="H96" s="4">
        <v>176.94</v>
      </c>
      <c r="I96" s="4">
        <v>87.98</v>
      </c>
      <c r="J96" s="22">
        <v>13.75</v>
      </c>
      <c r="L96" s="5">
        <f t="shared" ca="1" si="28"/>
        <v>417</v>
      </c>
      <c r="M96" s="26">
        <f t="shared" si="18"/>
        <v>2.0226175980439344E-4</v>
      </c>
      <c r="N96" s="8">
        <f t="shared" ca="1" si="17"/>
        <v>36756</v>
      </c>
      <c r="O96" s="6">
        <f t="shared" ca="1" si="19"/>
        <v>-2.6611845873337541E-3</v>
      </c>
      <c r="P96" s="6">
        <f t="shared" ca="1" si="20"/>
        <v>3.3096496676440503E-3</v>
      </c>
      <c r="Q96" s="6">
        <f t="shared" ca="1" si="21"/>
        <v>-2.0118082927950542E-2</v>
      </c>
      <c r="R96" s="6">
        <f t="shared" ca="1" si="22"/>
        <v>-1.9418085857101627E-2</v>
      </c>
      <c r="S96" s="6">
        <f t="shared" ca="1" si="23"/>
        <v>-1.9484440468877227E-2</v>
      </c>
      <c r="T96" s="6">
        <f t="shared" ca="1" si="24"/>
        <v>-9.2813910976961393E-3</v>
      </c>
      <c r="U96" s="6">
        <f t="shared" ca="1" si="25"/>
        <v>-1.8666298760724915E-3</v>
      </c>
      <c r="V96" s="6">
        <f t="shared" ca="1" si="26"/>
        <v>4.5833795518077378E-3</v>
      </c>
      <c r="W96" s="6">
        <f t="shared" ca="1" si="27"/>
        <v>-6.2841362686279698E-2</v>
      </c>
      <c r="X96" s="6"/>
      <c r="Y96" s="6"/>
      <c r="Z96" s="6"/>
      <c r="AA96" s="1"/>
      <c r="AB96" s="1"/>
    </row>
    <row r="97" spans="1:28" ht="12.75" customHeight="1">
      <c r="A97" s="13">
        <v>36297</v>
      </c>
      <c r="B97" s="4">
        <v>72.239999999999995</v>
      </c>
      <c r="C97" s="4">
        <v>145.03</v>
      </c>
      <c r="D97" s="4">
        <v>109.18</v>
      </c>
      <c r="E97" s="4">
        <v>81.040000000000006</v>
      </c>
      <c r="F97" s="4">
        <v>99.2</v>
      </c>
      <c r="G97" s="4">
        <v>143.61000000000001</v>
      </c>
      <c r="H97" s="4">
        <v>175.74</v>
      </c>
      <c r="I97" s="4">
        <v>87.28</v>
      </c>
      <c r="J97" s="22">
        <v>13.406000000000001</v>
      </c>
      <c r="L97" s="5">
        <f t="shared" ca="1" si="28"/>
        <v>416</v>
      </c>
      <c r="M97" s="26">
        <f t="shared" si="18"/>
        <v>1.9012605421612981E-4</v>
      </c>
      <c r="N97" s="8">
        <f t="shared" ca="1" si="17"/>
        <v>36755</v>
      </c>
      <c r="O97" s="6">
        <f t="shared" ca="1" si="19"/>
        <v>-1.3279412828484775E-3</v>
      </c>
      <c r="P97" s="6">
        <f t="shared" ca="1" si="20"/>
        <v>-2.7912127433238512E-3</v>
      </c>
      <c r="Q97" s="6">
        <f t="shared" ca="1" si="21"/>
        <v>2.3778855777631825E-2</v>
      </c>
      <c r="R97" s="6">
        <f t="shared" ca="1" si="22"/>
        <v>5.961792162898636E-3</v>
      </c>
      <c r="S97" s="6">
        <f t="shared" ca="1" si="23"/>
        <v>1.1732463664559122E-2</v>
      </c>
      <c r="T97" s="6">
        <f t="shared" ca="1" si="24"/>
        <v>2.5000013020844273E-3</v>
      </c>
      <c r="U97" s="6">
        <f t="shared" ca="1" si="25"/>
        <v>9.6976703413100863E-3</v>
      </c>
      <c r="V97" s="6">
        <f t="shared" ca="1" si="26"/>
        <v>-3.6073531216137171E-3</v>
      </c>
      <c r="W97" s="6">
        <f t="shared" ca="1" si="27"/>
        <v>4.5102853017456056E-2</v>
      </c>
      <c r="X97" s="6"/>
      <c r="Y97" s="6"/>
      <c r="Z97" s="6"/>
      <c r="AA97" s="1"/>
      <c r="AB97" s="1"/>
    </row>
    <row r="98" spans="1:28" ht="12.75" customHeight="1">
      <c r="A98" s="13">
        <v>36298</v>
      </c>
      <c r="B98" s="4">
        <v>72.209999999999994</v>
      </c>
      <c r="C98" s="4">
        <v>144.30000000000001</v>
      </c>
      <c r="D98" s="4">
        <v>107.12</v>
      </c>
      <c r="E98" s="4">
        <v>81.319999999999993</v>
      </c>
      <c r="F98" s="4">
        <v>95.96</v>
      </c>
      <c r="G98" s="4">
        <v>143.55000000000001</v>
      </c>
      <c r="H98" s="4">
        <v>176.06</v>
      </c>
      <c r="I98" s="4">
        <v>87.15</v>
      </c>
      <c r="J98" s="22">
        <v>13.375</v>
      </c>
      <c r="L98" s="5">
        <f t="shared" ca="1" si="28"/>
        <v>415</v>
      </c>
      <c r="M98" s="26">
        <f t="shared" si="18"/>
        <v>1.7871849096316202E-4</v>
      </c>
      <c r="N98" s="8">
        <f t="shared" ca="1" si="17"/>
        <v>36754</v>
      </c>
      <c r="O98" s="6">
        <f t="shared" ca="1" si="19"/>
        <v>6.6574112616762425E-3</v>
      </c>
      <c r="P98" s="6">
        <f t="shared" ca="1" si="20"/>
        <v>-6.0747246392449912E-3</v>
      </c>
      <c r="Q98" s="6">
        <f t="shared" ca="1" si="21"/>
        <v>2.0213212153683394E-2</v>
      </c>
      <c r="R98" s="6">
        <f t="shared" ca="1" si="22"/>
        <v>-3.6864783257630328E-3</v>
      </c>
      <c r="S98" s="6">
        <f t="shared" ca="1" si="23"/>
        <v>3.1600661041814568E-2</v>
      </c>
      <c r="T98" s="6">
        <f t="shared" ca="1" si="24"/>
        <v>6.2774845191390302E-3</v>
      </c>
      <c r="U98" s="6">
        <f t="shared" ca="1" si="25"/>
        <v>6.7547079053569183E-3</v>
      </c>
      <c r="V98" s="6">
        <f t="shared" ca="1" si="26"/>
        <v>6.1218434225810284E-3</v>
      </c>
      <c r="W98" s="6">
        <f t="shared" ca="1" si="27"/>
        <v>-1.9569551012291388E-2</v>
      </c>
      <c r="X98" s="6"/>
      <c r="Y98" s="6"/>
      <c r="Z98" s="6"/>
      <c r="AA98" s="1"/>
      <c r="AB98" s="1"/>
    </row>
    <row r="99" spans="1:28" ht="12.75" customHeight="1">
      <c r="A99" s="13">
        <v>36299</v>
      </c>
      <c r="B99" s="4">
        <v>71.53</v>
      </c>
      <c r="C99" s="4">
        <v>143.37</v>
      </c>
      <c r="D99" s="4">
        <v>106.81</v>
      </c>
      <c r="E99" s="4">
        <v>81.62</v>
      </c>
      <c r="F99" s="4">
        <v>96.85</v>
      </c>
      <c r="G99" s="4">
        <v>144.55000000000001</v>
      </c>
      <c r="H99" s="4">
        <v>176.84</v>
      </c>
      <c r="I99" s="4">
        <v>86.18</v>
      </c>
      <c r="J99" s="22">
        <v>13.875</v>
      </c>
      <c r="L99" s="5">
        <f t="shared" ca="1" si="28"/>
        <v>414</v>
      </c>
      <c r="M99" s="26">
        <f t="shared" si="18"/>
        <v>1.6799538150537229E-4</v>
      </c>
      <c r="N99" s="8">
        <f t="shared" ca="1" si="17"/>
        <v>36753</v>
      </c>
      <c r="O99" s="6">
        <f t="shared" ca="1" si="19"/>
        <v>5.4801330596618708E-3</v>
      </c>
      <c r="P99" s="6">
        <f t="shared" ca="1" si="20"/>
        <v>9.8414520438726196E-3</v>
      </c>
      <c r="Q99" s="6">
        <f t="shared" ca="1" si="21"/>
        <v>-1.1034684786216501E-2</v>
      </c>
      <c r="R99" s="6">
        <f t="shared" ca="1" si="22"/>
        <v>1.5539779424509893E-2</v>
      </c>
      <c r="S99" s="6">
        <f t="shared" ca="1" si="23"/>
        <v>-9.2801144971423593E-3</v>
      </c>
      <c r="T99" s="6">
        <f t="shared" ca="1" si="24"/>
        <v>-2.0759294090571148E-3</v>
      </c>
      <c r="U99" s="6">
        <f t="shared" ca="1" si="25"/>
        <v>-8.9178876813970649E-3</v>
      </c>
      <c r="V99" s="6">
        <f t="shared" ca="1" si="26"/>
        <v>-7.3417276848682725E-3</v>
      </c>
      <c r="W99" s="6">
        <f t="shared" ca="1" si="27"/>
        <v>-5.0430853626891967E-2</v>
      </c>
      <c r="X99" s="6"/>
      <c r="Y99" s="6"/>
      <c r="Z99" s="6"/>
      <c r="AA99" s="1"/>
      <c r="AB99" s="1"/>
    </row>
    <row r="100" spans="1:28" ht="12.75" customHeight="1">
      <c r="A100" s="13">
        <v>36300</v>
      </c>
      <c r="B100" s="4">
        <v>71.97</v>
      </c>
      <c r="C100" s="4">
        <v>145.68</v>
      </c>
      <c r="D100" s="4">
        <v>108.09</v>
      </c>
      <c r="E100" s="4">
        <v>81.95</v>
      </c>
      <c r="F100" s="4">
        <v>97.66</v>
      </c>
      <c r="G100" s="4">
        <v>145.77000000000001</v>
      </c>
      <c r="H100" s="4">
        <v>178.71</v>
      </c>
      <c r="I100" s="4">
        <v>93.5</v>
      </c>
      <c r="J100" s="22">
        <v>14.218999999999999</v>
      </c>
      <c r="L100" s="5">
        <f t="shared" ca="1" si="28"/>
        <v>413</v>
      </c>
      <c r="M100" s="26">
        <f t="shared" si="18"/>
        <v>1.5791565861504993E-4</v>
      </c>
      <c r="N100" s="8">
        <f t="shared" ca="1" si="17"/>
        <v>36752</v>
      </c>
      <c r="O100" s="6">
        <f t="shared" ca="1" si="19"/>
        <v>2.3850373649897654E-2</v>
      </c>
      <c r="P100" s="6">
        <f t="shared" ca="1" si="20"/>
        <v>5.8576590564872965E-4</v>
      </c>
      <c r="Q100" s="6">
        <f t="shared" ca="1" si="21"/>
        <v>4.1701710361120796E-2</v>
      </c>
      <c r="R100" s="6">
        <f t="shared" ca="1" si="22"/>
        <v>1.6327625664692386E-2</v>
      </c>
      <c r="S100" s="6">
        <f t="shared" ca="1" si="23"/>
        <v>4.564775866801711E-2</v>
      </c>
      <c r="T100" s="6">
        <f t="shared" ca="1" si="24"/>
        <v>6.4304849000386584E-3</v>
      </c>
      <c r="U100" s="6">
        <f t="shared" ca="1" si="25"/>
        <v>1.0198388674462766E-2</v>
      </c>
      <c r="V100" s="6">
        <f t="shared" ca="1" si="26"/>
        <v>7.5873826636874558E-3</v>
      </c>
      <c r="W100" s="6">
        <f t="shared" ca="1" si="27"/>
        <v>1.8598107120321974E-2</v>
      </c>
      <c r="X100" s="6"/>
      <c r="Y100" s="6"/>
      <c r="Z100" s="6"/>
      <c r="AA100" s="1"/>
      <c r="AB100" s="1"/>
    </row>
    <row r="101" spans="1:28" ht="12.75" customHeight="1">
      <c r="A101" s="13">
        <v>36301</v>
      </c>
      <c r="B101" s="4">
        <v>71.959999999999994</v>
      </c>
      <c r="C101" s="4">
        <v>151.66</v>
      </c>
      <c r="D101" s="4">
        <v>110.84</v>
      </c>
      <c r="E101" s="4">
        <v>83.1</v>
      </c>
      <c r="F101" s="4">
        <v>99.12</v>
      </c>
      <c r="G101" s="4">
        <v>146.84</v>
      </c>
      <c r="H101" s="4">
        <v>179.85</v>
      </c>
      <c r="I101" s="4">
        <v>93.33</v>
      </c>
      <c r="J101" s="22">
        <v>13.375</v>
      </c>
      <c r="L101" s="5">
        <f t="shared" ca="1" si="28"/>
        <v>412</v>
      </c>
      <c r="M101" s="26">
        <f t="shared" si="18"/>
        <v>1.4844071909814692E-4</v>
      </c>
      <c r="N101" s="8">
        <f t="shared" ca="1" si="17"/>
        <v>36749</v>
      </c>
      <c r="O101" s="6">
        <f t="shared" ca="1" si="19"/>
        <v>3.0060142876052846E-3</v>
      </c>
      <c r="P101" s="6">
        <f t="shared" ca="1" si="20"/>
        <v>8.1713152818537974E-3</v>
      </c>
      <c r="Q101" s="6">
        <f t="shared" ca="1" si="21"/>
        <v>3.1190695208124547E-3</v>
      </c>
      <c r="R101" s="6">
        <f t="shared" ca="1" si="22"/>
        <v>9.9991743035876528E-3</v>
      </c>
      <c r="S101" s="6">
        <f t="shared" ca="1" si="23"/>
        <v>-6.2184421137440717E-3</v>
      </c>
      <c r="T101" s="6">
        <f t="shared" ca="1" si="24"/>
        <v>1.9672346743783108E-2</v>
      </c>
      <c r="U101" s="6">
        <f t="shared" ca="1" si="25"/>
        <v>1.6314980449949942E-2</v>
      </c>
      <c r="V101" s="6">
        <f t="shared" ca="1" si="26"/>
        <v>9.0699372345948385E-3</v>
      </c>
      <c r="W101" s="6">
        <f t="shared" ca="1" si="27"/>
        <v>-2.0661550526425231E-2</v>
      </c>
      <c r="X101" s="6"/>
      <c r="Y101" s="6"/>
      <c r="Z101" s="6"/>
      <c r="AA101" s="1"/>
      <c r="AB101" s="1"/>
    </row>
    <row r="102" spans="1:28" ht="12.75" customHeight="1">
      <c r="A102" s="13">
        <v>36304</v>
      </c>
      <c r="B102" s="4">
        <v>71.290000000000006</v>
      </c>
      <c r="C102" s="4">
        <v>152.53</v>
      </c>
      <c r="D102" s="4">
        <v>108.77</v>
      </c>
      <c r="E102" s="4">
        <v>81.67</v>
      </c>
      <c r="F102" s="4">
        <v>96.17</v>
      </c>
      <c r="G102" s="4">
        <v>146.12</v>
      </c>
      <c r="H102" s="4">
        <v>177.79</v>
      </c>
      <c r="I102" s="4">
        <v>92.75</v>
      </c>
      <c r="J102" s="22">
        <v>13.688000000000001</v>
      </c>
      <c r="L102" s="5">
        <f t="shared" ca="1" si="28"/>
        <v>411</v>
      </c>
      <c r="M102" s="26">
        <f t="shared" si="18"/>
        <v>1.3953427595225811E-4</v>
      </c>
      <c r="N102" s="8">
        <f t="shared" ca="1" si="17"/>
        <v>36748</v>
      </c>
      <c r="O102" s="6">
        <f t="shared" ca="1" si="19"/>
        <v>-4.255858219833597E-3</v>
      </c>
      <c r="P102" s="6">
        <f t="shared" ca="1" si="20"/>
        <v>-1.7051420710654068E-3</v>
      </c>
      <c r="Q102" s="6">
        <f t="shared" ca="1" si="21"/>
        <v>-1.9675029244600995E-3</v>
      </c>
      <c r="R102" s="6">
        <f t="shared" ca="1" si="22"/>
        <v>-1.9720222952349441E-2</v>
      </c>
      <c r="S102" s="6">
        <f t="shared" ca="1" si="23"/>
        <v>-1.4844713625284531E-2</v>
      </c>
      <c r="T102" s="6">
        <f t="shared" ca="1" si="24"/>
        <v>-7.9666338469390613E-3</v>
      </c>
      <c r="U102" s="6">
        <f t="shared" ca="1" si="25"/>
        <v>-9.0276723560080343E-3</v>
      </c>
      <c r="V102" s="6">
        <f t="shared" ca="1" si="26"/>
        <v>-2.3097978934912944E-2</v>
      </c>
      <c r="W102" s="6">
        <f t="shared" ca="1" si="27"/>
        <v>-0.16893744514402614</v>
      </c>
      <c r="X102" s="6"/>
      <c r="Y102" s="6"/>
      <c r="Z102" s="6"/>
      <c r="AA102" s="1"/>
      <c r="AB102" s="1"/>
    </row>
    <row r="103" spans="1:28" ht="12.75" customHeight="1">
      <c r="A103" s="13">
        <v>36305</v>
      </c>
      <c r="B103" s="4">
        <v>69.599999999999994</v>
      </c>
      <c r="C103" s="4">
        <v>154.91</v>
      </c>
      <c r="D103" s="4">
        <v>108.26</v>
      </c>
      <c r="E103" s="4">
        <v>81.53</v>
      </c>
      <c r="F103" s="4">
        <v>95.7</v>
      </c>
      <c r="G103" s="4">
        <v>147.44</v>
      </c>
      <c r="H103" s="4">
        <v>175.68</v>
      </c>
      <c r="I103" s="4">
        <v>93.28</v>
      </c>
      <c r="J103" s="22">
        <v>13.625</v>
      </c>
      <c r="L103" s="5">
        <f t="shared" ca="1" si="28"/>
        <v>410</v>
      </c>
      <c r="M103" s="26">
        <f t="shared" si="18"/>
        <v>1.3116221939512261E-4</v>
      </c>
      <c r="N103" s="8">
        <f t="shared" ca="1" si="17"/>
        <v>36747</v>
      </c>
      <c r="O103" s="6">
        <f t="shared" ca="1" si="19"/>
        <v>-1.6224652545096848E-3</v>
      </c>
      <c r="P103" s="6">
        <f t="shared" ca="1" si="20"/>
        <v>2.5484158333631088E-2</v>
      </c>
      <c r="Q103" s="6">
        <f t="shared" ca="1" si="21"/>
        <v>2.0128015731491814E-2</v>
      </c>
      <c r="R103" s="6">
        <f t="shared" ca="1" si="22"/>
        <v>6.2898940410330449E-3</v>
      </c>
      <c r="S103" s="6">
        <f t="shared" ca="1" si="23"/>
        <v>2.4891135883150461E-2</v>
      </c>
      <c r="T103" s="6">
        <f t="shared" ca="1" si="24"/>
        <v>-4.5331282734576714E-3</v>
      </c>
      <c r="U103" s="6">
        <f t="shared" ca="1" si="25"/>
        <v>8.6083219089193167E-4</v>
      </c>
      <c r="V103" s="6">
        <f t="shared" ca="1" si="26"/>
        <v>-8.5035038830335152E-3</v>
      </c>
      <c r="W103" s="6">
        <f t="shared" ca="1" si="27"/>
        <v>5.2086337073852058E-3</v>
      </c>
      <c r="X103" s="6"/>
      <c r="Y103" s="6"/>
      <c r="Z103" s="6"/>
      <c r="AA103" s="1"/>
      <c r="AB103" s="1"/>
    </row>
    <row r="104" spans="1:28" ht="12.75" customHeight="1">
      <c r="A104" s="13">
        <v>36306</v>
      </c>
      <c r="B104" s="4">
        <v>68.569999999999993</v>
      </c>
      <c r="C104" s="4">
        <v>153.77000000000001</v>
      </c>
      <c r="D104" s="4">
        <v>110.45</v>
      </c>
      <c r="E104" s="4">
        <v>81.25</v>
      </c>
      <c r="F104" s="4">
        <v>99.99</v>
      </c>
      <c r="G104" s="4">
        <v>147.63999999999999</v>
      </c>
      <c r="H104" s="4">
        <v>175.38</v>
      </c>
      <c r="I104" s="4">
        <v>92.96</v>
      </c>
      <c r="J104" s="22">
        <v>14</v>
      </c>
      <c r="L104" s="5">
        <f t="shared" ca="1" si="28"/>
        <v>409</v>
      </c>
      <c r="M104" s="26">
        <f t="shared" si="18"/>
        <v>1.2329248623141524E-4</v>
      </c>
      <c r="N104" s="8">
        <f t="shared" ca="1" si="17"/>
        <v>36746</v>
      </c>
      <c r="O104" s="6">
        <f t="shared" ca="1" si="19"/>
        <v>2.0027119383776493E-2</v>
      </c>
      <c r="P104" s="6">
        <f t="shared" ca="1" si="20"/>
        <v>8.742141036239638E-4</v>
      </c>
      <c r="Q104" s="6">
        <f t="shared" ca="1" si="21"/>
        <v>-7.5784034764947465E-3</v>
      </c>
      <c r="R104" s="6">
        <f t="shared" ca="1" si="22"/>
        <v>-1.6094768026340498E-2</v>
      </c>
      <c r="S104" s="6">
        <f t="shared" ca="1" si="23"/>
        <v>-1.4993483440893003E-2</v>
      </c>
      <c r="T104" s="6">
        <f t="shared" ca="1" si="24"/>
        <v>-1.8456648039665655E-3</v>
      </c>
      <c r="U104" s="6">
        <f t="shared" ca="1" si="25"/>
        <v>-2.9619742656538288E-3</v>
      </c>
      <c r="V104" s="6">
        <f t="shared" ca="1" si="26"/>
        <v>7.5954310537364898E-3</v>
      </c>
      <c r="W104" s="6">
        <f t="shared" ca="1" si="27"/>
        <v>7.1973499625089241E-2</v>
      </c>
      <c r="X104" s="6"/>
      <c r="Y104" s="6"/>
      <c r="Z104" s="6"/>
      <c r="AA104" s="1"/>
      <c r="AB104" s="1"/>
    </row>
    <row r="105" spans="1:28" ht="12.75" customHeight="1">
      <c r="A105" s="13">
        <v>36307</v>
      </c>
      <c r="B105" s="4">
        <v>69.41</v>
      </c>
      <c r="C105" s="4">
        <v>152.71</v>
      </c>
      <c r="D105" s="4">
        <v>109.47</v>
      </c>
      <c r="E105" s="4">
        <v>81.61</v>
      </c>
      <c r="F105" s="4">
        <v>97.66</v>
      </c>
      <c r="G105" s="4">
        <v>147.12</v>
      </c>
      <c r="H105" s="4">
        <v>174.34</v>
      </c>
      <c r="I105" s="4">
        <v>90.72</v>
      </c>
      <c r="J105" s="22">
        <v>13.938000000000001</v>
      </c>
      <c r="L105" s="5">
        <f t="shared" ca="1" si="28"/>
        <v>408</v>
      </c>
      <c r="M105" s="26">
        <f t="shared" si="18"/>
        <v>1.1589493705753031E-4</v>
      </c>
      <c r="N105" s="8">
        <f t="shared" ca="1" si="17"/>
        <v>36745</v>
      </c>
      <c r="O105" s="6">
        <f t="shared" ca="1" si="19"/>
        <v>8.6890401008811492E-3</v>
      </c>
      <c r="P105" s="6">
        <f t="shared" ca="1" si="20"/>
        <v>8.9201834886637674E-3</v>
      </c>
      <c r="Q105" s="6">
        <f t="shared" ca="1" si="21"/>
        <v>2.199720933421943E-2</v>
      </c>
      <c r="R105" s="6">
        <f t="shared" ca="1" si="22"/>
        <v>2.024977355239227E-2</v>
      </c>
      <c r="S105" s="6">
        <f t="shared" ca="1" si="23"/>
        <v>1.132146087662564E-2</v>
      </c>
      <c r="T105" s="6">
        <f t="shared" ca="1" si="24"/>
        <v>4.1415841798424727E-3</v>
      </c>
      <c r="U105" s="6">
        <f t="shared" ca="1" si="25"/>
        <v>1.0646561335003916E-2</v>
      </c>
      <c r="V105" s="6">
        <f t="shared" ca="1" si="26"/>
        <v>2.3882097627081895E-2</v>
      </c>
      <c r="W105" s="6">
        <f t="shared" ca="1" si="27"/>
        <v>-1.4815085785140587E-2</v>
      </c>
      <c r="X105" s="6"/>
      <c r="Y105" s="6"/>
      <c r="Z105" s="6"/>
      <c r="AA105" s="1"/>
      <c r="AB105" s="1"/>
    </row>
    <row r="106" spans="1:28" ht="12.75" customHeight="1">
      <c r="A106" s="13">
        <v>36308</v>
      </c>
      <c r="B106" s="4">
        <v>73.94</v>
      </c>
      <c r="C106" s="4">
        <v>149.97</v>
      </c>
      <c r="D106" s="4">
        <v>111.13</v>
      </c>
      <c r="E106" s="4">
        <v>82.55</v>
      </c>
      <c r="F106" s="4">
        <v>100.58</v>
      </c>
      <c r="G106" s="4">
        <v>147.93</v>
      </c>
      <c r="H106" s="4">
        <v>175.65</v>
      </c>
      <c r="I106" s="4">
        <v>95.17</v>
      </c>
      <c r="J106" s="22">
        <v>13.875</v>
      </c>
      <c r="L106" s="5">
        <f t="shared" ca="1" si="28"/>
        <v>407</v>
      </c>
      <c r="M106" s="26">
        <f t="shared" si="18"/>
        <v>1.0894124083407848E-4</v>
      </c>
      <c r="N106" s="8">
        <f t="shared" ca="1" si="17"/>
        <v>36742</v>
      </c>
      <c r="O106" s="6">
        <f t="shared" ca="1" si="19"/>
        <v>-5.0792655741911913E-2</v>
      </c>
      <c r="P106" s="6">
        <f t="shared" ca="1" si="20"/>
        <v>-4.402458937578309E-3</v>
      </c>
      <c r="Q106" s="6">
        <f t="shared" ca="1" si="21"/>
        <v>1.0083645008171296E-2</v>
      </c>
      <c r="R106" s="6">
        <f t="shared" ca="1" si="22"/>
        <v>3.2638288266300568E-3</v>
      </c>
      <c r="S106" s="6">
        <f t="shared" ca="1" si="23"/>
        <v>1.3346092269851969E-2</v>
      </c>
      <c r="T106" s="6">
        <f t="shared" ca="1" si="24"/>
        <v>6.2125924351744792E-3</v>
      </c>
      <c r="U106" s="6">
        <f t="shared" ca="1" si="25"/>
        <v>9.0568484438602499E-3</v>
      </c>
      <c r="V106" s="6">
        <f t="shared" ca="1" si="26"/>
        <v>-2.0430281057667796E-3</v>
      </c>
      <c r="W106" s="6">
        <f t="shared" ca="1" si="27"/>
        <v>-5.5141806876102799E-3</v>
      </c>
      <c r="X106" s="6"/>
      <c r="Y106" s="6"/>
      <c r="Z106" s="6"/>
      <c r="AA106" s="1"/>
      <c r="AB106" s="1"/>
    </row>
    <row r="107" spans="1:28" ht="12.75" customHeight="1">
      <c r="A107" s="13">
        <v>36312</v>
      </c>
      <c r="B107" s="4">
        <v>70.56</v>
      </c>
      <c r="C107" s="4">
        <v>149.63999999999999</v>
      </c>
      <c r="D107" s="4">
        <v>109.86</v>
      </c>
      <c r="E107" s="4">
        <v>81.650000000000006</v>
      </c>
      <c r="F107" s="4">
        <v>97.92</v>
      </c>
      <c r="G107" s="4">
        <v>148.65</v>
      </c>
      <c r="H107" s="4">
        <v>176.37</v>
      </c>
      <c r="I107" s="4">
        <v>93.73</v>
      </c>
      <c r="J107" s="22">
        <v>13.813000000000001</v>
      </c>
      <c r="L107" s="5">
        <f t="shared" ca="1" si="28"/>
        <v>406</v>
      </c>
      <c r="M107" s="26">
        <f t="shared" si="18"/>
        <v>1.0240476638403377E-4</v>
      </c>
      <c r="N107" s="8">
        <f t="shared" ca="1" si="17"/>
        <v>36741</v>
      </c>
      <c r="O107" s="6">
        <f t="shared" ca="1" si="19"/>
        <v>2.0830234879598918E-2</v>
      </c>
      <c r="P107" s="6">
        <f t="shared" ca="1" si="20"/>
        <v>4.1988413307391583E-3</v>
      </c>
      <c r="Q107" s="6">
        <f t="shared" ca="1" si="21"/>
        <v>-1.6447970438109135E-2</v>
      </c>
      <c r="R107" s="6">
        <f t="shared" ca="1" si="22"/>
        <v>-1.6332459850501599E-3</v>
      </c>
      <c r="S107" s="6">
        <f t="shared" ca="1" si="23"/>
        <v>-1.7626087908865138E-2</v>
      </c>
      <c r="T107" s="6">
        <f t="shared" ca="1" si="24"/>
        <v>7.2216446420136299E-3</v>
      </c>
      <c r="U107" s="6">
        <f t="shared" ca="1" si="25"/>
        <v>-4.4175901351721581E-3</v>
      </c>
      <c r="V107" s="6">
        <f t="shared" ca="1" si="26"/>
        <v>-1.241564811452712E-2</v>
      </c>
      <c r="W107" s="6">
        <f t="shared" ca="1" si="27"/>
        <v>1.8444517986477319E-3</v>
      </c>
      <c r="X107" s="6"/>
      <c r="Y107" s="6"/>
      <c r="Z107" s="6"/>
      <c r="AA107" s="1"/>
      <c r="AB107" s="1"/>
    </row>
    <row r="108" spans="1:28" ht="12.75" customHeight="1">
      <c r="A108" s="13">
        <v>36313</v>
      </c>
      <c r="B108" s="4">
        <v>71.010000000000005</v>
      </c>
      <c r="C108" s="4">
        <v>149.5</v>
      </c>
      <c r="D108" s="4">
        <v>111.76</v>
      </c>
      <c r="E108" s="4">
        <v>81.599999999999994</v>
      </c>
      <c r="F108" s="4">
        <v>99.46</v>
      </c>
      <c r="G108" s="4">
        <v>149.06</v>
      </c>
      <c r="H108" s="4">
        <v>176.32</v>
      </c>
      <c r="I108" s="4">
        <v>91.65</v>
      </c>
      <c r="J108" s="22">
        <v>13.438000000000001</v>
      </c>
      <c r="L108" s="5">
        <f t="shared" ca="1" si="28"/>
        <v>405</v>
      </c>
      <c r="M108" s="26">
        <f t="shared" si="18"/>
        <v>9.6260480400991736E-5</v>
      </c>
      <c r="N108" s="8">
        <f t="shared" ca="1" si="17"/>
        <v>36740</v>
      </c>
      <c r="O108" s="6">
        <f t="shared" ca="1" si="19"/>
        <v>3.5625241657797568E-2</v>
      </c>
      <c r="P108" s="6">
        <f t="shared" ca="1" si="20"/>
        <v>1.2902789471300928E-3</v>
      </c>
      <c r="Q108" s="6">
        <f t="shared" ca="1" si="21"/>
        <v>2.9933244896401503E-2</v>
      </c>
      <c r="R108" s="6">
        <f t="shared" ca="1" si="22"/>
        <v>-5.4382308962861792E-4</v>
      </c>
      <c r="S108" s="6">
        <f t="shared" ca="1" si="23"/>
        <v>1.9287152162650804E-2</v>
      </c>
      <c r="T108" s="6">
        <f t="shared" ca="1" si="24"/>
        <v>7.2741763889216278E-3</v>
      </c>
      <c r="U108" s="6">
        <f t="shared" ca="1" si="25"/>
        <v>6.9019424371436757E-3</v>
      </c>
      <c r="V108" s="6">
        <f t="shared" ca="1" si="26"/>
        <v>1.4024957696812383E-2</v>
      </c>
      <c r="W108" s="6">
        <f t="shared" ca="1" si="27"/>
        <v>-9.1303523588703757E-3</v>
      </c>
      <c r="X108" s="6"/>
      <c r="Y108" s="6"/>
      <c r="Z108" s="6"/>
      <c r="AA108" s="1"/>
      <c r="AB108" s="1"/>
    </row>
    <row r="109" spans="1:28" ht="12.75" customHeight="1">
      <c r="A109" s="13">
        <v>36314</v>
      </c>
      <c r="B109" s="4">
        <v>71.27</v>
      </c>
      <c r="C109" s="4">
        <v>145.37</v>
      </c>
      <c r="D109" s="4">
        <v>113.65</v>
      </c>
      <c r="E109" s="4">
        <v>80.78</v>
      </c>
      <c r="F109" s="4">
        <v>101.02</v>
      </c>
      <c r="G109" s="4">
        <v>147.52000000000001</v>
      </c>
      <c r="H109" s="4">
        <v>176.09</v>
      </c>
      <c r="I109" s="4">
        <v>92.08</v>
      </c>
      <c r="J109" s="22">
        <v>14.281000000000001</v>
      </c>
      <c r="L109" s="5">
        <f t="shared" ca="1" si="28"/>
        <v>404</v>
      </c>
      <c r="M109" s="26">
        <f t="shared" si="18"/>
        <v>9.0484851576932231E-5</v>
      </c>
      <c r="N109" s="8">
        <f t="shared" ca="1" si="17"/>
        <v>36739</v>
      </c>
      <c r="O109" s="6">
        <f t="shared" ca="1" si="19"/>
        <v>2.377021933391207E-2</v>
      </c>
      <c r="P109" s="6">
        <f t="shared" ca="1" si="20"/>
        <v>7.7083501841935277E-3</v>
      </c>
      <c r="Q109" s="6">
        <f t="shared" ca="1" si="21"/>
        <v>3.0931052879285405E-2</v>
      </c>
      <c r="R109" s="6">
        <f t="shared" ca="1" si="22"/>
        <v>4.3588881220122276E-3</v>
      </c>
      <c r="S109" s="6">
        <f t="shared" ca="1" si="23"/>
        <v>1.7891851079103155E-2</v>
      </c>
      <c r="T109" s="6">
        <f t="shared" ca="1" si="24"/>
        <v>-2.4089337473527771E-3</v>
      </c>
      <c r="U109" s="6">
        <f t="shared" ca="1" si="25"/>
        <v>-1.9490334094644094E-3</v>
      </c>
      <c r="V109" s="6">
        <f t="shared" ca="1" si="26"/>
        <v>-3.8105056659725092E-2</v>
      </c>
      <c r="W109" s="6">
        <f t="shared" ca="1" si="27"/>
        <v>9.1303523588704902E-3</v>
      </c>
      <c r="X109" s="6"/>
      <c r="Y109" s="6"/>
      <c r="Z109" s="6"/>
      <c r="AA109" s="1"/>
      <c r="AB109" s="1"/>
    </row>
    <row r="110" spans="1:28" ht="12.75" customHeight="1">
      <c r="A110" s="13">
        <v>36315</v>
      </c>
      <c r="B110" s="4">
        <v>72.52</v>
      </c>
      <c r="C110" s="4">
        <v>146.1</v>
      </c>
      <c r="D110" s="4">
        <v>114.69</v>
      </c>
      <c r="E110" s="4">
        <v>82.24</v>
      </c>
      <c r="F110" s="4">
        <v>102.19</v>
      </c>
      <c r="G110" s="4">
        <v>147.81</v>
      </c>
      <c r="H110" s="4">
        <v>177.7</v>
      </c>
      <c r="I110" s="4">
        <v>91.17</v>
      </c>
      <c r="J110" s="22">
        <v>14.343999999999999</v>
      </c>
      <c r="L110" s="5">
        <f t="shared" ca="1" si="28"/>
        <v>403</v>
      </c>
      <c r="M110" s="26">
        <f t="shared" si="18"/>
        <v>8.5055760482316298E-5</v>
      </c>
      <c r="N110" s="8">
        <f t="shared" ca="1" si="17"/>
        <v>36738</v>
      </c>
      <c r="O110" s="6">
        <f t="shared" ca="1" si="19"/>
        <v>3.4831733401756826E-2</v>
      </c>
      <c r="P110" s="6">
        <f t="shared" ca="1" si="20"/>
        <v>2.5242308259476862E-2</v>
      </c>
      <c r="Q110" s="6">
        <f t="shared" ca="1" si="21"/>
        <v>4.5297667770985367E-3</v>
      </c>
      <c r="R110" s="6">
        <f t="shared" ca="1" si="22"/>
        <v>3.9919901831602878E-2</v>
      </c>
      <c r="S110" s="6">
        <f t="shared" ca="1" si="23"/>
        <v>5.8196090532640025E-3</v>
      </c>
      <c r="T110" s="6">
        <f t="shared" ca="1" si="24"/>
        <v>3.2113760599518718E-2</v>
      </c>
      <c r="U110" s="6">
        <f t="shared" ca="1" si="25"/>
        <v>2.3144621841584476E-2</v>
      </c>
      <c r="V110" s="6">
        <f t="shared" ca="1" si="26"/>
        <v>-1.1323342191435354E-3</v>
      </c>
      <c r="W110" s="6">
        <f t="shared" ca="1" si="27"/>
        <v>-2.3544808577914175E-2</v>
      </c>
      <c r="X110" s="6"/>
      <c r="Y110" s="6"/>
      <c r="Z110" s="6"/>
      <c r="AA110" s="1"/>
      <c r="AB110" s="1"/>
    </row>
    <row r="111" spans="1:28" ht="12.75" customHeight="1">
      <c r="A111" s="13">
        <v>36318</v>
      </c>
      <c r="B111" s="4">
        <v>70.959999999999994</v>
      </c>
      <c r="C111" s="4">
        <v>145.53</v>
      </c>
      <c r="D111" s="4">
        <v>116.79</v>
      </c>
      <c r="E111" s="4">
        <v>82.32</v>
      </c>
      <c r="F111" s="4">
        <v>104.64</v>
      </c>
      <c r="G111" s="4">
        <v>148.35</v>
      </c>
      <c r="H111" s="4">
        <v>179.1</v>
      </c>
      <c r="I111" s="4">
        <v>91.24</v>
      </c>
      <c r="J111" s="22">
        <v>14.25</v>
      </c>
      <c r="L111" s="5">
        <f t="shared" ca="1" si="28"/>
        <v>402</v>
      </c>
      <c r="M111" s="26">
        <f t="shared" si="18"/>
        <v>7.9952414853377314E-5</v>
      </c>
      <c r="N111" s="8">
        <f t="shared" ca="1" si="17"/>
        <v>36735</v>
      </c>
      <c r="O111" s="6">
        <f t="shared" ca="1" si="19"/>
        <v>3.2972312900599286E-2</v>
      </c>
      <c r="P111" s="6">
        <f t="shared" ca="1" si="20"/>
        <v>-2.0574855211981727E-2</v>
      </c>
      <c r="Q111" s="6">
        <f t="shared" ca="1" si="21"/>
        <v>-1.3014084888612963E-2</v>
      </c>
      <c r="R111" s="6">
        <f t="shared" ca="1" si="22"/>
        <v>-3.7814376691459339E-3</v>
      </c>
      <c r="S111" s="6">
        <f t="shared" ca="1" si="23"/>
        <v>-2.1413064034381004E-2</v>
      </c>
      <c r="T111" s="6">
        <f t="shared" ca="1" si="24"/>
        <v>-9.6896745297126718E-3</v>
      </c>
      <c r="U111" s="6">
        <f t="shared" ca="1" si="25"/>
        <v>-2.3825887074746317E-2</v>
      </c>
      <c r="V111" s="6">
        <f t="shared" ca="1" si="26"/>
        <v>-1.3430167843675078E-2</v>
      </c>
      <c r="W111" s="6">
        <f t="shared" ca="1" si="27"/>
        <v>-1.772999406375747E-3</v>
      </c>
      <c r="X111" s="6"/>
      <c r="Y111" s="6"/>
      <c r="Z111" s="6"/>
      <c r="AA111" s="1"/>
      <c r="AB111" s="1"/>
    </row>
    <row r="112" spans="1:28" ht="12.75" customHeight="1">
      <c r="A112" s="13">
        <v>36319</v>
      </c>
      <c r="B112" s="4">
        <v>70.28</v>
      </c>
      <c r="C112" s="4">
        <v>141.84</v>
      </c>
      <c r="D112" s="4">
        <v>117.01</v>
      </c>
      <c r="E112" s="4">
        <v>83.44</v>
      </c>
      <c r="F112" s="4">
        <v>104.29</v>
      </c>
      <c r="G112" s="4">
        <v>147.9</v>
      </c>
      <c r="H112" s="4">
        <v>178.44</v>
      </c>
      <c r="I112" s="4">
        <v>90.72</v>
      </c>
      <c r="J112" s="22">
        <v>14.218999999999999</v>
      </c>
      <c r="L112" s="5">
        <f t="shared" ca="1" si="28"/>
        <v>401</v>
      </c>
      <c r="M112" s="26">
        <f t="shared" si="18"/>
        <v>7.5155269962174666E-5</v>
      </c>
      <c r="N112" s="8">
        <f t="shared" ca="1" si="17"/>
        <v>36734</v>
      </c>
      <c r="O112" s="6">
        <f t="shared" ca="1" si="19"/>
        <v>-9.5721451594871464E-3</v>
      </c>
      <c r="P112" s="6">
        <f t="shared" ca="1" si="20"/>
        <v>-1.162803799511921E-2</v>
      </c>
      <c r="Q112" s="6">
        <f t="shared" ca="1" si="21"/>
        <v>2.8162481048791651E-2</v>
      </c>
      <c r="R112" s="6">
        <f t="shared" ca="1" si="22"/>
        <v>-1.032582158753572E-2</v>
      </c>
      <c r="S112" s="6">
        <f t="shared" ca="1" si="23"/>
        <v>3.2089177010431423E-2</v>
      </c>
      <c r="T112" s="6">
        <f t="shared" ca="1" si="24"/>
        <v>-1.0650009707409976E-2</v>
      </c>
      <c r="U112" s="6">
        <f t="shared" ca="1" si="25"/>
        <v>-2.0320421846303515E-2</v>
      </c>
      <c r="V112" s="6">
        <f t="shared" ca="1" si="26"/>
        <v>-1.9150202523776909E-2</v>
      </c>
      <c r="W112" s="6">
        <f t="shared" ca="1" si="27"/>
        <v>2.3473356185642048E-2</v>
      </c>
      <c r="X112" s="6"/>
      <c r="Y112" s="6"/>
      <c r="Z112" s="6"/>
      <c r="AA112" s="1"/>
      <c r="AB112" s="1"/>
    </row>
    <row r="113" spans="1:28" ht="12.75" customHeight="1">
      <c r="A113" s="13">
        <v>36320</v>
      </c>
      <c r="B113" s="4">
        <v>70.72</v>
      </c>
      <c r="C113" s="4">
        <v>142.96</v>
      </c>
      <c r="D113" s="4">
        <v>116.57</v>
      </c>
      <c r="E113" s="4">
        <v>83.7</v>
      </c>
      <c r="F113" s="4">
        <v>104.06</v>
      </c>
      <c r="G113" s="4">
        <v>147.87</v>
      </c>
      <c r="H113" s="4">
        <v>179.16</v>
      </c>
      <c r="I113" s="4">
        <v>90.09</v>
      </c>
      <c r="J113" s="22">
        <v>14.343999999999999</v>
      </c>
      <c r="L113" s="5">
        <f t="shared" ca="1" si="28"/>
        <v>400</v>
      </c>
      <c r="M113" s="26">
        <f t="shared" si="18"/>
        <v>7.0645953764444185E-5</v>
      </c>
      <c r="N113" s="8">
        <f t="shared" ca="1" si="17"/>
        <v>36733</v>
      </c>
      <c r="O113" s="6">
        <f t="shared" ca="1" si="19"/>
        <v>-9.0649808392573392E-3</v>
      </c>
      <c r="P113" s="6">
        <f t="shared" ca="1" si="20"/>
        <v>8.4682606718100642E-3</v>
      </c>
      <c r="Q113" s="6">
        <f t="shared" ca="1" si="21"/>
        <v>1.0100712418334148E-2</v>
      </c>
      <c r="R113" s="6">
        <f t="shared" ca="1" si="22"/>
        <v>7.4738419024559459E-4</v>
      </c>
      <c r="S113" s="6">
        <f t="shared" ca="1" si="23"/>
        <v>1.2034434723467888E-2</v>
      </c>
      <c r="T113" s="6">
        <f t="shared" ca="1" si="24"/>
        <v>4.352133476810338E-3</v>
      </c>
      <c r="U113" s="6">
        <f t="shared" ca="1" si="25"/>
        <v>-1.7145310672405669E-3</v>
      </c>
      <c r="V113" s="6">
        <f t="shared" ca="1" si="26"/>
        <v>2.138589210593687E-2</v>
      </c>
      <c r="W113" s="6">
        <f t="shared" ca="1" si="27"/>
        <v>9.1974261039065794E-3</v>
      </c>
      <c r="X113" s="6"/>
      <c r="Y113" s="6"/>
      <c r="Z113" s="6"/>
      <c r="AA113" s="1"/>
      <c r="AB113" s="1"/>
    </row>
    <row r="114" spans="1:28" ht="12.75" customHeight="1">
      <c r="A114" s="13">
        <v>36321</v>
      </c>
      <c r="B114" s="4">
        <v>69.72</v>
      </c>
      <c r="C114" s="4">
        <v>144.75</v>
      </c>
      <c r="D114" s="4">
        <v>116.19</v>
      </c>
      <c r="E114" s="4">
        <v>82.54</v>
      </c>
      <c r="F114" s="4">
        <v>103.08</v>
      </c>
      <c r="G114" s="4">
        <v>147.44999999999999</v>
      </c>
      <c r="H114" s="4">
        <v>178.03</v>
      </c>
      <c r="I114" s="4">
        <v>87.76</v>
      </c>
      <c r="J114" s="22">
        <v>14.093999999999999</v>
      </c>
      <c r="L114" s="5">
        <f t="shared" ca="1" si="28"/>
        <v>399</v>
      </c>
      <c r="M114" s="26">
        <f t="shared" si="18"/>
        <v>6.640719653857753E-5</v>
      </c>
      <c r="N114" s="8">
        <f t="shared" ca="1" si="17"/>
        <v>36732</v>
      </c>
      <c r="O114" s="6">
        <f t="shared" ca="1" si="19"/>
        <v>1.0747538723581534E-2</v>
      </c>
      <c r="P114" s="6">
        <f t="shared" ca="1" si="20"/>
        <v>-3.628277127690047E-3</v>
      </c>
      <c r="Q114" s="6">
        <f t="shared" ca="1" si="21"/>
        <v>-2.2267591760424657E-2</v>
      </c>
      <c r="R114" s="6">
        <f t="shared" ca="1" si="22"/>
        <v>1.944007620334048E-2</v>
      </c>
      <c r="S114" s="6">
        <f t="shared" ca="1" si="23"/>
        <v>-2.0438188338339838E-2</v>
      </c>
      <c r="T114" s="6">
        <f t="shared" ca="1" si="24"/>
        <v>1.1240785393613227E-3</v>
      </c>
      <c r="U114" s="6">
        <f t="shared" ca="1" si="25"/>
        <v>6.6641281978895592E-4</v>
      </c>
      <c r="V114" s="6">
        <f t="shared" ca="1" si="26"/>
        <v>-4.5250275548330329E-3</v>
      </c>
      <c r="W114" s="6">
        <f t="shared" ca="1" si="27"/>
        <v>-2.3716526617316155E-2</v>
      </c>
      <c r="X114" s="6"/>
      <c r="Y114" s="6"/>
      <c r="Z114" s="6"/>
      <c r="AA114" s="1"/>
      <c r="AB114" s="1"/>
    </row>
    <row r="115" spans="1:28" ht="12.75" customHeight="1">
      <c r="A115" s="13">
        <v>36322</v>
      </c>
      <c r="B115" s="4">
        <v>68.55</v>
      </c>
      <c r="C115" s="4">
        <v>143.38999999999999</v>
      </c>
      <c r="D115" s="4">
        <v>116.72</v>
      </c>
      <c r="E115" s="4">
        <v>82.03</v>
      </c>
      <c r="F115" s="4">
        <v>104.44</v>
      </c>
      <c r="G115" s="4">
        <v>146.4</v>
      </c>
      <c r="H115" s="4">
        <v>177.28</v>
      </c>
      <c r="I115" s="4">
        <v>89.26</v>
      </c>
      <c r="J115" s="22">
        <v>14.218999999999999</v>
      </c>
      <c r="L115" s="5">
        <f t="shared" ca="1" si="28"/>
        <v>398</v>
      </c>
      <c r="M115" s="26">
        <f t="shared" si="18"/>
        <v>6.2422764746262877E-5</v>
      </c>
      <c r="N115" s="8">
        <f t="shared" ca="1" si="17"/>
        <v>36731</v>
      </c>
      <c r="O115" s="6">
        <f t="shared" ca="1" si="19"/>
        <v>-2.5082725625436262E-2</v>
      </c>
      <c r="P115" s="6">
        <f t="shared" ca="1" si="20"/>
        <v>1.4731456605035251E-2</v>
      </c>
      <c r="Q115" s="6">
        <f t="shared" ca="1" si="21"/>
        <v>-4.3958307335389649E-2</v>
      </c>
      <c r="R115" s="6">
        <f t="shared" ca="1" si="22"/>
        <v>-1.1935350549272791E-2</v>
      </c>
      <c r="S115" s="6">
        <f t="shared" ca="1" si="23"/>
        <v>-4.7907654067797643E-2</v>
      </c>
      <c r="T115" s="6">
        <f t="shared" ca="1" si="24"/>
        <v>-9.5473976248895229E-3</v>
      </c>
      <c r="U115" s="6">
        <f t="shared" ca="1" si="25"/>
        <v>-9.9498593997881784E-3</v>
      </c>
      <c r="V115" s="6">
        <f t="shared" ca="1" si="26"/>
        <v>1.0195450309080957E-2</v>
      </c>
      <c r="W115" s="6">
        <f t="shared" ca="1" si="27"/>
        <v>-5.6055920298367638E-2</v>
      </c>
      <c r="X115" s="6"/>
      <c r="Y115" s="6"/>
      <c r="Z115" s="6"/>
      <c r="AA115" s="1"/>
      <c r="AB115" s="1"/>
    </row>
    <row r="116" spans="1:28" ht="12.75" customHeight="1">
      <c r="A116" s="13">
        <v>36325</v>
      </c>
      <c r="B116" s="4">
        <v>67.64</v>
      </c>
      <c r="C116" s="4">
        <v>142.97</v>
      </c>
      <c r="D116" s="4">
        <v>116.08</v>
      </c>
      <c r="E116" s="4">
        <v>81.13</v>
      </c>
      <c r="F116" s="4">
        <v>101.9</v>
      </c>
      <c r="G116" s="4">
        <v>146.04</v>
      </c>
      <c r="H116" s="4">
        <v>176.03</v>
      </c>
      <c r="I116" s="4">
        <v>87.24</v>
      </c>
      <c r="J116" s="22">
        <v>14.813000000000001</v>
      </c>
      <c r="L116" s="5">
        <f t="shared" ca="1" si="28"/>
        <v>397</v>
      </c>
      <c r="M116" s="26">
        <f t="shared" si="18"/>
        <v>5.86773988614871E-5</v>
      </c>
      <c r="N116" s="8">
        <f t="shared" ca="1" si="17"/>
        <v>36728</v>
      </c>
      <c r="O116" s="6">
        <f t="shared" ca="1" si="19"/>
        <v>-1.9112747165685302E-2</v>
      </c>
      <c r="P116" s="6">
        <f t="shared" ca="1" si="20"/>
        <v>-4.8426244757881261E-3</v>
      </c>
      <c r="Q116" s="6">
        <f t="shared" ca="1" si="21"/>
        <v>-3.0186988696287546E-2</v>
      </c>
      <c r="R116" s="6">
        <f t="shared" ca="1" si="22"/>
        <v>-1.3173992683539319E-3</v>
      </c>
      <c r="S116" s="6">
        <f t="shared" ca="1" si="23"/>
        <v>-3.1484858524315214E-2</v>
      </c>
      <c r="T116" s="6">
        <f t="shared" ca="1" si="24"/>
        <v>0</v>
      </c>
      <c r="U116" s="6">
        <f t="shared" ca="1" si="25"/>
        <v>-2.3068804986743897E-2</v>
      </c>
      <c r="V116" s="6">
        <f t="shared" ca="1" si="26"/>
        <v>-2.6998659695707493E-2</v>
      </c>
      <c r="W116" s="6">
        <f t="shared" ca="1" si="27"/>
        <v>-3.6792955557285262E-2</v>
      </c>
      <c r="X116" s="6"/>
      <c r="Y116" s="6"/>
      <c r="Z116" s="6"/>
      <c r="AA116" s="1"/>
      <c r="AB116" s="1"/>
    </row>
    <row r="117" spans="1:28" ht="12.75" customHeight="1">
      <c r="A117" s="13">
        <v>36326</v>
      </c>
      <c r="B117" s="4">
        <v>68.61</v>
      </c>
      <c r="C117" s="4">
        <v>142.34</v>
      </c>
      <c r="D117" s="4">
        <v>118.15</v>
      </c>
      <c r="E117" s="4">
        <v>81.040000000000006</v>
      </c>
      <c r="F117" s="4">
        <v>104.37</v>
      </c>
      <c r="G117" s="4">
        <v>148.15</v>
      </c>
      <c r="H117" s="4">
        <v>176.74</v>
      </c>
      <c r="I117" s="4">
        <v>86.46</v>
      </c>
      <c r="J117" s="22">
        <v>15.406000000000001</v>
      </c>
      <c r="L117" s="5">
        <f t="shared" ca="1" si="28"/>
        <v>396</v>
      </c>
      <c r="M117" s="26">
        <f t="shared" si="18"/>
        <v>5.5156754929797872E-5</v>
      </c>
      <c r="N117" s="8">
        <f t="shared" ca="1" si="17"/>
        <v>36727</v>
      </c>
      <c r="O117" s="6">
        <f t="shared" ca="1" si="19"/>
        <v>1.9112747165685257E-2</v>
      </c>
      <c r="P117" s="6">
        <f t="shared" ca="1" si="20"/>
        <v>-6.4662810437709113E-3</v>
      </c>
      <c r="Q117" s="6">
        <f t="shared" ca="1" si="21"/>
        <v>-1.6703141191254968E-2</v>
      </c>
      <c r="R117" s="6">
        <f t="shared" ca="1" si="22"/>
        <v>1.1919543258853369E-2</v>
      </c>
      <c r="S117" s="6">
        <f t="shared" ca="1" si="23"/>
        <v>-3.5957788387511471E-3</v>
      </c>
      <c r="T117" s="6">
        <f t="shared" ca="1" si="24"/>
        <v>-1.7023509643815694E-3</v>
      </c>
      <c r="U117" s="6">
        <f t="shared" ca="1" si="25"/>
        <v>9.5357848902061677E-3</v>
      </c>
      <c r="V117" s="6">
        <f t="shared" ca="1" si="26"/>
        <v>-9.4112940714133342E-3</v>
      </c>
      <c r="W117" s="6">
        <f t="shared" ca="1" si="27"/>
        <v>6.5897228287027428E-3</v>
      </c>
      <c r="X117" s="6"/>
      <c r="Y117" s="6"/>
      <c r="Z117" s="6"/>
      <c r="AA117" s="1"/>
      <c r="AB117" s="1"/>
    </row>
    <row r="118" spans="1:28" ht="12.75" customHeight="1">
      <c r="A118" s="13">
        <v>36327</v>
      </c>
      <c r="B118" s="4">
        <v>69.040000000000006</v>
      </c>
      <c r="C118" s="4">
        <v>143.25</v>
      </c>
      <c r="D118" s="4">
        <v>116.68</v>
      </c>
      <c r="E118" s="4">
        <v>81.94</v>
      </c>
      <c r="F118" s="4">
        <v>103.25</v>
      </c>
      <c r="G118" s="4">
        <v>149.51</v>
      </c>
      <c r="H118" s="4">
        <v>178.33</v>
      </c>
      <c r="I118" s="4">
        <v>87.46</v>
      </c>
      <c r="J118" s="22">
        <v>15.343999999999999</v>
      </c>
      <c r="L118" s="5">
        <f t="shared" ca="1" si="28"/>
        <v>395</v>
      </c>
      <c r="M118" s="26">
        <f t="shared" si="18"/>
        <v>5.1847349634009997E-5</v>
      </c>
      <c r="N118" s="8">
        <f t="shared" ca="1" si="17"/>
        <v>36726</v>
      </c>
      <c r="O118" s="6">
        <f t="shared" ca="1" si="19"/>
        <v>-1.3592706222071402E-2</v>
      </c>
      <c r="P118" s="6">
        <f t="shared" ca="1" si="20"/>
        <v>-2.1771689753672937E-2</v>
      </c>
      <c r="Q118" s="6">
        <f t="shared" ca="1" si="21"/>
        <v>-1.6830976245820927E-2</v>
      </c>
      <c r="R118" s="6">
        <f t="shared" ca="1" si="22"/>
        <v>1.5923597849263664E-2</v>
      </c>
      <c r="S118" s="6">
        <f t="shared" ca="1" si="23"/>
        <v>-8.8591683087442547E-3</v>
      </c>
      <c r="T118" s="6">
        <f t="shared" ca="1" si="24"/>
        <v>-1.1768553172592751E-3</v>
      </c>
      <c r="U118" s="6">
        <f t="shared" ca="1" si="25"/>
        <v>-1.5598636458257414E-2</v>
      </c>
      <c r="V118" s="6">
        <f t="shared" ca="1" si="26"/>
        <v>7.1652021892455774E-3</v>
      </c>
      <c r="W118" s="6">
        <f t="shared" ca="1" si="27"/>
        <v>-3.2522768570569814E-2</v>
      </c>
      <c r="X118" s="6"/>
      <c r="Y118" s="6"/>
      <c r="Z118" s="6"/>
      <c r="AA118" s="1"/>
      <c r="AB118" s="1"/>
    </row>
    <row r="119" spans="1:28" ht="12.75" customHeight="1">
      <c r="A119" s="13">
        <v>36328</v>
      </c>
      <c r="B119" s="4">
        <v>68.05</v>
      </c>
      <c r="C119" s="4">
        <v>144.80000000000001</v>
      </c>
      <c r="D119" s="4">
        <v>117.26</v>
      </c>
      <c r="E119" s="4">
        <v>82.51</v>
      </c>
      <c r="F119" s="4">
        <v>105.33</v>
      </c>
      <c r="G119" s="4">
        <v>149.65</v>
      </c>
      <c r="H119" s="4">
        <v>179.11</v>
      </c>
      <c r="I119" s="4">
        <v>87.76</v>
      </c>
      <c r="J119" s="22">
        <v>15.313000000000001</v>
      </c>
      <c r="L119" s="5">
        <f t="shared" ca="1" si="28"/>
        <v>394</v>
      </c>
      <c r="M119" s="26">
        <f t="shared" si="18"/>
        <v>4.8736508655969398E-5</v>
      </c>
      <c r="N119" s="8">
        <f t="shared" ca="1" si="17"/>
        <v>36725</v>
      </c>
      <c r="O119" s="6">
        <f t="shared" ca="1" si="19"/>
        <v>1.4140276393179288E-2</v>
      </c>
      <c r="P119" s="6">
        <f t="shared" ca="1" si="20"/>
        <v>-8.7181040293671155E-4</v>
      </c>
      <c r="Q119" s="6">
        <f t="shared" ca="1" si="21"/>
        <v>1.139248561488224E-2</v>
      </c>
      <c r="R119" s="6">
        <f t="shared" ca="1" si="22"/>
        <v>-5.9770736123753799E-3</v>
      </c>
      <c r="S119" s="6">
        <f t="shared" ca="1" si="23"/>
        <v>1.8099364767172433E-2</v>
      </c>
      <c r="T119" s="6">
        <f t="shared" ca="1" si="24"/>
        <v>-5.3437728987913062E-3</v>
      </c>
      <c r="U119" s="6">
        <f t="shared" ca="1" si="25"/>
        <v>-1.3282582471083888E-2</v>
      </c>
      <c r="V119" s="6">
        <f t="shared" ca="1" si="26"/>
        <v>1.0757767137340843E-2</v>
      </c>
      <c r="W119" s="6">
        <f t="shared" ca="1" si="27"/>
        <v>-3.3035054128119537E-2</v>
      </c>
      <c r="X119" s="6"/>
      <c r="Y119" s="6"/>
      <c r="Z119" s="6"/>
      <c r="AA119" s="1"/>
      <c r="AB119" s="1"/>
    </row>
    <row r="120" spans="1:28" ht="12.75" customHeight="1">
      <c r="A120" s="13">
        <v>36329</v>
      </c>
      <c r="B120" s="4">
        <v>68.39</v>
      </c>
      <c r="C120" s="4">
        <v>146.08000000000001</v>
      </c>
      <c r="D120" s="4">
        <v>117.08</v>
      </c>
      <c r="E120" s="4">
        <v>82.39</v>
      </c>
      <c r="F120" s="4">
        <v>104.36</v>
      </c>
      <c r="G120" s="4">
        <v>149.36000000000001</v>
      </c>
      <c r="H120" s="4">
        <v>179.18</v>
      </c>
      <c r="I120" s="4">
        <v>88.17</v>
      </c>
      <c r="J120" s="22">
        <v>15.25</v>
      </c>
      <c r="L120" s="5">
        <f t="shared" ca="1" si="28"/>
        <v>393</v>
      </c>
      <c r="M120" s="26">
        <f t="shared" si="18"/>
        <v>4.5812318136611233E-5</v>
      </c>
      <c r="N120" s="8">
        <f t="shared" ca="1" si="17"/>
        <v>36724</v>
      </c>
      <c r="O120" s="6">
        <f t="shared" ca="1" si="19"/>
        <v>1.0599589912524087E-2</v>
      </c>
      <c r="P120" s="6">
        <f t="shared" ca="1" si="20"/>
        <v>5.4444765643149604E-3</v>
      </c>
      <c r="Q120" s="6">
        <f t="shared" ca="1" si="21"/>
        <v>-1.5873349156290233E-2</v>
      </c>
      <c r="R120" s="6">
        <f t="shared" ca="1" si="22"/>
        <v>2.5021666408573283E-3</v>
      </c>
      <c r="S120" s="6">
        <f t="shared" ca="1" si="23"/>
        <v>-1.8247589773002455E-2</v>
      </c>
      <c r="T120" s="6">
        <f t="shared" ca="1" si="24"/>
        <v>-1.0393660803154512E-3</v>
      </c>
      <c r="U120" s="6">
        <f t="shared" ca="1" si="25"/>
        <v>7.3928268309096734E-3</v>
      </c>
      <c r="V120" s="6">
        <f t="shared" ca="1" si="26"/>
        <v>5.3056708434725004E-3</v>
      </c>
      <c r="W120" s="6">
        <f t="shared" ca="1" si="27"/>
        <v>2.5079684397023391E-2</v>
      </c>
      <c r="X120" s="6"/>
      <c r="Y120" s="6"/>
      <c r="Z120" s="6"/>
      <c r="AA120" s="1"/>
      <c r="AB120" s="1"/>
    </row>
    <row r="121" spans="1:28" ht="12.75" customHeight="1">
      <c r="A121" s="13">
        <v>36332</v>
      </c>
      <c r="B121" s="4">
        <v>67.48</v>
      </c>
      <c r="C121" s="4">
        <v>147.69999999999999</v>
      </c>
      <c r="D121" s="4">
        <v>114.58</v>
      </c>
      <c r="E121" s="4">
        <v>82.06</v>
      </c>
      <c r="F121" s="4">
        <v>101.87</v>
      </c>
      <c r="G121" s="4">
        <v>149.08000000000001</v>
      </c>
      <c r="H121" s="4">
        <v>180.29</v>
      </c>
      <c r="I121" s="4">
        <v>91.09</v>
      </c>
      <c r="J121" s="22">
        <v>15.531000000000001</v>
      </c>
      <c r="L121" s="5">
        <f t="shared" ca="1" si="28"/>
        <v>392</v>
      </c>
      <c r="M121" s="26">
        <f t="shared" si="18"/>
        <v>4.3063579048414555E-5</v>
      </c>
      <c r="N121" s="8">
        <f t="shared" ca="1" si="17"/>
        <v>36721</v>
      </c>
      <c r="O121" s="6">
        <f t="shared" ca="1" si="19"/>
        <v>4.8553886050916924E-3</v>
      </c>
      <c r="P121" s="6">
        <f t="shared" ca="1" si="20"/>
        <v>5.0000104167058392E-3</v>
      </c>
      <c r="Q121" s="6">
        <f t="shared" ca="1" si="21"/>
        <v>7.2328201729695415E-3</v>
      </c>
      <c r="R121" s="6">
        <f t="shared" ca="1" si="22"/>
        <v>-9.2078149117480086E-3</v>
      </c>
      <c r="S121" s="6">
        <f t="shared" ca="1" si="23"/>
        <v>1.5534292962183985E-2</v>
      </c>
      <c r="T121" s="6">
        <f t="shared" ca="1" si="24"/>
        <v>2.7306433975324267E-3</v>
      </c>
      <c r="U121" s="6">
        <f t="shared" ca="1" si="25"/>
        <v>-5.4612480308803091E-4</v>
      </c>
      <c r="V121" s="6">
        <f t="shared" ca="1" si="26"/>
        <v>1.2589142086892938E-2</v>
      </c>
      <c r="W121" s="6">
        <f t="shared" ca="1" si="27"/>
        <v>-4.7632409093838063E-3</v>
      </c>
      <c r="X121" s="6"/>
      <c r="Y121" s="6"/>
      <c r="Z121" s="6"/>
      <c r="AA121" s="1"/>
      <c r="AB121" s="1"/>
    </row>
    <row r="122" spans="1:28" ht="12.75" customHeight="1">
      <c r="A122" s="13">
        <v>36333</v>
      </c>
      <c r="B122" s="4">
        <v>67.12</v>
      </c>
      <c r="C122" s="4">
        <v>148.22</v>
      </c>
      <c r="D122" s="4">
        <v>113.54</v>
      </c>
      <c r="E122" s="4">
        <v>81.45</v>
      </c>
      <c r="F122" s="4">
        <v>100.91</v>
      </c>
      <c r="G122" s="4">
        <v>149.72999999999999</v>
      </c>
      <c r="H122" s="4">
        <v>180.56</v>
      </c>
      <c r="I122" s="4">
        <v>91.95</v>
      </c>
      <c r="J122" s="22">
        <v>15.5</v>
      </c>
      <c r="L122" s="5">
        <f t="shared" ca="1" si="28"/>
        <v>391</v>
      </c>
      <c r="M122" s="26">
        <f t="shared" si="18"/>
        <v>4.047976430550968E-5</v>
      </c>
      <c r="N122" s="8">
        <f t="shared" ca="1" si="17"/>
        <v>36720</v>
      </c>
      <c r="O122" s="6">
        <f t="shared" ca="1" si="19"/>
        <v>-7.4813316522887403E-3</v>
      </c>
      <c r="P122" s="6">
        <f t="shared" ca="1" si="20"/>
        <v>7.6154580327748274E-3</v>
      </c>
      <c r="Q122" s="6">
        <f t="shared" ca="1" si="21"/>
        <v>-3.1540475095161061E-3</v>
      </c>
      <c r="R122" s="6">
        <f t="shared" ca="1" si="22"/>
        <v>5.3609165342960495E-3</v>
      </c>
      <c r="S122" s="6">
        <f t="shared" ca="1" si="23"/>
        <v>7.1002639857518446E-3</v>
      </c>
      <c r="T122" s="6">
        <f t="shared" ca="1" si="24"/>
        <v>-1.6262810544790309E-3</v>
      </c>
      <c r="U122" s="6">
        <f t="shared" ca="1" si="25"/>
        <v>-1.3185715871367623E-3</v>
      </c>
      <c r="V122" s="6">
        <f t="shared" ca="1" si="26"/>
        <v>1.2030399397953218E-2</v>
      </c>
      <c r="W122" s="6">
        <f t="shared" ca="1" si="27"/>
        <v>1.754296755578285E-2</v>
      </c>
      <c r="X122" s="6"/>
      <c r="Y122" s="6"/>
      <c r="Z122" s="6"/>
      <c r="AA122" s="1"/>
      <c r="AB122" s="1"/>
    </row>
    <row r="123" spans="1:28" ht="12.75" customHeight="1">
      <c r="A123" s="13">
        <v>36334</v>
      </c>
      <c r="B123" s="4">
        <v>66.89</v>
      </c>
      <c r="C123" s="4">
        <v>147.6</v>
      </c>
      <c r="D123" s="4">
        <v>115.64</v>
      </c>
      <c r="E123" s="4">
        <v>81.319999999999993</v>
      </c>
      <c r="F123" s="4">
        <v>103.06</v>
      </c>
      <c r="G123" s="4">
        <v>149.82</v>
      </c>
      <c r="H123" s="4">
        <v>180.62</v>
      </c>
      <c r="I123" s="4">
        <v>93.82</v>
      </c>
      <c r="J123" s="22">
        <v>16.875</v>
      </c>
      <c r="L123" s="5">
        <f t="shared" ca="1" si="28"/>
        <v>390</v>
      </c>
      <c r="M123" s="26">
        <f t="shared" si="18"/>
        <v>3.8050978447179096E-5</v>
      </c>
      <c r="N123" s="8">
        <f t="shared" ca="1" si="17"/>
        <v>36719</v>
      </c>
      <c r="O123" s="6">
        <f t="shared" ca="1" si="19"/>
        <v>1.5019055783715369E-2</v>
      </c>
      <c r="P123" s="6">
        <f t="shared" ca="1" si="20"/>
        <v>8.6372897812010165E-3</v>
      </c>
      <c r="Q123" s="6">
        <f t="shared" ca="1" si="21"/>
        <v>-7.4761712615173436E-3</v>
      </c>
      <c r="R123" s="6">
        <f t="shared" ca="1" si="22"/>
        <v>2.2324522205789236E-2</v>
      </c>
      <c r="S123" s="6">
        <f t="shared" ca="1" si="23"/>
        <v>-7.5774800928143178E-4</v>
      </c>
      <c r="T123" s="6">
        <f t="shared" ca="1" si="24"/>
        <v>3.3204236373023262E-3</v>
      </c>
      <c r="U123" s="6">
        <f t="shared" ca="1" si="25"/>
        <v>1.3771234448648268E-2</v>
      </c>
      <c r="V123" s="6">
        <f t="shared" ca="1" si="26"/>
        <v>7.155558026086882E-3</v>
      </c>
      <c r="W123" s="6">
        <f t="shared" ca="1" si="27"/>
        <v>1.6207810226853303E-2</v>
      </c>
      <c r="X123" s="6"/>
      <c r="Y123" s="6"/>
      <c r="Z123" s="6"/>
      <c r="AA123" s="1"/>
      <c r="AB123" s="1"/>
    </row>
    <row r="124" spans="1:28" ht="12.75" customHeight="1">
      <c r="A124" s="13">
        <v>36335</v>
      </c>
      <c r="B124" s="4">
        <v>66.989999999999995</v>
      </c>
      <c r="C124" s="4">
        <v>147.87</v>
      </c>
      <c r="D124" s="4">
        <v>114.71</v>
      </c>
      <c r="E124" s="4">
        <v>80.2</v>
      </c>
      <c r="F124" s="4">
        <v>101.32</v>
      </c>
      <c r="G124" s="4">
        <v>149.69</v>
      </c>
      <c r="H124" s="4">
        <v>179.31</v>
      </c>
      <c r="I124" s="4">
        <v>97.46</v>
      </c>
      <c r="J124" s="22">
        <v>17.187999999999999</v>
      </c>
      <c r="L124" s="5">
        <f t="shared" ca="1" si="28"/>
        <v>389</v>
      </c>
      <c r="M124" s="26">
        <f t="shared" si="18"/>
        <v>3.5767919740348347E-5</v>
      </c>
      <c r="N124" s="8">
        <f t="shared" ca="1" si="17"/>
        <v>36718</v>
      </c>
      <c r="O124" s="6">
        <f t="shared" ca="1" si="19"/>
        <v>2.9288417053082671E-2</v>
      </c>
      <c r="P124" s="6">
        <f t="shared" ca="1" si="20"/>
        <v>2.3615739958079841E-2</v>
      </c>
      <c r="Q124" s="6">
        <f t="shared" ca="1" si="21"/>
        <v>3.919677249419385E-2</v>
      </c>
      <c r="R124" s="6">
        <f t="shared" ca="1" si="22"/>
        <v>1.4633442853627337E-2</v>
      </c>
      <c r="S124" s="6">
        <f t="shared" ca="1" si="23"/>
        <v>4.6909642896413271E-2</v>
      </c>
      <c r="T124" s="6">
        <f t="shared" ca="1" si="24"/>
        <v>7.3965318391728627E-3</v>
      </c>
      <c r="U124" s="6">
        <f t="shared" ca="1" si="25"/>
        <v>-8.2888197783060214E-4</v>
      </c>
      <c r="V124" s="6">
        <f t="shared" ca="1" si="26"/>
        <v>-7.7369971921912625E-2</v>
      </c>
      <c r="W124" s="6">
        <f t="shared" ca="1" si="27"/>
        <v>2.6491615446976285E-2</v>
      </c>
      <c r="X124" s="6"/>
      <c r="Y124" s="6"/>
      <c r="Z124" s="6"/>
      <c r="AA124" s="1"/>
      <c r="AB124" s="1"/>
    </row>
    <row r="125" spans="1:28" ht="12.75" customHeight="1">
      <c r="A125" s="13">
        <v>36336</v>
      </c>
      <c r="B125" s="4">
        <v>65.2</v>
      </c>
      <c r="C125" s="4">
        <v>148.83000000000001</v>
      </c>
      <c r="D125" s="4">
        <v>113.95</v>
      </c>
      <c r="E125" s="4">
        <v>81.47</v>
      </c>
      <c r="F125" s="4">
        <v>99.13</v>
      </c>
      <c r="G125" s="4">
        <v>149.84</v>
      </c>
      <c r="H125" s="4">
        <v>179.46</v>
      </c>
      <c r="I125" s="4">
        <v>97.84</v>
      </c>
      <c r="J125" s="22">
        <v>15.938000000000001</v>
      </c>
      <c r="L125" s="5">
        <f t="shared" ca="1" si="28"/>
        <v>388</v>
      </c>
      <c r="M125" s="26">
        <f t="shared" si="18"/>
        <v>3.3621844555927447E-5</v>
      </c>
      <c r="N125" s="8">
        <f t="shared" ca="1" si="17"/>
        <v>36717</v>
      </c>
      <c r="O125" s="6">
        <f t="shared" ca="1" si="19"/>
        <v>-2.2540183937032821E-2</v>
      </c>
      <c r="P125" s="6">
        <f t="shared" ca="1" si="20"/>
        <v>-4.99245139192877E-3</v>
      </c>
      <c r="Q125" s="6">
        <f t="shared" ca="1" si="21"/>
        <v>-1.5918003342300743E-2</v>
      </c>
      <c r="R125" s="6">
        <f t="shared" ca="1" si="22"/>
        <v>1.0613897578424316E-2</v>
      </c>
      <c r="S125" s="6">
        <f t="shared" ca="1" si="23"/>
        <v>-2.5859456931644834E-2</v>
      </c>
      <c r="T125" s="6">
        <f t="shared" ca="1" si="24"/>
        <v>5.9304338280959977E-3</v>
      </c>
      <c r="U125" s="6">
        <f t="shared" ca="1" si="25"/>
        <v>7.1138511388759212E-3</v>
      </c>
      <c r="V125" s="6">
        <f t="shared" ca="1" si="26"/>
        <v>8.3787235741241792E-2</v>
      </c>
      <c r="W125" s="6">
        <f t="shared" ca="1" si="27"/>
        <v>3.2384535835341642E-2</v>
      </c>
      <c r="X125" s="6"/>
      <c r="Y125" s="6"/>
      <c r="Z125" s="6"/>
      <c r="AA125" s="1"/>
      <c r="AB125" s="1"/>
    </row>
    <row r="126" spans="1:28" ht="12.75" customHeight="1">
      <c r="A126" s="13">
        <v>36339</v>
      </c>
      <c r="B126" s="4">
        <v>66.540000000000006</v>
      </c>
      <c r="C126" s="4">
        <v>147.63999999999999</v>
      </c>
      <c r="D126" s="4">
        <v>114.26</v>
      </c>
      <c r="E126" s="4">
        <v>82.08</v>
      </c>
      <c r="F126" s="4">
        <v>100.41</v>
      </c>
      <c r="G126" s="4">
        <v>151.55000000000001</v>
      </c>
      <c r="H126" s="4">
        <v>182.07</v>
      </c>
      <c r="I126" s="4">
        <v>99.11</v>
      </c>
      <c r="J126" s="22">
        <v>15.688000000000001</v>
      </c>
      <c r="L126" s="5">
        <f t="shared" ca="1" si="28"/>
        <v>387</v>
      </c>
      <c r="M126" s="26">
        <f t="shared" si="18"/>
        <v>3.1604533882571796E-5</v>
      </c>
      <c r="N126" s="8">
        <f t="shared" ca="1" si="17"/>
        <v>36714</v>
      </c>
      <c r="O126" s="6">
        <f t="shared" ca="1" si="19"/>
        <v>-4.9250785545346771E-3</v>
      </c>
      <c r="P126" s="6">
        <f t="shared" ca="1" si="20"/>
        <v>-4.269472802169526E-3</v>
      </c>
      <c r="Q126" s="6">
        <f t="shared" ca="1" si="21"/>
        <v>8.9570186197501806E-3</v>
      </c>
      <c r="R126" s="6">
        <f t="shared" ca="1" si="22"/>
        <v>-1.3994630638299949E-2</v>
      </c>
      <c r="S126" s="6">
        <f t="shared" ca="1" si="23"/>
        <v>-1.7004177848923589E-3</v>
      </c>
      <c r="T126" s="6">
        <f t="shared" ca="1" si="24"/>
        <v>-2.3763955998261036E-3</v>
      </c>
      <c r="U126" s="6">
        <f t="shared" ca="1" si="25"/>
        <v>1.4334318041690386E-2</v>
      </c>
      <c r="V126" s="6">
        <f t="shared" ca="1" si="26"/>
        <v>-1.1353464547806251E-2</v>
      </c>
      <c r="W126" s="6">
        <f t="shared" ca="1" si="27"/>
        <v>1.7482718254349282E-2</v>
      </c>
      <c r="X126" s="6"/>
      <c r="Y126" s="6"/>
      <c r="Z126" s="6"/>
      <c r="AA126" s="1"/>
      <c r="AB126" s="1"/>
    </row>
    <row r="127" spans="1:28" ht="12.75" customHeight="1">
      <c r="A127" s="13">
        <v>36340</v>
      </c>
      <c r="B127" s="4">
        <v>66.75</v>
      </c>
      <c r="C127" s="4">
        <v>145.16999999999999</v>
      </c>
      <c r="D127" s="4">
        <v>115.85</v>
      </c>
      <c r="E127" s="4">
        <v>82.88</v>
      </c>
      <c r="F127" s="4">
        <v>100.94</v>
      </c>
      <c r="G127" s="4">
        <v>151.13999999999999</v>
      </c>
      <c r="H127" s="4">
        <v>183.39</v>
      </c>
      <c r="I127" s="4">
        <v>98.75</v>
      </c>
      <c r="J127" s="22">
        <v>15.406000000000001</v>
      </c>
      <c r="L127" s="5">
        <f t="shared" ca="1" si="28"/>
        <v>386</v>
      </c>
      <c r="M127" s="26">
        <f t="shared" si="18"/>
        <v>2.9708261849617487E-5</v>
      </c>
      <c r="N127" s="8">
        <f t="shared" ca="1" si="17"/>
        <v>36713</v>
      </c>
      <c r="O127" s="6">
        <f t="shared" ca="1" si="19"/>
        <v>2.070702266283278E-2</v>
      </c>
      <c r="P127" s="6">
        <f t="shared" ca="1" si="20"/>
        <v>2.074733935505986E-2</v>
      </c>
      <c r="Q127" s="6">
        <f t="shared" ca="1" si="21"/>
        <v>2.6133018104848695E-3</v>
      </c>
      <c r="R127" s="6">
        <f t="shared" ca="1" si="22"/>
        <v>1.0176681662147316E-2</v>
      </c>
      <c r="S127" s="6">
        <f t="shared" ca="1" si="23"/>
        <v>-6.6194822987619487E-3</v>
      </c>
      <c r="T127" s="6">
        <f t="shared" ca="1" si="24"/>
        <v>1.2339283534014978E-2</v>
      </c>
      <c r="U127" s="6">
        <f t="shared" ca="1" si="25"/>
        <v>1.1017962269348416E-2</v>
      </c>
      <c r="V127" s="6">
        <f t="shared" ca="1" si="26"/>
        <v>1.0814709056939603E-3</v>
      </c>
      <c r="W127" s="6">
        <f t="shared" ca="1" si="27"/>
        <v>-3.5210808057890217E-3</v>
      </c>
      <c r="X127" s="6"/>
      <c r="Y127" s="6"/>
      <c r="Z127" s="6"/>
      <c r="AA127" s="1"/>
      <c r="AB127" s="1"/>
    </row>
    <row r="128" spans="1:28" ht="12.75" customHeight="1">
      <c r="A128" s="13">
        <v>36341</v>
      </c>
      <c r="B128" s="4">
        <v>67.23</v>
      </c>
      <c r="C128" s="4">
        <v>144.96</v>
      </c>
      <c r="D128" s="4">
        <v>118.67</v>
      </c>
      <c r="E128" s="4">
        <v>82.93</v>
      </c>
      <c r="F128" s="4">
        <v>103.86</v>
      </c>
      <c r="G128" s="4">
        <v>149.97</v>
      </c>
      <c r="H128" s="4">
        <v>185.52</v>
      </c>
      <c r="I128" s="4">
        <v>98.94</v>
      </c>
      <c r="J128" s="22">
        <v>16.062999999999999</v>
      </c>
      <c r="L128" s="5">
        <f t="shared" ca="1" si="28"/>
        <v>385</v>
      </c>
      <c r="M128" s="26">
        <f t="shared" si="18"/>
        <v>2.7925766138640435E-5</v>
      </c>
      <c r="N128" s="8">
        <f t="shared" ca="1" si="17"/>
        <v>36712</v>
      </c>
      <c r="O128" s="6">
        <f t="shared" ca="1" si="19"/>
        <v>1.443443075450792E-2</v>
      </c>
      <c r="P128" s="6">
        <f t="shared" ca="1" si="20"/>
        <v>1.5811742383176588E-2</v>
      </c>
      <c r="Q128" s="6">
        <f t="shared" ca="1" si="21"/>
        <v>-7.0836646518407709E-2</v>
      </c>
      <c r="R128" s="6">
        <f t="shared" ca="1" si="22"/>
        <v>-1.2754258185902329E-2</v>
      </c>
      <c r="S128" s="6">
        <f t="shared" ca="1" si="23"/>
        <v>-6.295498953192695E-2</v>
      </c>
      <c r="T128" s="6">
        <f t="shared" ca="1" si="24"/>
        <v>-2.200367615565598E-3</v>
      </c>
      <c r="U128" s="6">
        <f t="shared" ca="1" si="25"/>
        <v>-1.3882553676201729E-2</v>
      </c>
      <c r="V128" s="6">
        <f t="shared" ca="1" si="26"/>
        <v>2.4524306946926547E-2</v>
      </c>
      <c r="W128" s="6">
        <f t="shared" ca="1" si="27"/>
        <v>-4.6346173283901893E-2</v>
      </c>
      <c r="X128" s="6"/>
      <c r="Y128" s="6"/>
      <c r="Z128" s="6"/>
      <c r="AA128" s="1"/>
      <c r="AB128" s="1"/>
    </row>
    <row r="129" spans="1:28" ht="12.75" customHeight="1">
      <c r="A129" s="13">
        <v>36342</v>
      </c>
      <c r="B129" s="4">
        <v>68.459999999999994</v>
      </c>
      <c r="C129" s="4">
        <v>146.72999999999999</v>
      </c>
      <c r="D129" s="4">
        <v>119.83</v>
      </c>
      <c r="E129" s="4">
        <v>84.41</v>
      </c>
      <c r="F129" s="4">
        <v>103.19</v>
      </c>
      <c r="G129" s="4">
        <v>151</v>
      </c>
      <c r="H129" s="4">
        <v>186.38</v>
      </c>
      <c r="I129" s="4">
        <v>101.91</v>
      </c>
      <c r="J129" s="22">
        <v>16.219000000000001</v>
      </c>
      <c r="L129" s="5">
        <f t="shared" ca="1" si="28"/>
        <v>384</v>
      </c>
      <c r="M129" s="26">
        <f t="shared" si="18"/>
        <v>2.6250220170322008E-5</v>
      </c>
      <c r="N129" s="8">
        <f t="shared" ca="1" si="17"/>
        <v>36710</v>
      </c>
      <c r="O129" s="6">
        <f t="shared" ca="1" si="19"/>
        <v>1.317156463809465E-2</v>
      </c>
      <c r="P129" s="6">
        <f t="shared" ca="1" si="20"/>
        <v>1.4374039027035629E-2</v>
      </c>
      <c r="Q129" s="6">
        <f t="shared" ca="1" si="21"/>
        <v>-8.6868200831512182E-3</v>
      </c>
      <c r="R129" s="6">
        <f t="shared" ca="1" si="22"/>
        <v>1.717637594490775E-2</v>
      </c>
      <c r="S129" s="6">
        <f t="shared" ca="1" si="23"/>
        <v>-4.8864713499827588E-3</v>
      </c>
      <c r="T129" s="6">
        <f t="shared" ca="1" si="24"/>
        <v>2.1135605366119893E-2</v>
      </c>
      <c r="U129" s="6">
        <f t="shared" ca="1" si="25"/>
        <v>1.2029865561645283E-2</v>
      </c>
      <c r="V129" s="6">
        <f t="shared" ca="1" si="26"/>
        <v>2.9192309526489296E-2</v>
      </c>
      <c r="W129" s="6">
        <f t="shared" ca="1" si="27"/>
        <v>-1.9934214900817253E-2</v>
      </c>
      <c r="X129" s="6"/>
      <c r="Y129" s="6"/>
      <c r="Z129" s="6"/>
      <c r="AA129" s="1"/>
      <c r="AB129" s="1"/>
    </row>
    <row r="130" spans="1:28" ht="12.75" customHeight="1">
      <c r="A130" s="13">
        <v>36343</v>
      </c>
      <c r="B130" s="4">
        <v>67.78</v>
      </c>
      <c r="C130" s="4">
        <v>149.22999999999999</v>
      </c>
      <c r="D130" s="4">
        <v>121.11</v>
      </c>
      <c r="E130" s="4">
        <v>84.12</v>
      </c>
      <c r="F130" s="4">
        <v>105.8</v>
      </c>
      <c r="G130" s="4">
        <v>151.32</v>
      </c>
      <c r="H130" s="4">
        <v>187.23</v>
      </c>
      <c r="I130" s="4">
        <v>101.2</v>
      </c>
      <c r="J130" s="22">
        <v>16.5</v>
      </c>
      <c r="L130" s="5">
        <f t="shared" ca="1" si="28"/>
        <v>383</v>
      </c>
      <c r="M130" s="26">
        <f t="shared" si="18"/>
        <v>2.4675206960102684E-5</v>
      </c>
      <c r="N130" s="8">
        <f t="shared" ca="1" si="17"/>
        <v>36707</v>
      </c>
      <c r="O130" s="6">
        <f t="shared" ca="1" si="19"/>
        <v>1.7986363736056853E-2</v>
      </c>
      <c r="P130" s="6">
        <f t="shared" ca="1" si="20"/>
        <v>-1.6038836197759632E-2</v>
      </c>
      <c r="Q130" s="6">
        <f t="shared" ca="1" si="21"/>
        <v>1.2092664714603161E-2</v>
      </c>
      <c r="R130" s="6">
        <f t="shared" ca="1" si="22"/>
        <v>2.8242907617618608E-3</v>
      </c>
      <c r="S130" s="6">
        <f t="shared" ca="1" si="23"/>
        <v>3.5088759650696862E-2</v>
      </c>
      <c r="T130" s="6">
        <f t="shared" ca="1" si="24"/>
        <v>-2.7112115618454256E-2</v>
      </c>
      <c r="U130" s="6">
        <f t="shared" ca="1" si="25"/>
        <v>-6.6423117686289438E-4</v>
      </c>
      <c r="V130" s="6">
        <f t="shared" ca="1" si="26"/>
        <v>-8.0818224784754325E-2</v>
      </c>
      <c r="W130" s="6">
        <f t="shared" ca="1" si="27"/>
        <v>6.4538521137571164E-2</v>
      </c>
      <c r="X130" s="6"/>
      <c r="Y130" s="6"/>
      <c r="Z130" s="6"/>
      <c r="AA130" s="1"/>
      <c r="AB130" s="1"/>
    </row>
    <row r="131" spans="1:28" ht="12.75" customHeight="1">
      <c r="A131" s="13">
        <v>36347</v>
      </c>
      <c r="B131" s="4">
        <v>66.88</v>
      </c>
      <c r="C131" s="4">
        <v>148.05000000000001</v>
      </c>
      <c r="D131" s="4">
        <v>122.9</v>
      </c>
      <c r="E131" s="4">
        <v>85.53</v>
      </c>
      <c r="F131" s="4">
        <v>107.73</v>
      </c>
      <c r="G131" s="4">
        <v>150.36000000000001</v>
      </c>
      <c r="H131" s="4">
        <v>187.3</v>
      </c>
      <c r="I131" s="4">
        <v>109.4</v>
      </c>
      <c r="J131" s="22">
        <v>16.125</v>
      </c>
      <c r="L131" s="5">
        <f t="shared" ca="1" si="28"/>
        <v>382</v>
      </c>
      <c r="M131" s="26">
        <f t="shared" si="18"/>
        <v>2.3194694542496522E-5</v>
      </c>
      <c r="N131" s="8">
        <f t="shared" ca="1" si="17"/>
        <v>36706</v>
      </c>
      <c r="O131" s="6">
        <f t="shared" ca="1" si="19"/>
        <v>-8.6998877536480695E-2</v>
      </c>
      <c r="P131" s="6">
        <f t="shared" ca="1" si="20"/>
        <v>6.4574866147912111E-3</v>
      </c>
      <c r="Q131" s="6">
        <f t="shared" ca="1" si="21"/>
        <v>2.0353792999810896E-2</v>
      </c>
      <c r="R131" s="6">
        <f t="shared" ca="1" si="22"/>
        <v>-9.0498355199179273E-3</v>
      </c>
      <c r="S131" s="6">
        <f t="shared" ca="1" si="23"/>
        <v>7.975891113392258E-3</v>
      </c>
      <c r="T131" s="6">
        <f t="shared" ca="1" si="24"/>
        <v>-3.898640415657309E-3</v>
      </c>
      <c r="U131" s="6">
        <f t="shared" ca="1" si="25"/>
        <v>-1.2911917756393103E-2</v>
      </c>
      <c r="V131" s="6">
        <f t="shared" ca="1" si="26"/>
        <v>1.2244089861526022E-2</v>
      </c>
      <c r="W131" s="6">
        <f t="shared" ca="1" si="27"/>
        <v>1.7699577099400857E-2</v>
      </c>
      <c r="X131" s="6"/>
      <c r="Y131" s="6"/>
      <c r="Z131" s="6"/>
      <c r="AA131" s="1"/>
      <c r="AB131" s="1"/>
    </row>
    <row r="132" spans="1:28" ht="12.75" customHeight="1">
      <c r="A132" s="13">
        <v>36348</v>
      </c>
      <c r="B132" s="4">
        <v>67.33</v>
      </c>
      <c r="C132" s="4">
        <v>148.91999999999999</v>
      </c>
      <c r="D132" s="4">
        <v>120.65</v>
      </c>
      <c r="E132" s="4">
        <v>85.74</v>
      </c>
      <c r="F132" s="4">
        <v>104.48</v>
      </c>
      <c r="G132" s="4">
        <v>150.24</v>
      </c>
      <c r="H132" s="4">
        <v>185.45</v>
      </c>
      <c r="I132" s="4">
        <v>110.78</v>
      </c>
      <c r="J132" s="22">
        <v>15.75</v>
      </c>
      <c r="L132" s="5">
        <f t="shared" ca="1" si="28"/>
        <v>381</v>
      </c>
      <c r="M132" s="26">
        <f t="shared" si="18"/>
        <v>2.1803012869946731E-5</v>
      </c>
      <c r="N132" s="8">
        <f t="shared" ref="N132:N195" ca="1" si="29">INDEX($A:$J,L132,1)</f>
        <v>36705</v>
      </c>
      <c r="O132" s="6">
        <f t="shared" ca="1" si="19"/>
        <v>2.0138171003895519E-2</v>
      </c>
      <c r="P132" s="6">
        <f t="shared" ca="1" si="20"/>
        <v>5.3448690806123744E-2</v>
      </c>
      <c r="Q132" s="6">
        <f t="shared" ca="1" si="21"/>
        <v>5.9142436420817112E-4</v>
      </c>
      <c r="R132" s="6">
        <f t="shared" ca="1" si="22"/>
        <v>1.757088525185193E-2</v>
      </c>
      <c r="S132" s="6">
        <f t="shared" ca="1" si="23"/>
        <v>-2.8398494535800912E-3</v>
      </c>
      <c r="T132" s="6">
        <f t="shared" ca="1" si="24"/>
        <v>2.2948108610760833E-2</v>
      </c>
      <c r="U132" s="6">
        <f t="shared" ca="1" si="25"/>
        <v>3.3662632364698838E-2</v>
      </c>
      <c r="V132" s="6">
        <f t="shared" ca="1" si="26"/>
        <v>6.9399086583427874E-2</v>
      </c>
      <c r="W132" s="6">
        <f t="shared" ca="1" si="27"/>
        <v>-1.4184634991956413E-2</v>
      </c>
      <c r="X132" s="6"/>
      <c r="Y132" s="6"/>
      <c r="Z132" s="6"/>
      <c r="AA132" s="1"/>
      <c r="AB132" s="1"/>
    </row>
    <row r="133" spans="1:28" ht="12.75" customHeight="1">
      <c r="A133" s="13">
        <v>36349</v>
      </c>
      <c r="B133" s="4">
        <v>66.44</v>
      </c>
      <c r="C133" s="4">
        <v>149.25</v>
      </c>
      <c r="D133" s="4">
        <v>121.28</v>
      </c>
      <c r="E133" s="4">
        <v>85.69</v>
      </c>
      <c r="F133" s="4">
        <v>106.25</v>
      </c>
      <c r="G133" s="4">
        <v>150.49</v>
      </c>
      <c r="H133" s="4">
        <v>185.98</v>
      </c>
      <c r="I133" s="4">
        <v>109.53</v>
      </c>
      <c r="J133" s="22">
        <v>15.968999999999999</v>
      </c>
      <c r="L133" s="5">
        <f t="shared" ca="1" si="28"/>
        <v>380</v>
      </c>
      <c r="M133" s="26">
        <f t="shared" ref="M133:M196" si="30">M132*$AB$13</f>
        <v>2.0494832097749926E-5</v>
      </c>
      <c r="N133" s="8">
        <f t="shared" ca="1" si="29"/>
        <v>36704</v>
      </c>
      <c r="O133" s="6">
        <f t="shared" ref="O133:O196" ca="1" si="31">IF(ISERR(LN(INDEX($A:$J,$L133,O$2)/INDEX($A:$J,$L134,O$2))),0,LN(INDEX($A:$J,$L133,O$2)/INDEX($A:$J,$L134,O$2)))</f>
        <v>-9.4946259197783382E-3</v>
      </c>
      <c r="P133" s="6">
        <f t="shared" ref="P133:P196" ca="1" si="32">IF(ISERR(LN(INDEX($A:$J,$L133,P$2)/INDEX($A:$J,$L134,P$2))),0,LN(INDEX($A:$J,$L133,P$2)/INDEX($A:$J,$L134,P$2)))</f>
        <v>2.9221798708543431E-3</v>
      </c>
      <c r="Q133" s="6">
        <f t="shared" ref="Q133:Q196" ca="1" si="33">IF(ISERR(LN(INDEX($A:$J,$L133,Q$2)/INDEX($A:$J,$L134,Q$2))),0,LN(INDEX($A:$J,$L133,Q$2)/INDEX($A:$J,$L134,Q$2)))</f>
        <v>-8.0526802623518152E-3</v>
      </c>
      <c r="R133" s="6">
        <f t="shared" ref="R133:R196" ca="1" si="34">IF(ISERR(LN(INDEX($A:$J,$L133,R$2)/INDEX($A:$J,$L134,R$2))),0,LN(INDEX($A:$J,$L133,R$2)/INDEX($A:$J,$L134,R$2)))</f>
        <v>-1.6286648551233403E-3</v>
      </c>
      <c r="S133" s="6">
        <f t="shared" ref="S133:S196" ca="1" si="35">IF(ISERR(LN(INDEX($A:$J,$L133,S$2)/INDEX($A:$J,$L134,S$2))),0,LN(INDEX($A:$J,$L133,S$2)/INDEX($A:$J,$L134,S$2)))</f>
        <v>5.6877866254324769E-3</v>
      </c>
      <c r="T133" s="6">
        <f t="shared" ref="T133:T196" ca="1" si="36">IF(ISERR(LN(INDEX($A:$J,$L133,T$2)/INDEX($A:$J,$L134,T$2))),0,LN(INDEX($A:$J,$L133,T$2)/INDEX($A:$J,$L134,T$2)))</f>
        <v>-9.5366740240539153E-3</v>
      </c>
      <c r="U133" s="6">
        <f t="shared" ref="U133:U196" ca="1" si="37">IF(ISERR(LN(INDEX($A:$J,$L133,U$2)/INDEX($A:$J,$L134,U$2))),0,LN(INDEX($A:$J,$L133,U$2)/INDEX($A:$J,$L134,U$2)))</f>
        <v>-7.8140470914596742E-3</v>
      </c>
      <c r="V133" s="6">
        <f t="shared" ref="V133:V196" ca="1" si="38">IF(ISERR(LN(INDEX($A:$J,$L133,V$2)/INDEX($A:$J,$L134,V$2))),0,LN(INDEX($A:$J,$L133,V$2)/INDEX($A:$J,$L134,V$2)))</f>
        <v>3.1994473038706617E-2</v>
      </c>
      <c r="W133" s="6">
        <f t="shared" ref="W133:W196" ca="1" si="39">IF(ISERR(LN(INDEX($A:$J,$L133,W$2)/INDEX($A:$J,$L134,W$2))),0,LN(INDEX($A:$J,$L133,W$2)/INDEX($A:$J,$L134,W$2)))</f>
        <v>-8.7782595017105811E-3</v>
      </c>
      <c r="X133" s="6"/>
      <c r="Y133" s="6"/>
      <c r="Z133" s="6"/>
      <c r="AA133" s="1"/>
      <c r="AB133" s="1"/>
    </row>
    <row r="134" spans="1:28" ht="12.75" customHeight="1">
      <c r="A134" s="13">
        <v>36350</v>
      </c>
      <c r="B134" s="4">
        <v>65.98</v>
      </c>
      <c r="C134" s="4">
        <v>148.19</v>
      </c>
      <c r="D134" s="4">
        <v>121.91</v>
      </c>
      <c r="E134" s="4">
        <v>87.12</v>
      </c>
      <c r="F134" s="4">
        <v>107.34</v>
      </c>
      <c r="G134" s="4">
        <v>151.72999999999999</v>
      </c>
      <c r="H134" s="4">
        <v>186.94</v>
      </c>
      <c r="I134" s="4">
        <v>110.21</v>
      </c>
      <c r="J134" s="22">
        <v>16.062999999999999</v>
      </c>
      <c r="L134" s="5">
        <f t="shared" ref="L134:L197" ca="1" si="40">L133-1</f>
        <v>379</v>
      </c>
      <c r="M134" s="26">
        <f t="shared" si="30"/>
        <v>1.9265142171884931E-5</v>
      </c>
      <c r="N134" s="8">
        <f t="shared" ca="1" si="29"/>
        <v>36703</v>
      </c>
      <c r="O134" s="6">
        <f t="shared" ca="1" si="31"/>
        <v>1.5297965572984829E-3</v>
      </c>
      <c r="P134" s="6">
        <f t="shared" ca="1" si="32"/>
        <v>2.5268442576595648E-2</v>
      </c>
      <c r="Q134" s="6">
        <f t="shared" ca="1" si="33"/>
        <v>1.9580973556141907E-3</v>
      </c>
      <c r="R134" s="6">
        <f t="shared" ca="1" si="34"/>
        <v>-4.4651992191995305E-3</v>
      </c>
      <c r="S134" s="6">
        <f t="shared" ca="1" si="35"/>
        <v>-1.6745823532860849E-2</v>
      </c>
      <c r="T134" s="6">
        <f t="shared" ca="1" si="36"/>
        <v>6.7737759424822963E-3</v>
      </c>
      <c r="U134" s="6">
        <f t="shared" ca="1" si="37"/>
        <v>1.7008284019366118E-2</v>
      </c>
      <c r="V134" s="6">
        <f t="shared" ca="1" si="38"/>
        <v>7.3069827818908861E-2</v>
      </c>
      <c r="W134" s="6">
        <f t="shared" ca="1" si="39"/>
        <v>8.1803394516600514E-2</v>
      </c>
      <c r="X134" s="6"/>
      <c r="Y134" s="6"/>
      <c r="Z134" s="6"/>
      <c r="AA134" s="1"/>
      <c r="AB134" s="1"/>
    </row>
    <row r="135" spans="1:28" ht="12.75" customHeight="1">
      <c r="A135" s="13">
        <v>36353</v>
      </c>
      <c r="B135" s="4">
        <v>64.97</v>
      </c>
      <c r="C135" s="4">
        <v>148.19999999999999</v>
      </c>
      <c r="D135" s="4">
        <v>123.16</v>
      </c>
      <c r="E135" s="4">
        <v>88</v>
      </c>
      <c r="F135" s="4">
        <v>108.9</v>
      </c>
      <c r="G135" s="4">
        <v>152.02000000000001</v>
      </c>
      <c r="H135" s="4">
        <v>187.78</v>
      </c>
      <c r="I135" s="4">
        <v>111.94</v>
      </c>
      <c r="J135" s="22">
        <v>16.437999999999999</v>
      </c>
      <c r="L135" s="5">
        <f t="shared" ca="1" si="40"/>
        <v>378</v>
      </c>
      <c r="M135" s="26">
        <f t="shared" si="30"/>
        <v>1.8109233641571834E-5</v>
      </c>
      <c r="N135" s="8">
        <f t="shared" ca="1" si="29"/>
        <v>36700</v>
      </c>
      <c r="O135" s="6">
        <f t="shared" ca="1" si="31"/>
        <v>1.3028131319026604E-2</v>
      </c>
      <c r="P135" s="6">
        <f t="shared" ca="1" si="32"/>
        <v>-3.69062739492549E-2</v>
      </c>
      <c r="Q135" s="6">
        <f t="shared" ca="1" si="33"/>
        <v>-1.7871493520937025E-2</v>
      </c>
      <c r="R135" s="6">
        <f t="shared" ca="1" si="34"/>
        <v>-6.0734894062502943E-4</v>
      </c>
      <c r="S135" s="6">
        <f t="shared" ca="1" si="35"/>
        <v>-1.7697814515338704E-3</v>
      </c>
      <c r="T135" s="6">
        <f t="shared" ca="1" si="36"/>
        <v>1.3459855999853248E-4</v>
      </c>
      <c r="U135" s="6">
        <f t="shared" ca="1" si="37"/>
        <v>-9.3394977924639178E-3</v>
      </c>
      <c r="V135" s="6">
        <f t="shared" ca="1" si="38"/>
        <v>1.7571143871281798E-2</v>
      </c>
      <c r="W135" s="6">
        <f t="shared" ca="1" si="39"/>
        <v>5.6827831354981546E-3</v>
      </c>
      <c r="X135" s="6"/>
      <c r="Y135" s="6"/>
      <c r="Z135" s="6"/>
      <c r="AA135" s="1"/>
      <c r="AB135" s="1"/>
    </row>
    <row r="136" spans="1:28" ht="12.75" customHeight="1">
      <c r="A136" s="13">
        <v>36354</v>
      </c>
      <c r="B136" s="4">
        <v>64.180000000000007</v>
      </c>
      <c r="C136" s="4">
        <v>148.12</v>
      </c>
      <c r="D136" s="4">
        <v>123.95</v>
      </c>
      <c r="E136" s="4">
        <v>88.01</v>
      </c>
      <c r="F136" s="4">
        <v>109.82</v>
      </c>
      <c r="G136" s="4">
        <v>152.04</v>
      </c>
      <c r="H136" s="4">
        <v>187.15</v>
      </c>
      <c r="I136" s="4">
        <v>109.48</v>
      </c>
      <c r="J136" s="22">
        <v>16.905999999999999</v>
      </c>
      <c r="L136" s="5">
        <f t="shared" ca="1" si="40"/>
        <v>377</v>
      </c>
      <c r="M136" s="26">
        <f t="shared" si="30"/>
        <v>1.7022679623077522E-5</v>
      </c>
      <c r="N136" s="8">
        <f t="shared" ca="1" si="29"/>
        <v>36699</v>
      </c>
      <c r="O136" s="6">
        <f t="shared" ca="1" si="31"/>
        <v>-2.1758180528716805E-2</v>
      </c>
      <c r="P136" s="6">
        <f t="shared" ca="1" si="32"/>
        <v>-2.777539309125604E-2</v>
      </c>
      <c r="Q136" s="6">
        <f t="shared" ca="1" si="33"/>
        <v>-3.0277571172093901E-2</v>
      </c>
      <c r="R136" s="6">
        <f t="shared" ca="1" si="34"/>
        <v>-9.2667867003725143E-3</v>
      </c>
      <c r="S136" s="6">
        <f t="shared" ca="1" si="35"/>
        <v>-3.4041525670215241E-2</v>
      </c>
      <c r="T136" s="6">
        <f t="shared" ca="1" si="36"/>
        <v>-1.9462091225763527E-2</v>
      </c>
      <c r="U136" s="6">
        <f t="shared" ca="1" si="37"/>
        <v>-1.7993432217354648E-2</v>
      </c>
      <c r="V136" s="6">
        <f t="shared" ca="1" si="38"/>
        <v>-3.5670236856753017E-2</v>
      </c>
      <c r="W136" s="6">
        <f t="shared" ca="1" si="39"/>
        <v>-1.5122932863304695E-2</v>
      </c>
      <c r="X136" s="6"/>
      <c r="Y136" s="6"/>
      <c r="Z136" s="6"/>
      <c r="AA136" s="1"/>
      <c r="AB136" s="1"/>
    </row>
    <row r="137" spans="1:28" ht="12.75" customHeight="1">
      <c r="A137" s="13">
        <v>36355</v>
      </c>
      <c r="B137" s="4">
        <v>64.400000000000006</v>
      </c>
      <c r="C137" s="4">
        <v>149.26</v>
      </c>
      <c r="D137" s="4">
        <v>124.04</v>
      </c>
      <c r="E137" s="4">
        <v>87.37</v>
      </c>
      <c r="F137" s="4">
        <v>109.48</v>
      </c>
      <c r="G137" s="4">
        <v>152.79</v>
      </c>
      <c r="H137" s="4">
        <v>188.11</v>
      </c>
      <c r="I137" s="4">
        <v>110.34</v>
      </c>
      <c r="J137" s="22">
        <v>17.312999999999999</v>
      </c>
      <c r="L137" s="5">
        <f t="shared" ca="1" si="40"/>
        <v>376</v>
      </c>
      <c r="M137" s="26">
        <f t="shared" si="30"/>
        <v>1.6001318845692871E-5</v>
      </c>
      <c r="N137" s="8">
        <f t="shared" ca="1" si="29"/>
        <v>36698</v>
      </c>
      <c r="O137" s="6">
        <f t="shared" ca="1" si="31"/>
        <v>-4.2410136728062951E-2</v>
      </c>
      <c r="P137" s="6">
        <f t="shared" ca="1" si="32"/>
        <v>-1.0165084581674668E-2</v>
      </c>
      <c r="Q137" s="6">
        <f t="shared" ca="1" si="33"/>
        <v>3.60702114282547E-2</v>
      </c>
      <c r="R137" s="6">
        <f t="shared" ca="1" si="34"/>
        <v>-2.416916378467554E-2</v>
      </c>
      <c r="S137" s="6">
        <f t="shared" ca="1" si="35"/>
        <v>2.1303432496760224E-2</v>
      </c>
      <c r="T137" s="6">
        <f t="shared" ca="1" si="36"/>
        <v>2.1805935888074518E-3</v>
      </c>
      <c r="U137" s="6">
        <f t="shared" ca="1" si="37"/>
        <v>-1.3780979680007666E-3</v>
      </c>
      <c r="V137" s="6">
        <f t="shared" ca="1" si="38"/>
        <v>-1.9272912311195899E-2</v>
      </c>
      <c r="W137" s="6">
        <f t="shared" ca="1" si="39"/>
        <v>9.4401497278066415E-3</v>
      </c>
      <c r="X137" s="6"/>
      <c r="Y137" s="6"/>
      <c r="Z137" s="6"/>
      <c r="AA137" s="1"/>
      <c r="AB137" s="1"/>
    </row>
    <row r="138" spans="1:28" ht="12.75" customHeight="1">
      <c r="A138" s="13">
        <v>36356</v>
      </c>
      <c r="B138" s="4">
        <v>62.81</v>
      </c>
      <c r="C138" s="4">
        <v>157.88</v>
      </c>
      <c r="D138" s="4">
        <v>124.33</v>
      </c>
      <c r="E138" s="4">
        <v>87.43</v>
      </c>
      <c r="F138" s="4">
        <v>109.16</v>
      </c>
      <c r="G138" s="4">
        <v>154.52000000000001</v>
      </c>
      <c r="H138" s="4">
        <v>189.54</v>
      </c>
      <c r="I138" s="4">
        <v>114.86</v>
      </c>
      <c r="J138" s="22">
        <v>17.375</v>
      </c>
      <c r="L138" s="5">
        <f t="shared" ca="1" si="40"/>
        <v>375</v>
      </c>
      <c r="M138" s="26">
        <f t="shared" si="30"/>
        <v>1.5041239714951298E-5</v>
      </c>
      <c r="N138" s="8">
        <f t="shared" ca="1" si="29"/>
        <v>36697</v>
      </c>
      <c r="O138" s="6">
        <f t="shared" ca="1" si="31"/>
        <v>5.6862861894543246E-2</v>
      </c>
      <c r="P138" s="6">
        <f t="shared" ca="1" si="32"/>
        <v>4.8486724436441779E-3</v>
      </c>
      <c r="Q138" s="6">
        <f t="shared" ca="1" si="33"/>
        <v>-2.8256939189736791E-2</v>
      </c>
      <c r="R138" s="6">
        <f t="shared" ca="1" si="34"/>
        <v>-3.1268346758108476E-3</v>
      </c>
      <c r="S138" s="6">
        <f t="shared" ca="1" si="35"/>
        <v>-1.6878646516404566E-2</v>
      </c>
      <c r="T138" s="6">
        <f t="shared" ca="1" si="36"/>
        <v>-7.5785396824387691E-3</v>
      </c>
      <c r="U138" s="6">
        <f t="shared" ca="1" si="37"/>
        <v>-2.0872872853327906E-3</v>
      </c>
      <c r="V138" s="6">
        <f t="shared" ca="1" si="38"/>
        <v>1.3816909274325459E-2</v>
      </c>
      <c r="W138" s="6">
        <f t="shared" ca="1" si="39"/>
        <v>-2.616971773338472E-2</v>
      </c>
      <c r="X138" s="6"/>
      <c r="Y138" s="6"/>
      <c r="Z138" s="6"/>
      <c r="AA138" s="1"/>
      <c r="AB138" s="1"/>
    </row>
    <row r="139" spans="1:28" ht="12.75" customHeight="1">
      <c r="A139" s="13">
        <v>36357</v>
      </c>
      <c r="B139" s="4">
        <v>65.31</v>
      </c>
      <c r="C139" s="4">
        <v>157</v>
      </c>
      <c r="D139" s="4">
        <v>123.75</v>
      </c>
      <c r="E139" s="4">
        <v>87.87</v>
      </c>
      <c r="F139" s="4">
        <v>108.76</v>
      </c>
      <c r="G139" s="4">
        <v>154.65</v>
      </c>
      <c r="H139" s="4">
        <v>190.15</v>
      </c>
      <c r="I139" s="4">
        <v>122.94</v>
      </c>
      <c r="J139" s="22">
        <v>17.219000000000001</v>
      </c>
      <c r="L139" s="5">
        <f t="shared" ca="1" si="40"/>
        <v>374</v>
      </c>
      <c r="M139" s="26">
        <f t="shared" si="30"/>
        <v>1.4138765332054219E-5</v>
      </c>
      <c r="N139" s="8">
        <f t="shared" ca="1" si="29"/>
        <v>36696</v>
      </c>
      <c r="O139" s="6">
        <f t="shared" ca="1" si="31"/>
        <v>-1.5693676721801858E-2</v>
      </c>
      <c r="P139" s="6">
        <f t="shared" ca="1" si="32"/>
        <v>3.0978045130083476E-3</v>
      </c>
      <c r="Q139" s="6">
        <f t="shared" ca="1" si="33"/>
        <v>-2.2093488943923534E-2</v>
      </c>
      <c r="R139" s="6">
        <f t="shared" ca="1" si="34"/>
        <v>1.2764041725097736E-2</v>
      </c>
      <c r="S139" s="6">
        <f t="shared" ca="1" si="35"/>
        <v>-1.9338304073991345E-2</v>
      </c>
      <c r="T139" s="6">
        <f t="shared" ca="1" si="36"/>
        <v>-1.9676008184320551E-3</v>
      </c>
      <c r="U139" s="6">
        <f t="shared" ca="1" si="37"/>
        <v>1.1678199405402568E-2</v>
      </c>
      <c r="V139" s="6">
        <f t="shared" ca="1" si="38"/>
        <v>4.141078455561358E-3</v>
      </c>
      <c r="W139" s="6">
        <f t="shared" ca="1" si="39"/>
        <v>-2.1898685307637573E-2</v>
      </c>
      <c r="X139" s="6"/>
      <c r="Y139" s="6"/>
      <c r="Z139" s="6"/>
      <c r="AA139" s="1"/>
      <c r="AB139" s="1"/>
    </row>
    <row r="140" spans="1:28" ht="12.75" customHeight="1">
      <c r="A140" s="13">
        <v>36360</v>
      </c>
      <c r="B140" s="4">
        <v>67.459999999999994</v>
      </c>
      <c r="C140" s="4">
        <v>157.59</v>
      </c>
      <c r="D140" s="4">
        <v>121.45</v>
      </c>
      <c r="E140" s="4">
        <v>88.24</v>
      </c>
      <c r="F140" s="4">
        <v>105.64</v>
      </c>
      <c r="G140" s="4">
        <v>154.36000000000001</v>
      </c>
      <c r="H140" s="4">
        <v>188.26</v>
      </c>
      <c r="I140" s="4">
        <v>118.63</v>
      </c>
      <c r="J140" s="22">
        <v>17.155999999999999</v>
      </c>
      <c r="L140" s="5">
        <f t="shared" ca="1" si="40"/>
        <v>373</v>
      </c>
      <c r="M140" s="26">
        <f t="shared" si="30"/>
        <v>1.3290439412130964E-5</v>
      </c>
      <c r="N140" s="8">
        <f t="shared" ca="1" si="29"/>
        <v>36693</v>
      </c>
      <c r="O140" s="6">
        <f t="shared" ca="1" si="31"/>
        <v>2.3704400467880825E-2</v>
      </c>
      <c r="P140" s="6">
        <f t="shared" ca="1" si="32"/>
        <v>4.071214772402203E-3</v>
      </c>
      <c r="Q140" s="6">
        <f t="shared" ca="1" si="33"/>
        <v>2.2595623024270966E-2</v>
      </c>
      <c r="R140" s="6">
        <f t="shared" ca="1" si="34"/>
        <v>3.9604012160969143E-3</v>
      </c>
      <c r="S140" s="6">
        <f t="shared" ca="1" si="35"/>
        <v>2.7886285583885957E-2</v>
      </c>
      <c r="T140" s="6">
        <f t="shared" ca="1" si="36"/>
        <v>5.8987384964544014E-4</v>
      </c>
      <c r="U140" s="6">
        <f t="shared" ca="1" si="37"/>
        <v>1.8235920208615052E-3</v>
      </c>
      <c r="V140" s="6">
        <f t="shared" ca="1" si="38"/>
        <v>-4.4853955061001233E-3</v>
      </c>
      <c r="W140" s="6">
        <f t="shared" ca="1" si="39"/>
        <v>2.7434273647875873E-2</v>
      </c>
      <c r="X140" s="6"/>
      <c r="Y140" s="6"/>
      <c r="Z140" s="6"/>
      <c r="AA140" s="1"/>
      <c r="AB140" s="1"/>
    </row>
    <row r="141" spans="1:28" ht="12.75" customHeight="1">
      <c r="A141" s="13">
        <v>36361</v>
      </c>
      <c r="B141" s="4">
        <v>66.23</v>
      </c>
      <c r="C141" s="4">
        <v>156.16999999999999</v>
      </c>
      <c r="D141" s="4">
        <v>118.89</v>
      </c>
      <c r="E141" s="4">
        <v>87.73</v>
      </c>
      <c r="F141" s="4">
        <v>103.33</v>
      </c>
      <c r="G141" s="4">
        <v>153.71</v>
      </c>
      <c r="H141" s="4">
        <v>185.49</v>
      </c>
      <c r="I141" s="4">
        <v>118.7</v>
      </c>
      <c r="J141" s="22">
        <v>16.719000000000001</v>
      </c>
      <c r="L141" s="5">
        <f t="shared" ca="1" si="40"/>
        <v>372</v>
      </c>
      <c r="M141" s="26">
        <f t="shared" si="30"/>
        <v>1.2493013047403106E-5</v>
      </c>
      <c r="N141" s="8">
        <f t="shared" ca="1" si="29"/>
        <v>36692</v>
      </c>
      <c r="O141" s="6">
        <f t="shared" ca="1" si="31"/>
        <v>0</v>
      </c>
      <c r="P141" s="6">
        <f t="shared" ca="1" si="32"/>
        <v>6.0261313931558747E-3</v>
      </c>
      <c r="Q141" s="6">
        <f t="shared" ca="1" si="33"/>
        <v>-8.2531417567204141E-3</v>
      </c>
      <c r="R141" s="6">
        <f t="shared" ca="1" si="34"/>
        <v>5.3715438019108488E-3</v>
      </c>
      <c r="S141" s="6">
        <f t="shared" ca="1" si="35"/>
        <v>-5.0485017840503081E-4</v>
      </c>
      <c r="T141" s="6">
        <f t="shared" ca="1" si="36"/>
        <v>6.973712472907824E-3</v>
      </c>
      <c r="U141" s="6">
        <f t="shared" ca="1" si="37"/>
        <v>4.1876309661763814E-3</v>
      </c>
      <c r="V141" s="6">
        <f t="shared" ca="1" si="38"/>
        <v>1.3168115980361876E-2</v>
      </c>
      <c r="W141" s="6">
        <f t="shared" ca="1" si="39"/>
        <v>5.7266679580059467E-2</v>
      </c>
      <c r="X141" s="6"/>
      <c r="Y141" s="6"/>
      <c r="Z141" s="6"/>
      <c r="AA141" s="1"/>
      <c r="AB141" s="1"/>
    </row>
    <row r="142" spans="1:28" ht="12.75" customHeight="1">
      <c r="A142" s="13">
        <v>36362</v>
      </c>
      <c r="B142" s="4">
        <v>65.8</v>
      </c>
      <c r="C142" s="4">
        <v>155.04</v>
      </c>
      <c r="D142" s="4">
        <v>117.73</v>
      </c>
      <c r="E142" s="4">
        <v>88.66</v>
      </c>
      <c r="F142" s="4">
        <v>103.72</v>
      </c>
      <c r="G142" s="4">
        <v>153.75</v>
      </c>
      <c r="H142" s="4">
        <v>185.67</v>
      </c>
      <c r="I142" s="4">
        <v>117.67</v>
      </c>
      <c r="J142" s="22">
        <v>16.844000000000001</v>
      </c>
      <c r="L142" s="5">
        <f t="shared" ca="1" si="40"/>
        <v>371</v>
      </c>
      <c r="M142" s="26">
        <f t="shared" si="30"/>
        <v>1.1743432264558919E-5</v>
      </c>
      <c r="N142" s="8">
        <f t="shared" ca="1" si="29"/>
        <v>36691</v>
      </c>
      <c r="O142" s="6">
        <f t="shared" ca="1" si="31"/>
        <v>7.5596091912388377E-2</v>
      </c>
      <c r="P142" s="6">
        <f t="shared" ca="1" si="32"/>
        <v>1.6401210262258197E-2</v>
      </c>
      <c r="Q142" s="6">
        <f t="shared" ca="1" si="33"/>
        <v>4.05553511713429E-3</v>
      </c>
      <c r="R142" s="6">
        <f t="shared" ca="1" si="34"/>
        <v>-1.4260491219156922E-2</v>
      </c>
      <c r="S142" s="6">
        <f t="shared" ca="1" si="35"/>
        <v>-3.8860152529503569E-3</v>
      </c>
      <c r="T142" s="6">
        <f t="shared" ca="1" si="36"/>
        <v>-2.9006546806372331E-3</v>
      </c>
      <c r="U142" s="6">
        <f t="shared" ca="1" si="37"/>
        <v>-4.4757877254463377E-3</v>
      </c>
      <c r="V142" s="6">
        <f t="shared" ca="1" si="38"/>
        <v>-5.0005315864289801E-2</v>
      </c>
      <c r="W142" s="6">
        <f t="shared" ca="1" si="39"/>
        <v>3.2977394767598249E-2</v>
      </c>
      <c r="X142" s="6"/>
      <c r="Y142" s="6"/>
      <c r="Z142" s="6"/>
      <c r="AA142" s="1"/>
      <c r="AB142" s="1"/>
    </row>
    <row r="143" spans="1:28" ht="12.75" customHeight="1">
      <c r="A143" s="13">
        <v>36363</v>
      </c>
      <c r="B143" s="4">
        <v>64.56</v>
      </c>
      <c r="C143" s="4">
        <v>154.34</v>
      </c>
      <c r="D143" s="4">
        <v>116.7</v>
      </c>
      <c r="E143" s="4">
        <v>89.63</v>
      </c>
      <c r="F143" s="4">
        <v>102.49</v>
      </c>
      <c r="G143" s="4">
        <v>154.74</v>
      </c>
      <c r="H143" s="4">
        <v>184.79</v>
      </c>
      <c r="I143" s="4">
        <v>115.72</v>
      </c>
      <c r="J143" s="22">
        <v>16.719000000000001</v>
      </c>
      <c r="L143" s="5">
        <f t="shared" ca="1" si="40"/>
        <v>370</v>
      </c>
      <c r="M143" s="26">
        <f t="shared" si="30"/>
        <v>1.1038826328685383E-5</v>
      </c>
      <c r="N143" s="8">
        <f t="shared" ca="1" si="29"/>
        <v>36690</v>
      </c>
      <c r="O143" s="6">
        <f t="shared" ca="1" si="31"/>
        <v>3.5063684068421938E-3</v>
      </c>
      <c r="P143" s="6">
        <f t="shared" ca="1" si="32"/>
        <v>1.9741843921319184E-3</v>
      </c>
      <c r="Q143" s="6">
        <f t="shared" ca="1" si="33"/>
        <v>1.5015957273088881E-3</v>
      </c>
      <c r="R143" s="6">
        <f t="shared" ca="1" si="34"/>
        <v>2.0062248015371119E-2</v>
      </c>
      <c r="S143" s="6">
        <f t="shared" ca="1" si="35"/>
        <v>2.8770788744829638E-3</v>
      </c>
      <c r="T143" s="6">
        <f t="shared" ca="1" si="36"/>
        <v>6.8034213344239482E-3</v>
      </c>
      <c r="U143" s="6">
        <f t="shared" ca="1" si="37"/>
        <v>8.1967672041784907E-3</v>
      </c>
      <c r="V143" s="6">
        <f t="shared" ca="1" si="38"/>
        <v>-1.8084864705065023E-2</v>
      </c>
      <c r="W143" s="6">
        <f t="shared" ca="1" si="39"/>
        <v>2.8838487350316931E-2</v>
      </c>
      <c r="X143" s="6"/>
      <c r="Y143" s="6"/>
      <c r="Z143" s="6"/>
      <c r="AA143" s="1"/>
      <c r="AB143" s="1"/>
    </row>
    <row r="144" spans="1:28" ht="12.75" customHeight="1">
      <c r="A144" s="13">
        <v>36364</v>
      </c>
      <c r="B144" s="4">
        <v>65.010000000000005</v>
      </c>
      <c r="C144" s="4">
        <v>152.38999999999999</v>
      </c>
      <c r="D144" s="4">
        <v>118.08</v>
      </c>
      <c r="E144" s="4">
        <v>88.61</v>
      </c>
      <c r="F144" s="4">
        <v>103.77</v>
      </c>
      <c r="G144" s="4">
        <v>154.91</v>
      </c>
      <c r="H144" s="4">
        <v>184.16</v>
      </c>
      <c r="I144" s="4">
        <v>116.82</v>
      </c>
      <c r="J144" s="22">
        <v>16.625</v>
      </c>
      <c r="L144" s="5">
        <f t="shared" ca="1" si="40"/>
        <v>369</v>
      </c>
      <c r="M144" s="26">
        <f t="shared" si="30"/>
        <v>1.0376496748964259E-5</v>
      </c>
      <c r="N144" s="8">
        <f t="shared" ca="1" si="29"/>
        <v>36689</v>
      </c>
      <c r="O144" s="6">
        <f t="shared" ca="1" si="31"/>
        <v>2.083247934216283E-2</v>
      </c>
      <c r="P144" s="6">
        <f t="shared" ca="1" si="32"/>
        <v>3.3498318344140771E-3</v>
      </c>
      <c r="Q144" s="6">
        <f t="shared" ca="1" si="33"/>
        <v>1.8197254521884757E-2</v>
      </c>
      <c r="R144" s="6">
        <f t="shared" ca="1" si="34"/>
        <v>-1.5528880637780127E-2</v>
      </c>
      <c r="S144" s="6">
        <f t="shared" ca="1" si="35"/>
        <v>2.7160901574843268E-2</v>
      </c>
      <c r="T144" s="6">
        <f t="shared" ca="1" si="36"/>
        <v>-5.8813980868071799E-3</v>
      </c>
      <c r="U144" s="6">
        <f t="shared" ca="1" si="37"/>
        <v>-1.6660250435073704E-2</v>
      </c>
      <c r="V144" s="6">
        <f t="shared" ca="1" si="38"/>
        <v>-1.5648557280286898E-2</v>
      </c>
      <c r="W144" s="6">
        <f t="shared" ca="1" si="39"/>
        <v>7.3162054033554975E-3</v>
      </c>
      <c r="X144" s="6"/>
      <c r="Y144" s="6"/>
      <c r="Z144" s="6"/>
      <c r="AA144" s="1"/>
      <c r="AB144" s="1"/>
    </row>
    <row r="145" spans="1:28" ht="12.75" customHeight="1">
      <c r="A145" s="13">
        <v>36367</v>
      </c>
      <c r="B145" s="4">
        <v>64.459999999999994</v>
      </c>
      <c r="C145" s="4">
        <v>151.91999999999999</v>
      </c>
      <c r="D145" s="4">
        <v>116.24</v>
      </c>
      <c r="E145" s="4">
        <v>87.59</v>
      </c>
      <c r="F145" s="4">
        <v>100.63</v>
      </c>
      <c r="G145" s="4">
        <v>154.22999999999999</v>
      </c>
      <c r="H145" s="4">
        <v>182.24</v>
      </c>
      <c r="I145" s="4">
        <v>117.44</v>
      </c>
      <c r="J145" s="22">
        <v>17.062999999999999</v>
      </c>
      <c r="L145" s="5">
        <f t="shared" ca="1" si="40"/>
        <v>368</v>
      </c>
      <c r="M145" s="26">
        <f t="shared" si="30"/>
        <v>9.7539069440264034E-6</v>
      </c>
      <c r="N145" s="8">
        <f t="shared" ca="1" si="29"/>
        <v>36686</v>
      </c>
      <c r="O145" s="6">
        <f t="shared" ca="1" si="31"/>
        <v>7.3558513068247089E-3</v>
      </c>
      <c r="P145" s="6">
        <f t="shared" ca="1" si="32"/>
        <v>-7.0671672230925549E-3</v>
      </c>
      <c r="Q145" s="6">
        <f t="shared" ca="1" si="33"/>
        <v>-9.392719939352789E-3</v>
      </c>
      <c r="R145" s="6">
        <f t="shared" ca="1" si="34"/>
        <v>-5.3196854837633915E-3</v>
      </c>
      <c r="S145" s="6">
        <f t="shared" ca="1" si="35"/>
        <v>-1.0308610543018472E-2</v>
      </c>
      <c r="T145" s="6">
        <f t="shared" ca="1" si="36"/>
        <v>6.0802513668843658E-3</v>
      </c>
      <c r="U145" s="6">
        <f t="shared" ca="1" si="37"/>
        <v>1.0386098579201013E-2</v>
      </c>
      <c r="V145" s="6">
        <f t="shared" ca="1" si="38"/>
        <v>1.5583387349669917E-2</v>
      </c>
      <c r="W145" s="6">
        <f t="shared" ca="1" si="39"/>
        <v>7.4040603974542445E-3</v>
      </c>
      <c r="X145" s="6"/>
      <c r="Y145" s="6"/>
      <c r="Z145" s="6"/>
      <c r="AA145" s="1"/>
      <c r="AB145" s="1"/>
    </row>
    <row r="146" spans="1:28" ht="12.75" customHeight="1">
      <c r="A146" s="13">
        <v>36368</v>
      </c>
      <c r="B146" s="4">
        <v>63.1</v>
      </c>
      <c r="C146" s="4">
        <v>151.66999999999999</v>
      </c>
      <c r="D146" s="4">
        <v>115.05</v>
      </c>
      <c r="E146" s="4">
        <v>88.24</v>
      </c>
      <c r="F146" s="4">
        <v>100.31</v>
      </c>
      <c r="G146" s="4">
        <v>153.43</v>
      </c>
      <c r="H146" s="4">
        <v>183.27</v>
      </c>
      <c r="I146" s="4">
        <v>117.14</v>
      </c>
      <c r="J146" s="22">
        <v>17.687999999999999</v>
      </c>
      <c r="L146" s="5">
        <f t="shared" ca="1" si="40"/>
        <v>367</v>
      </c>
      <c r="M146" s="26">
        <f t="shared" si="30"/>
        <v>9.168672527384818E-6</v>
      </c>
      <c r="N146" s="8">
        <f t="shared" ca="1" si="29"/>
        <v>36685</v>
      </c>
      <c r="O146" s="6">
        <f t="shared" ca="1" si="31"/>
        <v>-3.9194218082436788E-3</v>
      </c>
      <c r="P146" s="6">
        <f t="shared" ca="1" si="32"/>
        <v>-1.6645233471667138E-3</v>
      </c>
      <c r="Q146" s="6">
        <f t="shared" ca="1" si="33"/>
        <v>1.3994249117110934E-2</v>
      </c>
      <c r="R146" s="6">
        <f t="shared" ca="1" si="34"/>
        <v>-1.2885769862227612E-2</v>
      </c>
      <c r="S146" s="6">
        <f t="shared" ca="1" si="35"/>
        <v>1.3199321520869662E-2</v>
      </c>
      <c r="T146" s="6">
        <f t="shared" ca="1" si="36"/>
        <v>-3.9035412959973841E-3</v>
      </c>
      <c r="U146" s="6">
        <f t="shared" ca="1" si="37"/>
        <v>-7.4773870894143789E-3</v>
      </c>
      <c r="V146" s="6">
        <f t="shared" ca="1" si="38"/>
        <v>3.0838865226139142E-2</v>
      </c>
      <c r="W146" s="6">
        <f t="shared" ca="1" si="39"/>
        <v>3.1226689389178254E-2</v>
      </c>
      <c r="X146" s="6"/>
      <c r="Y146" s="6"/>
      <c r="Z146" s="6"/>
      <c r="AA146" s="1"/>
      <c r="AB146" s="1"/>
    </row>
    <row r="147" spans="1:28" ht="12.75" customHeight="1">
      <c r="A147" s="13">
        <v>36369</v>
      </c>
      <c r="B147" s="4">
        <v>66.150000000000006</v>
      </c>
      <c r="C147" s="4">
        <v>152.36000000000001</v>
      </c>
      <c r="D147" s="4">
        <v>116.56</v>
      </c>
      <c r="E147" s="4">
        <v>89.37</v>
      </c>
      <c r="F147" s="4">
        <v>102.38</v>
      </c>
      <c r="G147" s="4">
        <v>153.88999999999999</v>
      </c>
      <c r="H147" s="4">
        <v>183.64</v>
      </c>
      <c r="I147" s="4">
        <v>120.29</v>
      </c>
      <c r="J147" s="22">
        <v>17.75</v>
      </c>
      <c r="L147" s="5">
        <f t="shared" ca="1" si="40"/>
        <v>366</v>
      </c>
      <c r="M147" s="26">
        <f t="shared" si="30"/>
        <v>8.6185521757417279E-6</v>
      </c>
      <c r="N147" s="8">
        <f t="shared" ca="1" si="29"/>
        <v>36684</v>
      </c>
      <c r="O147" s="6">
        <f t="shared" ca="1" si="31"/>
        <v>5.3341827138730031E-3</v>
      </c>
      <c r="P147" s="6">
        <f t="shared" ca="1" si="32"/>
        <v>-4.4503184896245119E-3</v>
      </c>
      <c r="Q147" s="6">
        <f t="shared" ca="1" si="33"/>
        <v>-1.1020974745784539E-2</v>
      </c>
      <c r="R147" s="6">
        <f t="shared" ca="1" si="34"/>
        <v>-1.253028442562421E-2</v>
      </c>
      <c r="S147" s="6">
        <f t="shared" ca="1" si="35"/>
        <v>-8.8679268696598666E-3</v>
      </c>
      <c r="T147" s="6">
        <f t="shared" ca="1" si="36"/>
        <v>-2.5061016875547516E-3</v>
      </c>
      <c r="U147" s="6">
        <f t="shared" ca="1" si="37"/>
        <v>5.8429285003787253E-3</v>
      </c>
      <c r="V147" s="6">
        <f t="shared" ca="1" si="38"/>
        <v>8.7409654245860623E-4</v>
      </c>
      <c r="W147" s="6">
        <f t="shared" ca="1" si="39"/>
        <v>-6.5255932716954679E-3</v>
      </c>
      <c r="X147" s="6"/>
      <c r="Y147" s="6"/>
      <c r="Z147" s="6"/>
      <c r="AA147" s="1"/>
      <c r="AB147" s="1"/>
    </row>
    <row r="148" spans="1:28" ht="12.75" customHeight="1">
      <c r="A148" s="13">
        <v>36370</v>
      </c>
      <c r="B148" s="4">
        <v>62.77</v>
      </c>
      <c r="C148" s="4">
        <v>150.07</v>
      </c>
      <c r="D148" s="4">
        <v>119.96</v>
      </c>
      <c r="E148" s="4">
        <v>89.53</v>
      </c>
      <c r="F148" s="4">
        <v>104.09</v>
      </c>
      <c r="G148" s="4">
        <v>153.59</v>
      </c>
      <c r="H148" s="4">
        <v>182.68</v>
      </c>
      <c r="I148" s="4">
        <v>117.27</v>
      </c>
      <c r="J148" s="22">
        <v>18.062999999999999</v>
      </c>
      <c r="L148" s="5">
        <f t="shared" ca="1" si="40"/>
        <v>365</v>
      </c>
      <c r="M148" s="26">
        <f t="shared" si="30"/>
        <v>8.1014390451972241E-6</v>
      </c>
      <c r="N148" s="8">
        <f t="shared" ca="1" si="29"/>
        <v>36683</v>
      </c>
      <c r="O148" s="6">
        <f t="shared" ca="1" si="31"/>
        <v>-8.1466845678181375E-3</v>
      </c>
      <c r="P148" s="6">
        <f t="shared" ca="1" si="32"/>
        <v>-6.4516352814886074E-3</v>
      </c>
      <c r="Q148" s="6">
        <f t="shared" ca="1" si="33"/>
        <v>1.9254120885614356E-2</v>
      </c>
      <c r="R148" s="6">
        <f t="shared" ca="1" si="34"/>
        <v>-1.1049836186584935E-2</v>
      </c>
      <c r="S148" s="6">
        <f t="shared" ca="1" si="35"/>
        <v>1.5346707397315017E-2</v>
      </c>
      <c r="T148" s="6">
        <f t="shared" ca="1" si="36"/>
        <v>1.5820702047390364E-3</v>
      </c>
      <c r="U148" s="6">
        <f t="shared" ca="1" si="37"/>
        <v>-5.6996586035266746E-3</v>
      </c>
      <c r="V148" s="6">
        <f t="shared" ca="1" si="38"/>
        <v>-6.8378626686867979E-3</v>
      </c>
      <c r="W148" s="6">
        <f t="shared" ca="1" si="39"/>
        <v>1.4222399680188574E-2</v>
      </c>
      <c r="X148" s="6"/>
      <c r="Y148" s="6"/>
      <c r="Z148" s="6"/>
      <c r="AA148" s="1"/>
      <c r="AB148" s="1"/>
    </row>
    <row r="149" spans="1:28" ht="12.75" customHeight="1">
      <c r="A149" s="13">
        <v>36371</v>
      </c>
      <c r="B149" s="4">
        <v>63.2</v>
      </c>
      <c r="C149" s="4">
        <v>150.61000000000001</v>
      </c>
      <c r="D149" s="4">
        <v>121.47</v>
      </c>
      <c r="E149" s="4">
        <v>90.92</v>
      </c>
      <c r="F149" s="4">
        <v>105.74</v>
      </c>
      <c r="G149" s="4">
        <v>153.75</v>
      </c>
      <c r="H149" s="4">
        <v>183.8</v>
      </c>
      <c r="I149" s="4">
        <v>112.89</v>
      </c>
      <c r="J149" s="22">
        <v>18.312999999999999</v>
      </c>
      <c r="L149" s="5">
        <f t="shared" ca="1" si="40"/>
        <v>364</v>
      </c>
      <c r="M149" s="26">
        <f t="shared" si="30"/>
        <v>7.6153527024853902E-6</v>
      </c>
      <c r="N149" s="8">
        <f t="shared" ca="1" si="29"/>
        <v>36682</v>
      </c>
      <c r="O149" s="6">
        <f t="shared" ca="1" si="31"/>
        <v>2.3043948978814108E-2</v>
      </c>
      <c r="P149" s="6">
        <f t="shared" ca="1" si="32"/>
        <v>-4.1787987083787663E-3</v>
      </c>
      <c r="Q149" s="6">
        <f t="shared" ca="1" si="33"/>
        <v>-2.4624872746005343E-2</v>
      </c>
      <c r="R149" s="6">
        <f t="shared" ca="1" si="34"/>
        <v>-1.7280670439640974E-2</v>
      </c>
      <c r="S149" s="6">
        <f t="shared" ca="1" si="35"/>
        <v>-2.3917874481447471E-2</v>
      </c>
      <c r="T149" s="6">
        <f t="shared" ca="1" si="36"/>
        <v>-1.8303557137824646E-2</v>
      </c>
      <c r="U149" s="6">
        <f t="shared" ca="1" si="37"/>
        <v>-2.0515763774005542E-3</v>
      </c>
      <c r="V149" s="6">
        <f t="shared" ca="1" si="38"/>
        <v>-1.3471121794167177E-2</v>
      </c>
      <c r="W149" s="6">
        <f t="shared" ca="1" si="39"/>
        <v>7.7565070385866115E-3</v>
      </c>
      <c r="X149" s="6"/>
      <c r="Y149" s="6"/>
      <c r="Z149" s="6"/>
      <c r="AA149" s="1"/>
      <c r="AB149" s="1"/>
    </row>
    <row r="150" spans="1:28" ht="12.75" customHeight="1">
      <c r="A150" s="13">
        <v>36374</v>
      </c>
      <c r="B150" s="4">
        <v>63.48</v>
      </c>
      <c r="C150" s="4">
        <v>150.5</v>
      </c>
      <c r="D150" s="4">
        <v>120.07</v>
      </c>
      <c r="E150" s="4">
        <v>90.97</v>
      </c>
      <c r="F150" s="4">
        <v>103.8</v>
      </c>
      <c r="G150" s="4">
        <v>153.96</v>
      </c>
      <c r="H150" s="4">
        <v>183.11</v>
      </c>
      <c r="I150" s="4">
        <v>116.04</v>
      </c>
      <c r="J150" s="22">
        <v>18.625</v>
      </c>
      <c r="L150" s="5">
        <f t="shared" ca="1" si="40"/>
        <v>363</v>
      </c>
      <c r="M150" s="26">
        <f t="shared" si="30"/>
        <v>7.1584315403362666E-6</v>
      </c>
      <c r="N150" s="8">
        <f t="shared" ca="1" si="29"/>
        <v>36679</v>
      </c>
      <c r="O150" s="6">
        <f t="shared" ca="1" si="31"/>
        <v>2.6862456617596855E-2</v>
      </c>
      <c r="P150" s="6">
        <f t="shared" ca="1" si="32"/>
        <v>5.6005821633612219E-3</v>
      </c>
      <c r="Q150" s="6">
        <f t="shared" ca="1" si="33"/>
        <v>-2.6122512794762666E-2</v>
      </c>
      <c r="R150" s="6">
        <f t="shared" ca="1" si="34"/>
        <v>9.3153243811170718E-4</v>
      </c>
      <c r="S150" s="6">
        <f t="shared" ca="1" si="35"/>
        <v>-2.7057849874572638E-2</v>
      </c>
      <c r="T150" s="6">
        <f t="shared" ca="1" si="36"/>
        <v>1.8153531956377352E-3</v>
      </c>
      <c r="U150" s="6">
        <f t="shared" ca="1" si="37"/>
        <v>3.0831238154745179E-2</v>
      </c>
      <c r="V150" s="6">
        <f t="shared" ca="1" si="38"/>
        <v>9.0306569534739672E-2</v>
      </c>
      <c r="W150" s="6">
        <f t="shared" ca="1" si="39"/>
        <v>-7.7981096834059946E-2</v>
      </c>
      <c r="X150" s="6"/>
      <c r="Y150" s="6"/>
      <c r="Z150" s="6"/>
      <c r="AA150" s="1"/>
      <c r="AB150" s="1"/>
    </row>
    <row r="151" spans="1:28" ht="12.75" customHeight="1">
      <c r="A151" s="13">
        <v>36375</v>
      </c>
      <c r="B151" s="4">
        <v>64.010000000000005</v>
      </c>
      <c r="C151" s="4">
        <v>149.41999999999999</v>
      </c>
      <c r="D151" s="4">
        <v>119.73</v>
      </c>
      <c r="E151" s="4">
        <v>89.76</v>
      </c>
      <c r="F151" s="4">
        <v>103.43</v>
      </c>
      <c r="G151" s="4">
        <v>154.24</v>
      </c>
      <c r="H151" s="4">
        <v>180.79</v>
      </c>
      <c r="I151" s="4">
        <v>114.08</v>
      </c>
      <c r="J151" s="22">
        <v>18.780999999999999</v>
      </c>
      <c r="L151" s="5">
        <f t="shared" ca="1" si="40"/>
        <v>362</v>
      </c>
      <c r="M151" s="26">
        <f t="shared" si="30"/>
        <v>6.7289256479160903E-6</v>
      </c>
      <c r="N151" s="8">
        <f t="shared" ca="1" si="29"/>
        <v>36678</v>
      </c>
      <c r="O151" s="6">
        <f t="shared" ca="1" si="31"/>
        <v>4.8732760535766279E-2</v>
      </c>
      <c r="P151" s="6">
        <f t="shared" ca="1" si="32"/>
        <v>-5.823954339562675E-3</v>
      </c>
      <c r="Q151" s="6">
        <f t="shared" ca="1" si="33"/>
        <v>-5.5710450494555839E-3</v>
      </c>
      <c r="R151" s="6">
        <f t="shared" ca="1" si="34"/>
        <v>2.7015905805724754E-2</v>
      </c>
      <c r="S151" s="6">
        <f t="shared" ca="1" si="35"/>
        <v>-1.277139381767286E-3</v>
      </c>
      <c r="T151" s="6">
        <f t="shared" ca="1" si="36"/>
        <v>2.1437627984685795E-3</v>
      </c>
      <c r="U151" s="6">
        <f t="shared" ca="1" si="37"/>
        <v>2.1815071667537982E-2</v>
      </c>
      <c r="V151" s="6">
        <f t="shared" ca="1" si="38"/>
        <v>1.6145805286478063E-2</v>
      </c>
      <c r="W151" s="6">
        <f t="shared" ca="1" si="39"/>
        <v>3.5551861284589738E-2</v>
      </c>
      <c r="X151" s="6"/>
      <c r="Y151" s="6"/>
      <c r="Z151" s="6"/>
      <c r="AA151" s="1"/>
      <c r="AB151" s="1"/>
    </row>
    <row r="152" spans="1:28" ht="12.75" customHeight="1">
      <c r="A152" s="13">
        <v>36376</v>
      </c>
      <c r="B152" s="4">
        <v>63.83</v>
      </c>
      <c r="C152" s="4">
        <v>150.93</v>
      </c>
      <c r="D152" s="4">
        <v>122.08</v>
      </c>
      <c r="E152" s="4">
        <v>87.99</v>
      </c>
      <c r="F152" s="4">
        <v>106.57</v>
      </c>
      <c r="G152" s="4">
        <v>154.12</v>
      </c>
      <c r="H152" s="4">
        <v>178.98</v>
      </c>
      <c r="I152" s="4">
        <v>112.38</v>
      </c>
      <c r="J152" s="22">
        <v>18.530999999999999</v>
      </c>
      <c r="L152" s="5">
        <f t="shared" ca="1" si="40"/>
        <v>361</v>
      </c>
      <c r="M152" s="26">
        <f t="shared" si="30"/>
        <v>6.3251901090411248E-6</v>
      </c>
      <c r="N152" s="8">
        <f t="shared" ca="1" si="29"/>
        <v>36677</v>
      </c>
      <c r="O152" s="6">
        <f t="shared" ca="1" si="31"/>
        <v>-1.6566000908258525E-2</v>
      </c>
      <c r="P152" s="6">
        <f t="shared" ca="1" si="32"/>
        <v>-1.624611126922099E-2</v>
      </c>
      <c r="Q152" s="6">
        <f t="shared" ca="1" si="33"/>
        <v>2.1661496781179467E-2</v>
      </c>
      <c r="R152" s="6">
        <f t="shared" ca="1" si="34"/>
        <v>-3.40738845849917E-2</v>
      </c>
      <c r="S152" s="6">
        <f t="shared" ca="1" si="35"/>
        <v>1.6370955746993571E-2</v>
      </c>
      <c r="T152" s="6">
        <f t="shared" ca="1" si="36"/>
        <v>9.1462060463381734E-3</v>
      </c>
      <c r="U152" s="6">
        <f t="shared" ca="1" si="37"/>
        <v>4.2794275504386414E-3</v>
      </c>
      <c r="V152" s="6">
        <f t="shared" ca="1" si="38"/>
        <v>1.2023010400431638E-2</v>
      </c>
      <c r="W152" s="6">
        <f t="shared" ca="1" si="39"/>
        <v>2.5891190467081961E-2</v>
      </c>
      <c r="X152" s="6"/>
      <c r="Y152" s="6"/>
      <c r="Z152" s="6"/>
      <c r="AA152" s="1"/>
      <c r="AB152" s="1"/>
    </row>
    <row r="153" spans="1:28" ht="12.75" customHeight="1">
      <c r="A153" s="13">
        <v>36377</v>
      </c>
      <c r="B153" s="4">
        <v>63.41</v>
      </c>
      <c r="C153" s="4">
        <v>148.36000000000001</v>
      </c>
      <c r="D153" s="4">
        <v>124.79</v>
      </c>
      <c r="E153" s="4">
        <v>86.34</v>
      </c>
      <c r="F153" s="4">
        <v>110.06</v>
      </c>
      <c r="G153" s="4">
        <v>154.69</v>
      </c>
      <c r="H153" s="4">
        <v>178.15</v>
      </c>
      <c r="I153" s="4">
        <v>111.25</v>
      </c>
      <c r="J153" s="22">
        <v>18.344000000000001</v>
      </c>
      <c r="L153" s="5">
        <f t="shared" ca="1" si="40"/>
        <v>360</v>
      </c>
      <c r="M153" s="26">
        <f t="shared" si="30"/>
        <v>5.9456787024986573E-6</v>
      </c>
      <c r="N153" s="8">
        <f t="shared" ca="1" si="29"/>
        <v>36676</v>
      </c>
      <c r="O153" s="6">
        <f t="shared" ca="1" si="31"/>
        <v>-1.3540963477292579E-3</v>
      </c>
      <c r="P153" s="6">
        <f t="shared" ca="1" si="32"/>
        <v>-5.0414748945775039E-3</v>
      </c>
      <c r="Q153" s="6">
        <f t="shared" ca="1" si="33"/>
        <v>1.6353594220294223E-2</v>
      </c>
      <c r="R153" s="6">
        <f t="shared" ca="1" si="34"/>
        <v>1.0231695622231963E-2</v>
      </c>
      <c r="S153" s="6">
        <f t="shared" ca="1" si="35"/>
        <v>2.1934059647281616E-2</v>
      </c>
      <c r="T153" s="6">
        <f t="shared" ca="1" si="36"/>
        <v>1.9282974979119145E-2</v>
      </c>
      <c r="U153" s="6">
        <f t="shared" ca="1" si="37"/>
        <v>3.2458562525879836E-2</v>
      </c>
      <c r="V153" s="6">
        <f t="shared" ca="1" si="38"/>
        <v>7.9189702633589751E-2</v>
      </c>
      <c r="W153" s="6">
        <f t="shared" ca="1" si="39"/>
        <v>5.4706266327897704E-3</v>
      </c>
      <c r="X153" s="6"/>
      <c r="Y153" s="6"/>
      <c r="Z153" s="6"/>
      <c r="AA153" s="1"/>
      <c r="AB153" s="1"/>
    </row>
    <row r="154" spans="1:28" ht="12.75" customHeight="1">
      <c r="A154" s="13">
        <v>36378</v>
      </c>
      <c r="B154" s="4">
        <v>65.180000000000007</v>
      </c>
      <c r="C154" s="4">
        <v>147.63999999999999</v>
      </c>
      <c r="D154" s="4">
        <v>125.09</v>
      </c>
      <c r="E154" s="4">
        <v>85.86</v>
      </c>
      <c r="F154" s="4">
        <v>110.35</v>
      </c>
      <c r="G154" s="4">
        <v>154.04</v>
      </c>
      <c r="H154" s="4">
        <v>177.25</v>
      </c>
      <c r="I154" s="4">
        <v>112.39</v>
      </c>
      <c r="J154" s="22">
        <v>18.187999999999999</v>
      </c>
      <c r="L154" s="5">
        <f t="shared" ca="1" si="40"/>
        <v>359</v>
      </c>
      <c r="M154" s="26">
        <f t="shared" si="30"/>
        <v>5.588937980348738E-6</v>
      </c>
      <c r="N154" s="8">
        <f t="shared" ca="1" si="29"/>
        <v>36672</v>
      </c>
      <c r="O154" s="6">
        <f t="shared" ca="1" si="31"/>
        <v>-1.5941272222123791E-2</v>
      </c>
      <c r="P154" s="6">
        <f t="shared" ca="1" si="32"/>
        <v>-3.3469181417678721E-3</v>
      </c>
      <c r="Q154" s="6">
        <f t="shared" ca="1" si="33"/>
        <v>8.2142523062846782E-3</v>
      </c>
      <c r="R154" s="6">
        <f t="shared" ca="1" si="34"/>
        <v>1.0337466363846115E-2</v>
      </c>
      <c r="S154" s="6">
        <f t="shared" ca="1" si="35"/>
        <v>7.3702833525019981E-4</v>
      </c>
      <c r="T154" s="6">
        <f t="shared" ca="1" si="36"/>
        <v>2.3148241714708022E-2</v>
      </c>
      <c r="U154" s="6">
        <f t="shared" ca="1" si="37"/>
        <v>1.0429160876462193E-3</v>
      </c>
      <c r="V154" s="6">
        <f t="shared" ca="1" si="38"/>
        <v>-6.4236392123714903E-4</v>
      </c>
      <c r="W154" s="6">
        <f t="shared" ca="1" si="39"/>
        <v>5.536077892059804E-3</v>
      </c>
      <c r="X154" s="6"/>
      <c r="Y154" s="6"/>
      <c r="Z154" s="6"/>
      <c r="AA154" s="1"/>
      <c r="AB154" s="1"/>
    </row>
    <row r="155" spans="1:28" ht="12.75" customHeight="1">
      <c r="A155" s="13">
        <v>36381</v>
      </c>
      <c r="B155" s="4">
        <v>67.23</v>
      </c>
      <c r="C155" s="4">
        <v>148.86000000000001</v>
      </c>
      <c r="D155" s="4">
        <v>128.30000000000001</v>
      </c>
      <c r="E155" s="4">
        <v>85.57</v>
      </c>
      <c r="F155" s="4">
        <v>117.5</v>
      </c>
      <c r="G155" s="4">
        <v>153.31</v>
      </c>
      <c r="H155" s="4">
        <v>176.68</v>
      </c>
      <c r="I155" s="4">
        <v>110.52</v>
      </c>
      <c r="J155" s="22">
        <v>17.875</v>
      </c>
      <c r="L155" s="5">
        <f t="shared" ca="1" si="40"/>
        <v>358</v>
      </c>
      <c r="M155" s="26">
        <f t="shared" si="30"/>
        <v>5.2536017015278134E-6</v>
      </c>
      <c r="N155" s="8">
        <f t="shared" ca="1" si="29"/>
        <v>36671</v>
      </c>
      <c r="O155" s="6">
        <f t="shared" ca="1" si="31"/>
        <v>2.0348806056743291E-2</v>
      </c>
      <c r="P155" s="6">
        <f t="shared" ca="1" si="32"/>
        <v>-1.1267724846342381E-2</v>
      </c>
      <c r="Q155" s="6">
        <f t="shared" ca="1" si="33"/>
        <v>-1.0621144778093283E-2</v>
      </c>
      <c r="R155" s="6">
        <f t="shared" ca="1" si="34"/>
        <v>-2.2048725784747734E-2</v>
      </c>
      <c r="S155" s="6">
        <f t="shared" ca="1" si="35"/>
        <v>-7.8581537552803189E-3</v>
      </c>
      <c r="T155" s="6">
        <f t="shared" ca="1" si="36"/>
        <v>-8.1833517233844133E-3</v>
      </c>
      <c r="U155" s="6">
        <f t="shared" ca="1" si="37"/>
        <v>-1.378260159425064E-2</v>
      </c>
      <c r="V155" s="6">
        <f t="shared" ca="1" si="38"/>
        <v>-7.6763530633862358E-3</v>
      </c>
      <c r="W155" s="6">
        <f t="shared" ca="1" si="39"/>
        <v>-3.3689372595742534E-2</v>
      </c>
      <c r="X155" s="6"/>
      <c r="Y155" s="6"/>
      <c r="Z155" s="6"/>
      <c r="AA155" s="1"/>
      <c r="AB155" s="1"/>
    </row>
    <row r="156" spans="1:28" ht="12.75" customHeight="1">
      <c r="A156" s="13">
        <v>36382</v>
      </c>
      <c r="B156" s="4">
        <v>68.099999999999994</v>
      </c>
      <c r="C156" s="4">
        <v>147.66</v>
      </c>
      <c r="D156" s="4">
        <v>128.19</v>
      </c>
      <c r="E156" s="4">
        <v>86.12</v>
      </c>
      <c r="F156" s="4">
        <v>118.52</v>
      </c>
      <c r="G156" s="4">
        <v>153.66</v>
      </c>
      <c r="H156" s="4">
        <v>175.47</v>
      </c>
      <c r="I156" s="4">
        <v>108.97</v>
      </c>
      <c r="J156" s="22">
        <v>17.969000000000001</v>
      </c>
      <c r="L156" s="5">
        <f t="shared" ca="1" si="40"/>
        <v>357</v>
      </c>
      <c r="M156" s="26">
        <f t="shared" si="30"/>
        <v>4.938385599436144E-6</v>
      </c>
      <c r="N156" s="8">
        <f t="shared" ca="1" si="29"/>
        <v>36670</v>
      </c>
      <c r="O156" s="6">
        <f t="shared" ca="1" si="31"/>
        <v>9.3881375712621448E-3</v>
      </c>
      <c r="P156" s="6">
        <f t="shared" ca="1" si="32"/>
        <v>-1.7161385322508795E-2</v>
      </c>
      <c r="Q156" s="6">
        <f t="shared" ca="1" si="33"/>
        <v>-1.3908208083428532E-3</v>
      </c>
      <c r="R156" s="6">
        <f t="shared" ca="1" si="34"/>
        <v>9.8431475381811837E-3</v>
      </c>
      <c r="S156" s="6">
        <f t="shared" ca="1" si="35"/>
        <v>3.5175179167315413E-3</v>
      </c>
      <c r="T156" s="6">
        <f t="shared" ca="1" si="36"/>
        <v>9.2109954270163698E-3</v>
      </c>
      <c r="U156" s="6">
        <f t="shared" ca="1" si="37"/>
        <v>6.5049274288868754E-3</v>
      </c>
      <c r="V156" s="6">
        <f t="shared" ca="1" si="38"/>
        <v>-6.1147698964982185E-3</v>
      </c>
      <c r="W156" s="6">
        <f t="shared" ca="1" si="39"/>
        <v>-1.9064966318524165E-2</v>
      </c>
      <c r="X156" s="6"/>
      <c r="Y156" s="6"/>
      <c r="Z156" s="6"/>
      <c r="AA156" s="1"/>
      <c r="AB156" s="1"/>
    </row>
    <row r="157" spans="1:28" ht="12.75" customHeight="1">
      <c r="A157" s="13">
        <v>36383</v>
      </c>
      <c r="B157" s="4">
        <v>69</v>
      </c>
      <c r="C157" s="4">
        <v>146.22999999999999</v>
      </c>
      <c r="D157" s="4">
        <v>129.94</v>
      </c>
      <c r="E157" s="4">
        <v>87.41</v>
      </c>
      <c r="F157" s="4">
        <v>120.02</v>
      </c>
      <c r="G157" s="4">
        <v>153.03</v>
      </c>
      <c r="H157" s="4">
        <v>177.22</v>
      </c>
      <c r="I157" s="4">
        <v>111.32</v>
      </c>
      <c r="J157" s="22">
        <v>18.469000000000001</v>
      </c>
      <c r="L157" s="5">
        <f t="shared" ca="1" si="40"/>
        <v>356</v>
      </c>
      <c r="M157" s="26">
        <f t="shared" si="30"/>
        <v>4.642082463469975E-6</v>
      </c>
      <c r="N157" s="8">
        <f t="shared" ca="1" si="29"/>
        <v>36669</v>
      </c>
      <c r="O157" s="6">
        <f t="shared" ca="1" si="31"/>
        <v>3.1887012049078053E-2</v>
      </c>
      <c r="P157" s="6">
        <f t="shared" ca="1" si="32"/>
        <v>-5.1406753819515866E-3</v>
      </c>
      <c r="Q157" s="6">
        <f t="shared" ca="1" si="33"/>
        <v>3.353902843321752E-3</v>
      </c>
      <c r="R157" s="6">
        <f t="shared" ca="1" si="34"/>
        <v>1.2394524869707576E-2</v>
      </c>
      <c r="S157" s="6">
        <f t="shared" ca="1" si="35"/>
        <v>2.2569629130696017E-2</v>
      </c>
      <c r="T157" s="6">
        <f t="shared" ca="1" si="36"/>
        <v>-6.967241298531675E-3</v>
      </c>
      <c r="U157" s="6">
        <f t="shared" ca="1" si="37"/>
        <v>-1.4500459747583612E-2</v>
      </c>
      <c r="V157" s="6">
        <f t="shared" ca="1" si="38"/>
        <v>-5.1760290070391318E-2</v>
      </c>
      <c r="W157" s="6">
        <f t="shared" ca="1" si="39"/>
        <v>-1.8675361664322876E-2</v>
      </c>
      <c r="X157" s="6"/>
      <c r="Y157" s="6"/>
      <c r="Z157" s="6"/>
      <c r="AA157" s="1"/>
      <c r="AB157" s="1"/>
    </row>
    <row r="158" spans="1:28" ht="12.75" customHeight="1">
      <c r="A158" s="13">
        <v>36384</v>
      </c>
      <c r="B158" s="4">
        <v>67.91</v>
      </c>
      <c r="C158" s="4">
        <v>146.47</v>
      </c>
      <c r="D158" s="4">
        <v>129.79</v>
      </c>
      <c r="E158" s="4">
        <v>88.63</v>
      </c>
      <c r="F158" s="4">
        <v>118.5</v>
      </c>
      <c r="G158" s="4">
        <v>152.79</v>
      </c>
      <c r="H158" s="4">
        <v>177.52</v>
      </c>
      <c r="I158" s="4">
        <v>111.68</v>
      </c>
      <c r="J158" s="22">
        <v>18.219000000000001</v>
      </c>
      <c r="L158" s="5">
        <f t="shared" ca="1" si="40"/>
        <v>355</v>
      </c>
      <c r="M158" s="26">
        <f t="shared" si="30"/>
        <v>4.363557515661776E-6</v>
      </c>
      <c r="N158" s="8">
        <f t="shared" ca="1" si="29"/>
        <v>36668</v>
      </c>
      <c r="O158" s="6">
        <f t="shared" ca="1" si="31"/>
        <v>-1.5809217368232247E-2</v>
      </c>
      <c r="P158" s="6">
        <f t="shared" ca="1" si="32"/>
        <v>-5.3240055704708907E-3</v>
      </c>
      <c r="Q158" s="6">
        <f t="shared" ca="1" si="33"/>
        <v>-1.8651047726724372E-2</v>
      </c>
      <c r="R158" s="6">
        <f t="shared" ca="1" si="34"/>
        <v>-4.4353167549802529E-2</v>
      </c>
      <c r="S158" s="6">
        <f t="shared" ca="1" si="35"/>
        <v>-4.8368161366506658E-2</v>
      </c>
      <c r="T158" s="6">
        <f t="shared" ca="1" si="36"/>
        <v>2.8629876406569307E-3</v>
      </c>
      <c r="U158" s="6">
        <f t="shared" ca="1" si="37"/>
        <v>-1.313506218823661E-2</v>
      </c>
      <c r="V158" s="6">
        <f t="shared" ca="1" si="38"/>
        <v>-2.5458754298072241E-2</v>
      </c>
      <c r="W158" s="6">
        <f t="shared" ca="1" si="39"/>
        <v>-2.1366803157517236E-2</v>
      </c>
      <c r="X158" s="6"/>
      <c r="Y158" s="6"/>
      <c r="Z158" s="6"/>
      <c r="AA158" s="1"/>
      <c r="AB158" s="1"/>
    </row>
    <row r="159" spans="1:28" ht="12.75" customHeight="1">
      <c r="A159" s="13">
        <v>36385</v>
      </c>
      <c r="B159" s="4">
        <v>68.349999999999994</v>
      </c>
      <c r="C159" s="4">
        <v>147.87</v>
      </c>
      <c r="D159" s="4">
        <v>129.71</v>
      </c>
      <c r="E159" s="4">
        <v>89.99</v>
      </c>
      <c r="F159" s="4">
        <v>117.24</v>
      </c>
      <c r="G159" s="4">
        <v>153.38</v>
      </c>
      <c r="H159" s="4">
        <v>179.85</v>
      </c>
      <c r="I159" s="4">
        <v>114.76</v>
      </c>
      <c r="J159" s="22">
        <v>18.594000000000001</v>
      </c>
      <c r="L159" s="5">
        <f t="shared" ca="1" si="40"/>
        <v>354</v>
      </c>
      <c r="M159" s="26">
        <f t="shared" si="30"/>
        <v>4.1017440647220691E-6</v>
      </c>
      <c r="N159" s="8">
        <f t="shared" ca="1" si="29"/>
        <v>36665</v>
      </c>
      <c r="O159" s="6">
        <f t="shared" ca="1" si="31"/>
        <v>9.9606604318616385E-2</v>
      </c>
      <c r="P159" s="6">
        <f t="shared" ca="1" si="32"/>
        <v>-1.2497559038299752E-2</v>
      </c>
      <c r="Q159" s="6">
        <f t="shared" ca="1" si="33"/>
        <v>-8.4874901605807521E-3</v>
      </c>
      <c r="R159" s="6">
        <f t="shared" ca="1" si="34"/>
        <v>1.0851873012869833E-3</v>
      </c>
      <c r="S159" s="6">
        <f t="shared" ca="1" si="35"/>
        <v>-1.6531647554787202E-2</v>
      </c>
      <c r="T159" s="6">
        <f t="shared" ca="1" si="36"/>
        <v>-7.3454727336794649E-3</v>
      </c>
      <c r="U159" s="6">
        <f t="shared" ca="1" si="37"/>
        <v>-1.9952776853323039E-2</v>
      </c>
      <c r="V159" s="6">
        <f t="shared" ca="1" si="38"/>
        <v>-4.9711338574152742E-3</v>
      </c>
      <c r="W159" s="6">
        <f t="shared" ca="1" si="39"/>
        <v>-8.0241796573359593E-3</v>
      </c>
      <c r="X159" s="6"/>
      <c r="Y159" s="6"/>
      <c r="Z159" s="6"/>
      <c r="AA159" s="1"/>
      <c r="AB159" s="1"/>
    </row>
    <row r="160" spans="1:28" ht="12.75" customHeight="1">
      <c r="A160" s="13">
        <v>36388</v>
      </c>
      <c r="B160" s="4">
        <v>70.27</v>
      </c>
      <c r="C160" s="4">
        <v>148.81</v>
      </c>
      <c r="D160" s="4">
        <v>128.02000000000001</v>
      </c>
      <c r="E160" s="4">
        <v>89.78</v>
      </c>
      <c r="F160" s="4">
        <v>115.83</v>
      </c>
      <c r="G160" s="4">
        <v>153.30000000000001</v>
      </c>
      <c r="H160" s="4">
        <v>179.48</v>
      </c>
      <c r="I160" s="4">
        <v>118.65</v>
      </c>
      <c r="J160" s="22">
        <v>18.5</v>
      </c>
      <c r="L160" s="5">
        <f t="shared" ca="1" si="40"/>
        <v>353</v>
      </c>
      <c r="M160" s="26">
        <f t="shared" si="30"/>
        <v>3.855639420838745E-6</v>
      </c>
      <c r="N160" s="8">
        <f t="shared" ca="1" si="29"/>
        <v>36664</v>
      </c>
      <c r="O160" s="6">
        <f t="shared" ca="1" si="31"/>
        <v>-1.5853641182974221E-2</v>
      </c>
      <c r="P160" s="6">
        <f t="shared" ca="1" si="32"/>
        <v>-5.298845966733994E-3</v>
      </c>
      <c r="Q160" s="6">
        <f t="shared" ca="1" si="33"/>
        <v>-6.3952991308038548E-3</v>
      </c>
      <c r="R160" s="6">
        <f t="shared" ca="1" si="34"/>
        <v>-6.6733045919314107E-3</v>
      </c>
      <c r="S160" s="6">
        <f t="shared" ca="1" si="35"/>
        <v>-2.6320049924969814E-2</v>
      </c>
      <c r="T160" s="6">
        <f t="shared" ca="1" si="36"/>
        <v>-3.7876271186027136E-3</v>
      </c>
      <c r="U160" s="6">
        <f t="shared" ca="1" si="37"/>
        <v>-1.1929742111872617E-2</v>
      </c>
      <c r="V160" s="6">
        <f t="shared" ca="1" si="38"/>
        <v>1.6692177705326716E-2</v>
      </c>
      <c r="W160" s="6">
        <f t="shared" ca="1" si="39"/>
        <v>-1.8811119003024478E-2</v>
      </c>
      <c r="X160" s="6"/>
      <c r="Y160" s="6"/>
      <c r="Z160" s="6"/>
      <c r="AA160" s="1"/>
      <c r="AB160" s="1"/>
    </row>
    <row r="161" spans="1:28" ht="12.75" customHeight="1">
      <c r="A161" s="13">
        <v>36389</v>
      </c>
      <c r="B161" s="4">
        <v>69.150000000000006</v>
      </c>
      <c r="C161" s="4">
        <v>149.88</v>
      </c>
      <c r="D161" s="4">
        <v>129.30000000000001</v>
      </c>
      <c r="E161" s="4">
        <v>90.63</v>
      </c>
      <c r="F161" s="4">
        <v>118.36</v>
      </c>
      <c r="G161" s="4">
        <v>153.52000000000001</v>
      </c>
      <c r="H161" s="4">
        <v>180.22</v>
      </c>
      <c r="I161" s="4">
        <v>119.88</v>
      </c>
      <c r="J161" s="22">
        <v>18.405999999999999</v>
      </c>
      <c r="L161" s="5">
        <f t="shared" ca="1" si="40"/>
        <v>352</v>
      </c>
      <c r="M161" s="26">
        <f t="shared" si="30"/>
        <v>3.6243010555884201E-6</v>
      </c>
      <c r="N161" s="8">
        <f t="shared" ca="1" si="29"/>
        <v>36663</v>
      </c>
      <c r="O161" s="6">
        <f t="shared" ca="1" si="31"/>
        <v>3.0789424600576175E-2</v>
      </c>
      <c r="P161" s="6">
        <f t="shared" ca="1" si="32"/>
        <v>-5.8851877246611306E-3</v>
      </c>
      <c r="Q161" s="6">
        <f t="shared" ca="1" si="33"/>
        <v>8.4331545308316182E-3</v>
      </c>
      <c r="R161" s="6">
        <f t="shared" ca="1" si="34"/>
        <v>-1.8875204249010416E-2</v>
      </c>
      <c r="S161" s="6">
        <f t="shared" ca="1" si="35"/>
        <v>9.0884679565889151E-3</v>
      </c>
      <c r="T161" s="6">
        <f t="shared" ca="1" si="36"/>
        <v>-1.4077186480371455E-2</v>
      </c>
      <c r="U161" s="6">
        <f t="shared" ca="1" si="37"/>
        <v>-1.1499677905113349E-2</v>
      </c>
      <c r="V161" s="6">
        <f t="shared" ca="1" si="38"/>
        <v>5.2363201595121846E-2</v>
      </c>
      <c r="W161" s="6">
        <f t="shared" ca="1" si="39"/>
        <v>-1.5564516541111573E-2</v>
      </c>
      <c r="X161" s="6"/>
      <c r="Y161" s="6"/>
      <c r="Z161" s="6"/>
      <c r="AA161" s="1"/>
      <c r="AB161" s="1"/>
    </row>
    <row r="162" spans="1:28" ht="12.75" customHeight="1">
      <c r="A162" s="13">
        <v>36390</v>
      </c>
      <c r="B162" s="4">
        <v>69.150000000000006</v>
      </c>
      <c r="C162" s="4">
        <v>148.41999999999999</v>
      </c>
      <c r="D162" s="4">
        <v>129.13999999999999</v>
      </c>
      <c r="E162" s="4">
        <v>89.95</v>
      </c>
      <c r="F162" s="4">
        <v>116.49</v>
      </c>
      <c r="G162" s="4">
        <v>154.81</v>
      </c>
      <c r="H162" s="4">
        <v>179.46</v>
      </c>
      <c r="I162" s="4">
        <v>120.37</v>
      </c>
      <c r="J162" s="22">
        <v>18.312999999999999</v>
      </c>
      <c r="L162" s="5">
        <f t="shared" ca="1" si="40"/>
        <v>351</v>
      </c>
      <c r="M162" s="26">
        <f t="shared" si="30"/>
        <v>3.4068429922531149E-6</v>
      </c>
      <c r="N162" s="8">
        <f t="shared" ca="1" si="29"/>
        <v>36662</v>
      </c>
      <c r="O162" s="6">
        <f t="shared" ca="1" si="31"/>
        <v>4.4762717515968352E-2</v>
      </c>
      <c r="P162" s="6">
        <f t="shared" ca="1" si="32"/>
        <v>2.6480167284143138E-2</v>
      </c>
      <c r="Q162" s="6">
        <f t="shared" ca="1" si="33"/>
        <v>-1.1493319719594977E-2</v>
      </c>
      <c r="R162" s="6">
        <f t="shared" ca="1" si="34"/>
        <v>-8.0815619046073241E-3</v>
      </c>
      <c r="S162" s="6">
        <f t="shared" ca="1" si="35"/>
        <v>-1.0526775111842026E-2</v>
      </c>
      <c r="T162" s="6">
        <f t="shared" ca="1" si="36"/>
        <v>-2.6622296330300804E-4</v>
      </c>
      <c r="U162" s="6">
        <f t="shared" ca="1" si="37"/>
        <v>1.1646094362584866E-2</v>
      </c>
      <c r="V162" s="6">
        <f t="shared" ca="1" si="38"/>
        <v>6.5799930016889052E-2</v>
      </c>
      <c r="W162" s="6">
        <f t="shared" ca="1" si="39"/>
        <v>-9.6215180555645208E-3</v>
      </c>
      <c r="X162" s="6"/>
      <c r="Y162" s="6"/>
      <c r="Z162" s="6"/>
      <c r="AA162" s="1"/>
      <c r="AB162" s="1"/>
    </row>
    <row r="163" spans="1:28" ht="12.75" customHeight="1">
      <c r="A163" s="13">
        <v>36391</v>
      </c>
      <c r="B163" s="4">
        <v>69.72</v>
      </c>
      <c r="C163" s="4">
        <v>147.13</v>
      </c>
      <c r="D163" s="4">
        <v>131.69</v>
      </c>
      <c r="E163" s="4">
        <v>90.75</v>
      </c>
      <c r="F163" s="4">
        <v>121.49</v>
      </c>
      <c r="G163" s="4">
        <v>156.18</v>
      </c>
      <c r="H163" s="4">
        <v>179.33</v>
      </c>
      <c r="I163" s="4">
        <v>119.58</v>
      </c>
      <c r="J163" s="22">
        <v>17.905999999999999</v>
      </c>
      <c r="L163" s="5">
        <f t="shared" ca="1" si="40"/>
        <v>350</v>
      </c>
      <c r="M163" s="26">
        <f t="shared" si="30"/>
        <v>3.2024324127179276E-6</v>
      </c>
      <c r="N163" s="8">
        <f t="shared" ca="1" si="29"/>
        <v>36661</v>
      </c>
      <c r="O163" s="6">
        <f t="shared" ca="1" si="31"/>
        <v>1.7316450011460739E-2</v>
      </c>
      <c r="P163" s="6">
        <f t="shared" ca="1" si="32"/>
        <v>-1.1078322672636386E-2</v>
      </c>
      <c r="Q163" s="6">
        <f t="shared" ca="1" si="33"/>
        <v>3.9768406497827778E-2</v>
      </c>
      <c r="R163" s="6">
        <f t="shared" ca="1" si="34"/>
        <v>5.6150349317894812E-3</v>
      </c>
      <c r="S163" s="6">
        <f t="shared" ca="1" si="35"/>
        <v>3.7871955078211478E-2</v>
      </c>
      <c r="T163" s="6">
        <f t="shared" ca="1" si="36"/>
        <v>-3.3267906757466234E-4</v>
      </c>
      <c r="U163" s="6">
        <f t="shared" ca="1" si="37"/>
        <v>1.3414445804489968E-2</v>
      </c>
      <c r="V163" s="6">
        <f t="shared" ca="1" si="38"/>
        <v>-3.6651436280999922E-3</v>
      </c>
      <c r="W163" s="6">
        <f t="shared" ca="1" si="39"/>
        <v>3.2080333992143086E-2</v>
      </c>
      <c r="X163" s="6"/>
      <c r="Y163" s="6"/>
      <c r="Z163" s="6"/>
      <c r="AA163" s="1"/>
      <c r="AB163" s="1"/>
    </row>
    <row r="164" spans="1:28" ht="12.75" customHeight="1">
      <c r="A164" s="13">
        <v>36392</v>
      </c>
      <c r="B164" s="4">
        <v>73.05</v>
      </c>
      <c r="C164" s="4">
        <v>145.58000000000001</v>
      </c>
      <c r="D164" s="4">
        <v>133.07</v>
      </c>
      <c r="E164" s="4">
        <v>91.73</v>
      </c>
      <c r="F164" s="4">
        <v>122.26</v>
      </c>
      <c r="G164" s="4">
        <v>158.78</v>
      </c>
      <c r="H164" s="4">
        <v>179.72</v>
      </c>
      <c r="I164" s="4">
        <v>120.62</v>
      </c>
      <c r="J164" s="22">
        <v>17.937999999999999</v>
      </c>
      <c r="L164" s="5">
        <f t="shared" ca="1" si="40"/>
        <v>349</v>
      </c>
      <c r="M164" s="26">
        <f t="shared" si="30"/>
        <v>3.0102864679548517E-6</v>
      </c>
      <c r="N164" s="8">
        <f t="shared" ca="1" si="29"/>
        <v>36658</v>
      </c>
      <c r="O164" s="6">
        <f t="shared" ca="1" si="31"/>
        <v>-2.3225789673338486E-2</v>
      </c>
      <c r="P164" s="6">
        <f t="shared" ca="1" si="32"/>
        <v>1.8391483738178154E-2</v>
      </c>
      <c r="Q164" s="6">
        <f t="shared" ca="1" si="33"/>
        <v>7.4677225930480633E-3</v>
      </c>
      <c r="R164" s="6">
        <f t="shared" ca="1" si="34"/>
        <v>-4.0389904763239379E-3</v>
      </c>
      <c r="S164" s="6">
        <f t="shared" ca="1" si="35"/>
        <v>5.9888956985563154E-3</v>
      </c>
      <c r="T164" s="6">
        <f t="shared" ca="1" si="36"/>
        <v>-1.5953207318596587E-3</v>
      </c>
      <c r="U164" s="6">
        <f t="shared" ca="1" si="37"/>
        <v>2.1293988782553216E-3</v>
      </c>
      <c r="V164" s="6">
        <f t="shared" ca="1" si="38"/>
        <v>4.6460627216804544E-2</v>
      </c>
      <c r="W164" s="6">
        <f t="shared" ca="1" si="39"/>
        <v>-5.9212771432086793E-3</v>
      </c>
      <c r="X164" s="6"/>
      <c r="Y164" s="6"/>
      <c r="Z164" s="6"/>
      <c r="AA164" s="1"/>
      <c r="AB164" s="1"/>
    </row>
    <row r="165" spans="1:28" ht="12.75" customHeight="1">
      <c r="A165" s="13">
        <v>36395</v>
      </c>
      <c r="B165" s="4">
        <v>71.83</v>
      </c>
      <c r="C165" s="4">
        <v>146.21</v>
      </c>
      <c r="D165" s="4">
        <v>133.5</v>
      </c>
      <c r="E165" s="4">
        <v>91</v>
      </c>
      <c r="F165" s="4">
        <v>122.67</v>
      </c>
      <c r="G165" s="4">
        <v>160.26</v>
      </c>
      <c r="H165" s="4">
        <v>180.88</v>
      </c>
      <c r="I165" s="4">
        <v>118.25</v>
      </c>
      <c r="J165" s="22">
        <v>17.844000000000001</v>
      </c>
      <c r="L165" s="5">
        <f t="shared" ca="1" si="40"/>
        <v>348</v>
      </c>
      <c r="M165" s="26">
        <f t="shared" si="30"/>
        <v>2.8296692798775603E-6</v>
      </c>
      <c r="N165" s="8">
        <f t="shared" ca="1" si="29"/>
        <v>36657</v>
      </c>
      <c r="O165" s="6">
        <f t="shared" ca="1" si="31"/>
        <v>-2.0511477197033525E-2</v>
      </c>
      <c r="P165" s="6">
        <f t="shared" ca="1" si="32"/>
        <v>1.1499274925180028E-2</v>
      </c>
      <c r="Q165" s="6">
        <f t="shared" ca="1" si="33"/>
        <v>2.8066546998367334E-2</v>
      </c>
      <c r="R165" s="6">
        <f t="shared" ca="1" si="34"/>
        <v>2.3046579333085605E-2</v>
      </c>
      <c r="S165" s="6">
        <f t="shared" ca="1" si="35"/>
        <v>2.6815143887420102E-2</v>
      </c>
      <c r="T165" s="6">
        <f t="shared" ca="1" si="36"/>
        <v>2.8839082555888955E-2</v>
      </c>
      <c r="U165" s="6">
        <f t="shared" ca="1" si="37"/>
        <v>3.1831857599842098E-2</v>
      </c>
      <c r="V165" s="6">
        <f t="shared" ca="1" si="38"/>
        <v>3.7810680802265413E-2</v>
      </c>
      <c r="W165" s="6">
        <f t="shared" ca="1" si="39"/>
        <v>2.5862276408102135E-2</v>
      </c>
      <c r="X165" s="6"/>
      <c r="Y165" s="6"/>
      <c r="Z165" s="6"/>
      <c r="AA165" s="1"/>
      <c r="AB165" s="1"/>
    </row>
    <row r="166" spans="1:28" ht="12.75" customHeight="1">
      <c r="A166" s="13">
        <v>36396</v>
      </c>
      <c r="B166" s="4">
        <v>71.599999999999994</v>
      </c>
      <c r="C166" s="4">
        <v>146.47</v>
      </c>
      <c r="D166" s="4">
        <v>132.11000000000001</v>
      </c>
      <c r="E166" s="4">
        <v>90.24</v>
      </c>
      <c r="F166" s="4">
        <v>120.56</v>
      </c>
      <c r="G166" s="4">
        <v>160.63</v>
      </c>
      <c r="H166" s="4">
        <v>180.6</v>
      </c>
      <c r="I166" s="4">
        <v>120.96</v>
      </c>
      <c r="J166" s="22">
        <v>18.062999999999999</v>
      </c>
      <c r="L166" s="5">
        <f t="shared" ca="1" si="40"/>
        <v>347</v>
      </c>
      <c r="M166" s="26">
        <f t="shared" si="30"/>
        <v>2.6598891230849063E-6</v>
      </c>
      <c r="N166" s="8">
        <f t="shared" ca="1" si="29"/>
        <v>36656</v>
      </c>
      <c r="O166" s="6">
        <f t="shared" ca="1" si="31"/>
        <v>-3.077165866675366E-2</v>
      </c>
      <c r="P166" s="6">
        <f t="shared" ca="1" si="32"/>
        <v>-3.9189191200599818E-3</v>
      </c>
      <c r="Q166" s="6">
        <f t="shared" ca="1" si="33"/>
        <v>-1.3416870656953203E-2</v>
      </c>
      <c r="R166" s="6">
        <f t="shared" ca="1" si="34"/>
        <v>-3.368034117505285E-2</v>
      </c>
      <c r="S166" s="6">
        <f t="shared" ca="1" si="35"/>
        <v>-1.6825481597165515E-2</v>
      </c>
      <c r="T166" s="6">
        <f t="shared" ca="1" si="36"/>
        <v>-3.6166404701885504E-3</v>
      </c>
      <c r="U166" s="6">
        <f t="shared" ca="1" si="37"/>
        <v>-3.0542110905852744E-2</v>
      </c>
      <c r="V166" s="6">
        <f t="shared" ca="1" si="38"/>
        <v>-2.3158082611554401E-2</v>
      </c>
      <c r="W166" s="6">
        <f t="shared" ca="1" si="39"/>
        <v>3.4823190746371864E-2</v>
      </c>
      <c r="X166" s="6"/>
      <c r="Y166" s="6"/>
      <c r="Z166" s="6"/>
      <c r="AA166" s="1"/>
      <c r="AB166" s="1"/>
    </row>
    <row r="167" spans="1:28" ht="12.75" customHeight="1">
      <c r="A167" s="13">
        <v>36397</v>
      </c>
      <c r="B167" s="4">
        <v>71.27</v>
      </c>
      <c r="C167" s="4">
        <v>148.84</v>
      </c>
      <c r="D167" s="4">
        <v>129.71</v>
      </c>
      <c r="E167" s="4">
        <v>89.65</v>
      </c>
      <c r="F167" s="4">
        <v>115.88</v>
      </c>
      <c r="G167" s="4">
        <v>161.22</v>
      </c>
      <c r="H167" s="4">
        <v>180.27</v>
      </c>
      <c r="I167" s="4">
        <v>124.07</v>
      </c>
      <c r="J167" s="22">
        <v>18</v>
      </c>
      <c r="L167" s="5">
        <f t="shared" ca="1" si="40"/>
        <v>346</v>
      </c>
      <c r="M167" s="26">
        <f t="shared" si="30"/>
        <v>2.5002957756998119E-6</v>
      </c>
      <c r="N167" s="8">
        <f t="shared" ca="1" si="29"/>
        <v>36655</v>
      </c>
      <c r="O167" s="6">
        <f t="shared" ca="1" si="31"/>
        <v>1.3016210963656311E-2</v>
      </c>
      <c r="P167" s="6">
        <f t="shared" ca="1" si="32"/>
        <v>1.0077632370539304E-2</v>
      </c>
      <c r="Q167" s="6">
        <f t="shared" ca="1" si="33"/>
        <v>1.9522359294631873E-3</v>
      </c>
      <c r="R167" s="6">
        <f t="shared" ca="1" si="34"/>
        <v>-1.0864985729125417E-2</v>
      </c>
      <c r="S167" s="6">
        <f t="shared" ca="1" si="35"/>
        <v>8.996650683886798E-3</v>
      </c>
      <c r="T167" s="6">
        <f t="shared" ca="1" si="36"/>
        <v>-9.2210294692740436E-3</v>
      </c>
      <c r="U167" s="6">
        <f t="shared" ca="1" si="37"/>
        <v>-1.1106563314931133E-2</v>
      </c>
      <c r="V167" s="6">
        <f t="shared" ca="1" si="38"/>
        <v>-1.6306138448240425E-2</v>
      </c>
      <c r="W167" s="6">
        <f t="shared" ca="1" si="39"/>
        <v>-1.0338675902976161E-3</v>
      </c>
      <c r="X167" s="6"/>
      <c r="Y167" s="6"/>
      <c r="Z167" s="6"/>
      <c r="AA167" s="1"/>
      <c r="AB167" s="1"/>
    </row>
    <row r="168" spans="1:28" ht="12.75" customHeight="1">
      <c r="A168" s="13">
        <v>36398</v>
      </c>
      <c r="B168" s="4">
        <v>71.83</v>
      </c>
      <c r="C168" s="4">
        <v>146.08000000000001</v>
      </c>
      <c r="D168" s="4">
        <v>127.1</v>
      </c>
      <c r="E168" s="4">
        <v>89.18</v>
      </c>
      <c r="F168" s="4">
        <v>114.68</v>
      </c>
      <c r="G168" s="4">
        <v>160.38999999999999</v>
      </c>
      <c r="H168" s="4">
        <v>179.02</v>
      </c>
      <c r="I168" s="4">
        <v>123.41</v>
      </c>
      <c r="J168" s="22">
        <v>17.937999999999999</v>
      </c>
      <c r="L168" s="5">
        <f t="shared" ca="1" si="40"/>
        <v>345</v>
      </c>
      <c r="M168" s="26">
        <f t="shared" si="30"/>
        <v>2.350278029157823E-6</v>
      </c>
      <c r="N168" s="8">
        <f t="shared" ca="1" si="29"/>
        <v>36654</v>
      </c>
      <c r="O168" s="6">
        <f t="shared" ca="1" si="31"/>
        <v>-4.4873746161358287E-3</v>
      </c>
      <c r="P168" s="6">
        <f t="shared" ca="1" si="32"/>
        <v>-5.0157743447185989E-3</v>
      </c>
      <c r="Q168" s="6">
        <f t="shared" ca="1" si="33"/>
        <v>2.3462259831733279E-2</v>
      </c>
      <c r="R168" s="6">
        <f t="shared" ca="1" si="34"/>
        <v>-1.8692133012152522E-2</v>
      </c>
      <c r="S168" s="6">
        <f t="shared" ca="1" si="35"/>
        <v>3.3120271215304975E-2</v>
      </c>
      <c r="T168" s="6">
        <f t="shared" ca="1" si="36"/>
        <v>-9.4042474505920889E-3</v>
      </c>
      <c r="U168" s="6">
        <f t="shared" ca="1" si="37"/>
        <v>-1.8963905858991617E-2</v>
      </c>
      <c r="V168" s="6">
        <f t="shared" ca="1" si="38"/>
        <v>-4.7049519691648015E-2</v>
      </c>
      <c r="W168" s="6">
        <f t="shared" ca="1" si="39"/>
        <v>-1.8592745357313808E-2</v>
      </c>
      <c r="X168" s="6"/>
      <c r="Y168" s="6"/>
      <c r="Z168" s="6"/>
      <c r="AA168" s="1"/>
      <c r="AB168" s="1"/>
    </row>
    <row r="169" spans="1:28" ht="12.75" customHeight="1">
      <c r="A169" s="13">
        <v>36399</v>
      </c>
      <c r="B169" s="4">
        <v>70.95</v>
      </c>
      <c r="C169" s="4">
        <v>144.78</v>
      </c>
      <c r="D169" s="4">
        <v>127.5</v>
      </c>
      <c r="E169" s="4">
        <v>89.3</v>
      </c>
      <c r="F169" s="4">
        <v>114.74</v>
      </c>
      <c r="G169" s="4">
        <v>160.04</v>
      </c>
      <c r="H169" s="4">
        <v>177.41</v>
      </c>
      <c r="I169" s="4">
        <v>120.07</v>
      </c>
      <c r="J169" s="22">
        <v>17.969000000000001</v>
      </c>
      <c r="L169" s="5">
        <f t="shared" ca="1" si="40"/>
        <v>344</v>
      </c>
      <c r="M169" s="26">
        <f t="shared" si="30"/>
        <v>2.2092613474083536E-6</v>
      </c>
      <c r="N169" s="8">
        <f t="shared" ca="1" si="29"/>
        <v>36651</v>
      </c>
      <c r="O169" s="6">
        <f t="shared" ca="1" si="31"/>
        <v>3.3049411376593431E-2</v>
      </c>
      <c r="P169" s="6">
        <f t="shared" ca="1" si="32"/>
        <v>5.8062598157972494E-3</v>
      </c>
      <c r="Q169" s="6">
        <f t="shared" ca="1" si="33"/>
        <v>3.0467457141316604E-2</v>
      </c>
      <c r="R169" s="6">
        <f t="shared" ca="1" si="34"/>
        <v>3.3031153848949127E-2</v>
      </c>
      <c r="S169" s="6">
        <f t="shared" ca="1" si="35"/>
        <v>2.6411732944993778E-2</v>
      </c>
      <c r="T169" s="6">
        <f t="shared" ca="1" si="36"/>
        <v>7.7184181292477812E-3</v>
      </c>
      <c r="U169" s="6">
        <f t="shared" ca="1" si="37"/>
        <v>2.487205164510093E-2</v>
      </c>
      <c r="V169" s="6">
        <f t="shared" ca="1" si="38"/>
        <v>3.7960515334452029E-2</v>
      </c>
      <c r="W169" s="6">
        <f t="shared" ca="1" si="39"/>
        <v>3.4349567969752103E-2</v>
      </c>
      <c r="X169" s="6"/>
      <c r="Y169" s="6"/>
      <c r="Z169" s="6"/>
      <c r="AA169" s="1"/>
      <c r="AB169" s="1"/>
    </row>
    <row r="170" spans="1:28" ht="12.75" customHeight="1">
      <c r="A170" s="13">
        <v>36402</v>
      </c>
      <c r="B170" s="4">
        <v>71.09</v>
      </c>
      <c r="C170" s="4">
        <v>140.1</v>
      </c>
      <c r="D170" s="4">
        <v>127.03</v>
      </c>
      <c r="E170" s="4">
        <v>88.23</v>
      </c>
      <c r="F170" s="4">
        <v>111.47</v>
      </c>
      <c r="G170" s="4">
        <v>159.46</v>
      </c>
      <c r="H170" s="4">
        <v>176.48</v>
      </c>
      <c r="I170" s="4">
        <v>121.15</v>
      </c>
      <c r="J170" s="22">
        <v>17.984000000000002</v>
      </c>
      <c r="L170" s="5">
        <f t="shared" ca="1" si="40"/>
        <v>343</v>
      </c>
      <c r="M170" s="26">
        <f t="shared" si="30"/>
        <v>2.0767056665638524E-6</v>
      </c>
      <c r="N170" s="8">
        <f t="shared" ca="1" si="29"/>
        <v>36650</v>
      </c>
      <c r="O170" s="6">
        <f t="shared" ca="1" si="31"/>
        <v>-3.5188449625342712E-2</v>
      </c>
      <c r="P170" s="6">
        <f t="shared" ca="1" si="32"/>
        <v>8.2293108607569519E-3</v>
      </c>
      <c r="Q170" s="6">
        <f t="shared" ca="1" si="33"/>
        <v>1.628756940361006E-2</v>
      </c>
      <c r="R170" s="6">
        <f t="shared" ca="1" si="34"/>
        <v>1.9158762282852936E-3</v>
      </c>
      <c r="S170" s="6">
        <f t="shared" ca="1" si="35"/>
        <v>2.0158507445691826E-2</v>
      </c>
      <c r="T170" s="6">
        <f t="shared" ca="1" si="36"/>
        <v>3.5097228252333494E-3</v>
      </c>
      <c r="U170" s="6">
        <f t="shared" ca="1" si="37"/>
        <v>1.3772747228368283E-2</v>
      </c>
      <c r="V170" s="6">
        <f t="shared" ca="1" si="38"/>
        <v>-1.9794179245356265E-2</v>
      </c>
      <c r="W170" s="6">
        <f t="shared" ca="1" si="39"/>
        <v>6.3524629756627482E-3</v>
      </c>
      <c r="X170" s="6"/>
      <c r="Y170" s="6"/>
      <c r="Z170" s="6"/>
      <c r="AA170" s="1"/>
      <c r="AB170" s="1"/>
    </row>
    <row r="171" spans="1:28" ht="12.75" customHeight="1">
      <c r="A171" s="13">
        <v>36403</v>
      </c>
      <c r="B171" s="4">
        <v>71.56</v>
      </c>
      <c r="C171" s="4">
        <v>140.38999999999999</v>
      </c>
      <c r="D171" s="4">
        <v>129.13</v>
      </c>
      <c r="E171" s="4">
        <v>87.78</v>
      </c>
      <c r="F171" s="4">
        <v>112.22</v>
      </c>
      <c r="G171" s="4">
        <v>158.61000000000001</v>
      </c>
      <c r="H171" s="4">
        <v>175.57</v>
      </c>
      <c r="I171" s="4">
        <v>126.71</v>
      </c>
      <c r="J171" s="22">
        <v>17.969000000000001</v>
      </c>
      <c r="L171" s="5">
        <f t="shared" ca="1" si="40"/>
        <v>342</v>
      </c>
      <c r="M171" s="26">
        <f t="shared" si="30"/>
        <v>1.9521033265700213E-6</v>
      </c>
      <c r="N171" s="8">
        <f t="shared" ca="1" si="29"/>
        <v>36649</v>
      </c>
      <c r="O171" s="6">
        <f t="shared" ca="1" si="31"/>
        <v>1.5267472130788381E-2</v>
      </c>
      <c r="P171" s="6">
        <f t="shared" ca="1" si="32"/>
        <v>-2.0731706253741374E-2</v>
      </c>
      <c r="Q171" s="6">
        <f t="shared" ca="1" si="33"/>
        <v>-2.8450343188035923E-2</v>
      </c>
      <c r="R171" s="6">
        <f t="shared" ca="1" si="34"/>
        <v>-5.1807457859284964E-2</v>
      </c>
      <c r="S171" s="6">
        <f t="shared" ca="1" si="35"/>
        <v>-3.6956601381419527E-2</v>
      </c>
      <c r="T171" s="6">
        <f t="shared" ca="1" si="36"/>
        <v>-1.3098424045918029E-2</v>
      </c>
      <c r="U171" s="6">
        <f t="shared" ca="1" si="37"/>
        <v>-1.9975385997856643E-2</v>
      </c>
      <c r="V171" s="6">
        <f t="shared" ca="1" si="38"/>
        <v>2.7145563704011288E-2</v>
      </c>
      <c r="W171" s="6">
        <f t="shared" ca="1" si="39"/>
        <v>-8.4835420062881802E-3</v>
      </c>
      <c r="X171" s="6"/>
      <c r="Y171" s="6"/>
      <c r="Z171" s="6"/>
      <c r="AA171" s="1"/>
      <c r="AB171" s="1"/>
    </row>
    <row r="172" spans="1:28" ht="12.75" customHeight="1">
      <c r="A172" s="13">
        <v>36404</v>
      </c>
      <c r="B172" s="4">
        <v>72.959999999999994</v>
      </c>
      <c r="C172" s="4">
        <v>138.25</v>
      </c>
      <c r="D172" s="4">
        <v>130.81</v>
      </c>
      <c r="E172" s="4">
        <v>88.09</v>
      </c>
      <c r="F172" s="4">
        <v>111.98</v>
      </c>
      <c r="G172" s="4">
        <v>159.69</v>
      </c>
      <c r="H172" s="4">
        <v>177.89</v>
      </c>
      <c r="I172" s="4">
        <v>127.54</v>
      </c>
      <c r="J172" s="22">
        <v>17.719000000000001</v>
      </c>
      <c r="L172" s="5">
        <f t="shared" ca="1" si="40"/>
        <v>341</v>
      </c>
      <c r="M172" s="26">
        <f t="shared" si="30"/>
        <v>1.8349771269758199E-6</v>
      </c>
      <c r="N172" s="8">
        <f t="shared" ca="1" si="29"/>
        <v>36648</v>
      </c>
      <c r="O172" s="6">
        <f t="shared" ca="1" si="31"/>
        <v>6.9272914325662583E-3</v>
      </c>
      <c r="P172" s="6">
        <f t="shared" ca="1" si="32"/>
        <v>4.0550690504042716E-3</v>
      </c>
      <c r="Q172" s="6">
        <f t="shared" ca="1" si="33"/>
        <v>1.0445563485057281E-2</v>
      </c>
      <c r="R172" s="6">
        <f t="shared" ca="1" si="34"/>
        <v>-6.928434181964099E-3</v>
      </c>
      <c r="S172" s="6">
        <f t="shared" ca="1" si="35"/>
        <v>2.0983822084043001E-2</v>
      </c>
      <c r="T172" s="6">
        <f t="shared" ca="1" si="36"/>
        <v>-4.7268820743972973E-3</v>
      </c>
      <c r="U172" s="6">
        <f t="shared" ca="1" si="37"/>
        <v>-2.3905907270309817E-2</v>
      </c>
      <c r="V172" s="6">
        <f t="shared" ca="1" si="38"/>
        <v>-4.9533935122276558E-2</v>
      </c>
      <c r="W172" s="6">
        <f t="shared" ca="1" si="39"/>
        <v>-4.2149338276256275E-3</v>
      </c>
      <c r="X172" s="6"/>
      <c r="Y172" s="6"/>
      <c r="Z172" s="6"/>
      <c r="AA172" s="1"/>
      <c r="AB172" s="1"/>
    </row>
    <row r="173" spans="1:28" ht="12.75" customHeight="1">
      <c r="A173" s="13">
        <v>36405</v>
      </c>
      <c r="B173" s="4">
        <v>72.72</v>
      </c>
      <c r="C173" s="4">
        <v>137.28</v>
      </c>
      <c r="D173" s="4">
        <v>128.72</v>
      </c>
      <c r="E173" s="4">
        <v>88.27</v>
      </c>
      <c r="F173" s="4">
        <v>110.83</v>
      </c>
      <c r="G173" s="4">
        <v>159.31</v>
      </c>
      <c r="H173" s="4">
        <v>176.46</v>
      </c>
      <c r="I173" s="4">
        <v>123.39</v>
      </c>
      <c r="J173" s="22">
        <v>17.5</v>
      </c>
      <c r="L173" s="5">
        <f t="shared" ca="1" si="40"/>
        <v>340</v>
      </c>
      <c r="M173" s="26">
        <f t="shared" si="30"/>
        <v>1.7248784993572707E-6</v>
      </c>
      <c r="N173" s="8">
        <f t="shared" ca="1" si="29"/>
        <v>36647</v>
      </c>
      <c r="O173" s="6">
        <f t="shared" ca="1" si="31"/>
        <v>7.4398290053859326E-2</v>
      </c>
      <c r="P173" s="6">
        <f t="shared" ca="1" si="32"/>
        <v>2.0598495669047617E-2</v>
      </c>
      <c r="Q173" s="6">
        <f t="shared" ca="1" si="33"/>
        <v>1.4934938458690174E-2</v>
      </c>
      <c r="R173" s="6">
        <f t="shared" ca="1" si="34"/>
        <v>3.4582167029568889E-3</v>
      </c>
      <c r="S173" s="6">
        <f t="shared" ca="1" si="35"/>
        <v>1.3213635283123918E-3</v>
      </c>
      <c r="T173" s="6">
        <f t="shared" ca="1" si="36"/>
        <v>1.196251887188681E-3</v>
      </c>
      <c r="U173" s="6">
        <f t="shared" ca="1" si="37"/>
        <v>1.6522913215828699E-2</v>
      </c>
      <c r="V173" s="6">
        <f t="shared" ca="1" si="38"/>
        <v>4.3389655483413961E-2</v>
      </c>
      <c r="W173" s="6">
        <f t="shared" ca="1" si="39"/>
        <v>2.0189660022103546E-2</v>
      </c>
      <c r="X173" s="6"/>
      <c r="Y173" s="6"/>
      <c r="Z173" s="6"/>
      <c r="AA173" s="1"/>
      <c r="AB173" s="1"/>
    </row>
    <row r="174" spans="1:28" ht="12.75" customHeight="1">
      <c r="A174" s="13">
        <v>36406</v>
      </c>
      <c r="B174" s="4">
        <v>73.459999999999994</v>
      </c>
      <c r="C174" s="4">
        <v>139.57</v>
      </c>
      <c r="D174" s="4">
        <v>130.12</v>
      </c>
      <c r="E174" s="4">
        <v>89.71</v>
      </c>
      <c r="F174" s="4">
        <v>112.7</v>
      </c>
      <c r="G174" s="4">
        <v>160.51</v>
      </c>
      <c r="H174" s="4">
        <v>180.12</v>
      </c>
      <c r="I174" s="4">
        <v>126.57</v>
      </c>
      <c r="J174" s="22">
        <v>17.625</v>
      </c>
      <c r="L174" s="5">
        <f t="shared" ca="1" si="40"/>
        <v>339</v>
      </c>
      <c r="M174" s="26">
        <f t="shared" si="30"/>
        <v>1.6213857893958344E-6</v>
      </c>
      <c r="N174" s="8">
        <f t="shared" ca="1" si="29"/>
        <v>36644</v>
      </c>
      <c r="O174" s="6">
        <f t="shared" ca="1" si="31"/>
        <v>1.9661430589679316E-2</v>
      </c>
      <c r="P174" s="6">
        <f t="shared" ca="1" si="32"/>
        <v>3.3530172094977041E-3</v>
      </c>
      <c r="Q174" s="6">
        <f t="shared" ca="1" si="33"/>
        <v>1.4313020602793198E-2</v>
      </c>
      <c r="R174" s="6">
        <f t="shared" ca="1" si="34"/>
        <v>9.4473231036646607E-3</v>
      </c>
      <c r="S174" s="6">
        <f t="shared" ca="1" si="35"/>
        <v>7.2597016861145778E-3</v>
      </c>
      <c r="T174" s="6">
        <f t="shared" ca="1" si="36"/>
        <v>1.4872653052011532E-2</v>
      </c>
      <c r="U174" s="6">
        <f t="shared" ca="1" si="37"/>
        <v>1.7643035718271229E-2</v>
      </c>
      <c r="V174" s="6">
        <f t="shared" ca="1" si="38"/>
        <v>2.1591751705815126E-3</v>
      </c>
      <c r="W174" s="6">
        <f t="shared" ca="1" si="39"/>
        <v>0</v>
      </c>
      <c r="X174" s="6"/>
      <c r="Y174" s="6"/>
      <c r="Z174" s="6"/>
      <c r="AA174" s="1"/>
      <c r="AB174" s="1"/>
    </row>
    <row r="175" spans="1:28" ht="12.75" customHeight="1">
      <c r="A175" s="13">
        <v>36409</v>
      </c>
      <c r="B175" s="4">
        <v>73.459999999999994</v>
      </c>
      <c r="C175" s="4">
        <v>139.57</v>
      </c>
      <c r="D175" s="4">
        <v>130.12</v>
      </c>
      <c r="E175" s="4">
        <v>89.71</v>
      </c>
      <c r="F175" s="4">
        <v>112.7</v>
      </c>
      <c r="G175" s="4">
        <v>160.51</v>
      </c>
      <c r="I175" s="4">
        <v>126.57</v>
      </c>
      <c r="L175" s="5">
        <f t="shared" ca="1" si="40"/>
        <v>338</v>
      </c>
      <c r="M175" s="26">
        <f t="shared" si="30"/>
        <v>1.5241026420320843E-6</v>
      </c>
      <c r="N175" s="8">
        <f t="shared" ca="1" si="29"/>
        <v>36643</v>
      </c>
      <c r="O175" s="6">
        <f t="shared" ca="1" si="31"/>
        <v>-9.9870565221464574E-3</v>
      </c>
      <c r="P175" s="6">
        <f t="shared" ca="1" si="32"/>
        <v>-5.6063345358082434E-3</v>
      </c>
      <c r="Q175" s="6">
        <f t="shared" ca="1" si="33"/>
        <v>1.9408386596531556E-2</v>
      </c>
      <c r="R175" s="6">
        <f t="shared" ca="1" si="34"/>
        <v>-1.8301311155918111E-3</v>
      </c>
      <c r="S175" s="6">
        <f t="shared" ca="1" si="35"/>
        <v>2.1060076909107134E-2</v>
      </c>
      <c r="T175" s="6">
        <f t="shared" ca="1" si="36"/>
        <v>6.3647042673092629E-3</v>
      </c>
      <c r="U175" s="6">
        <f t="shared" ca="1" si="37"/>
        <v>1.7051691996681832E-2</v>
      </c>
      <c r="V175" s="6">
        <f t="shared" ca="1" si="38"/>
        <v>4.835795601125794E-2</v>
      </c>
      <c r="W175" s="6">
        <f t="shared" ca="1" si="39"/>
        <v>9.6949128313514391E-3</v>
      </c>
      <c r="X175" s="6"/>
      <c r="Y175" s="6"/>
      <c r="Z175" s="6"/>
      <c r="AA175" s="1"/>
      <c r="AB175" s="1"/>
    </row>
    <row r="176" spans="1:28" ht="12.75" customHeight="1">
      <c r="A176" s="13">
        <v>36410</v>
      </c>
      <c r="B176" s="4">
        <v>72.760000000000005</v>
      </c>
      <c r="C176" s="4">
        <v>142.09</v>
      </c>
      <c r="D176" s="4">
        <v>134.35</v>
      </c>
      <c r="E176" s="4">
        <v>89.25</v>
      </c>
      <c r="F176" s="4">
        <v>116.47</v>
      </c>
      <c r="G176" s="4">
        <v>160.46</v>
      </c>
      <c r="H176" s="4">
        <v>181</v>
      </c>
      <c r="I176" s="4">
        <v>130.02000000000001</v>
      </c>
      <c r="J176" s="22">
        <v>17.469000000000001</v>
      </c>
      <c r="L176" s="5">
        <f t="shared" ca="1" si="40"/>
        <v>337</v>
      </c>
      <c r="M176" s="26">
        <f t="shared" si="30"/>
        <v>1.4326564835101591E-6</v>
      </c>
      <c r="N176" s="8">
        <f t="shared" ca="1" si="29"/>
        <v>36642</v>
      </c>
      <c r="O176" s="6">
        <f t="shared" ca="1" si="31"/>
        <v>-1.9256050695116902E-2</v>
      </c>
      <c r="P176" s="6">
        <f t="shared" ca="1" si="32"/>
        <v>-5.0811165031795693E-4</v>
      </c>
      <c r="Q176" s="6">
        <f t="shared" ca="1" si="33"/>
        <v>1.5142231685130944E-3</v>
      </c>
      <c r="R176" s="6">
        <f t="shared" ca="1" si="34"/>
        <v>-6.4617903575168783E-3</v>
      </c>
      <c r="S176" s="6">
        <f t="shared" ca="1" si="35"/>
        <v>1.6864078204429766E-2</v>
      </c>
      <c r="T176" s="6">
        <f t="shared" ca="1" si="36"/>
        <v>7.7736497839014668E-3</v>
      </c>
      <c r="U176" s="6">
        <f t="shared" ca="1" si="37"/>
        <v>-5.3317363869369921E-3</v>
      </c>
      <c r="V176" s="6">
        <f t="shared" ca="1" si="38"/>
        <v>-4.3069919762560679E-2</v>
      </c>
      <c r="W176" s="6">
        <f t="shared" ca="1" si="39"/>
        <v>1.9711797972390095E-2</v>
      </c>
      <c r="X176" s="6"/>
      <c r="Y176" s="6"/>
      <c r="Z176" s="6"/>
      <c r="AA176" s="1"/>
      <c r="AB176" s="1"/>
    </row>
    <row r="177" spans="1:28" ht="12.75" customHeight="1">
      <c r="A177" s="13">
        <v>36411</v>
      </c>
      <c r="B177" s="4">
        <v>72.55</v>
      </c>
      <c r="C177" s="4">
        <v>142.97999999999999</v>
      </c>
      <c r="D177" s="4">
        <v>135.12</v>
      </c>
      <c r="E177" s="4">
        <v>88.82</v>
      </c>
      <c r="F177" s="4">
        <v>116.93</v>
      </c>
      <c r="G177" s="4">
        <v>160.16999999999999</v>
      </c>
      <c r="H177" s="4">
        <v>179.96</v>
      </c>
      <c r="I177" s="4">
        <v>128.32</v>
      </c>
      <c r="J177" s="22">
        <v>17.469000000000001</v>
      </c>
      <c r="L177" s="5">
        <f t="shared" ca="1" si="40"/>
        <v>336</v>
      </c>
      <c r="M177" s="26">
        <f t="shared" si="30"/>
        <v>1.3466970944995495E-6</v>
      </c>
      <c r="N177" s="8">
        <f t="shared" ca="1" si="29"/>
        <v>36641</v>
      </c>
      <c r="O177" s="6">
        <f t="shared" ca="1" si="31"/>
        <v>2.5461503252452093E-3</v>
      </c>
      <c r="P177" s="6">
        <f t="shared" ca="1" si="32"/>
        <v>2.9457210885430133E-2</v>
      </c>
      <c r="Q177" s="6">
        <f t="shared" ca="1" si="33"/>
        <v>1.4756928279521199E-2</v>
      </c>
      <c r="R177" s="6">
        <f t="shared" ca="1" si="34"/>
        <v>2.9497697584937723E-2</v>
      </c>
      <c r="S177" s="6">
        <f t="shared" ca="1" si="35"/>
        <v>1.5472945796400066E-3</v>
      </c>
      <c r="T177" s="6">
        <f t="shared" ca="1" si="36"/>
        <v>1.5313812407448082E-2</v>
      </c>
      <c r="U177" s="6">
        <f t="shared" ca="1" si="37"/>
        <v>3.9602044002550116E-2</v>
      </c>
      <c r="V177" s="6">
        <f t="shared" ca="1" si="38"/>
        <v>2.4816479453210284E-2</v>
      </c>
      <c r="W177" s="6">
        <f t="shared" ca="1" si="39"/>
        <v>3.8274942226521266E-2</v>
      </c>
      <c r="X177" s="6"/>
      <c r="Y177" s="6"/>
      <c r="Z177" s="6"/>
      <c r="AA177" s="1"/>
      <c r="AB177" s="1"/>
    </row>
    <row r="178" spans="1:28" ht="12.75" customHeight="1">
      <c r="A178" s="13">
        <v>36412</v>
      </c>
      <c r="B178" s="4">
        <v>72.08</v>
      </c>
      <c r="C178" s="4">
        <v>141.72</v>
      </c>
      <c r="D178" s="4">
        <v>138.83000000000001</v>
      </c>
      <c r="E178" s="4">
        <v>88.45</v>
      </c>
      <c r="F178" s="4">
        <v>123.23</v>
      </c>
      <c r="G178" s="4">
        <v>159.97999999999999</v>
      </c>
      <c r="H178" s="4">
        <v>180.66</v>
      </c>
      <c r="I178" s="4">
        <v>131.85</v>
      </c>
      <c r="J178" s="22">
        <v>17.687999999999999</v>
      </c>
      <c r="L178" s="5">
        <f t="shared" ca="1" si="40"/>
        <v>335</v>
      </c>
      <c r="M178" s="26">
        <f t="shared" si="30"/>
        <v>1.2658952688295765E-6</v>
      </c>
      <c r="N178" s="8">
        <f t="shared" ca="1" si="29"/>
        <v>36640</v>
      </c>
      <c r="O178" s="6">
        <f t="shared" ca="1" si="31"/>
        <v>-1.6017202279154531E-2</v>
      </c>
      <c r="P178" s="6">
        <f t="shared" ca="1" si="32"/>
        <v>-2.4364438874140488E-2</v>
      </c>
      <c r="Q178" s="6">
        <f t="shared" ca="1" si="33"/>
        <v>4.4036768412345521E-3</v>
      </c>
      <c r="R178" s="6">
        <f t="shared" ca="1" si="34"/>
        <v>-4.0338802448814916E-2</v>
      </c>
      <c r="S178" s="6">
        <f t="shared" ca="1" si="35"/>
        <v>3.6742233618843254E-3</v>
      </c>
      <c r="T178" s="6">
        <f t="shared" ca="1" si="36"/>
        <v>-1.6668985662661392E-3</v>
      </c>
      <c r="U178" s="6">
        <f t="shared" ca="1" si="37"/>
        <v>-2.2857843205572881E-2</v>
      </c>
      <c r="V178" s="6">
        <f t="shared" ca="1" si="38"/>
        <v>-7.0518334244224046E-2</v>
      </c>
      <c r="W178" s="6">
        <f t="shared" ca="1" si="39"/>
        <v>1.9701232679265469E-2</v>
      </c>
      <c r="X178" s="6"/>
      <c r="Y178" s="6"/>
      <c r="Z178" s="6"/>
      <c r="AA178" s="1"/>
      <c r="AB178" s="1"/>
    </row>
    <row r="179" spans="1:28" ht="12.75" customHeight="1">
      <c r="A179" s="13">
        <v>36413</v>
      </c>
      <c r="B179" s="4">
        <v>73.86</v>
      </c>
      <c r="C179" s="4">
        <v>145.09</v>
      </c>
      <c r="D179" s="4">
        <v>139.58000000000001</v>
      </c>
      <c r="E179" s="4">
        <v>88.83</v>
      </c>
      <c r="F179" s="4">
        <v>122.58</v>
      </c>
      <c r="G179" s="4">
        <v>160.62</v>
      </c>
      <c r="H179" s="4">
        <v>181.77</v>
      </c>
      <c r="I179" s="4">
        <v>109.7</v>
      </c>
      <c r="J179" s="22">
        <v>17.687999999999999</v>
      </c>
      <c r="L179" s="5">
        <f t="shared" ca="1" si="40"/>
        <v>334</v>
      </c>
      <c r="M179" s="26">
        <f t="shared" si="30"/>
        <v>1.1899415526998019E-6</v>
      </c>
      <c r="N179" s="8">
        <f t="shared" ca="1" si="29"/>
        <v>36636</v>
      </c>
      <c r="O179" s="6">
        <f t="shared" ca="1" si="31"/>
        <v>-8.9500025046801764E-3</v>
      </c>
      <c r="P179" s="6">
        <f t="shared" ca="1" si="32"/>
        <v>1.3511734421474735E-2</v>
      </c>
      <c r="Q179" s="6">
        <f t="shared" ca="1" si="33"/>
        <v>1.3775954786928982E-2</v>
      </c>
      <c r="R179" s="6">
        <f t="shared" ca="1" si="34"/>
        <v>6.0631074718863788E-3</v>
      </c>
      <c r="S179" s="6">
        <f t="shared" ca="1" si="35"/>
        <v>2.3086541050821498E-2</v>
      </c>
      <c r="T179" s="6">
        <f t="shared" ca="1" si="36"/>
        <v>-4.5696956900652969E-3</v>
      </c>
      <c r="U179" s="6">
        <f t="shared" ca="1" si="37"/>
        <v>-2.9543623770665992E-3</v>
      </c>
      <c r="V179" s="6">
        <f t="shared" ca="1" si="38"/>
        <v>-2.3551738897910041E-2</v>
      </c>
      <c r="W179" s="6">
        <f t="shared" ca="1" si="39"/>
        <v>4.4320626085665657E-2</v>
      </c>
      <c r="X179" s="6"/>
      <c r="Y179" s="6"/>
      <c r="Z179" s="6"/>
      <c r="AA179" s="1"/>
      <c r="AB179" s="1"/>
    </row>
    <row r="180" spans="1:28" ht="12.75" customHeight="1">
      <c r="A180" s="13">
        <v>36416</v>
      </c>
      <c r="B180" s="4">
        <v>74.319999999999993</v>
      </c>
      <c r="C180" s="4">
        <v>143.49</v>
      </c>
      <c r="D180" s="4">
        <v>138.13999999999999</v>
      </c>
      <c r="E180" s="4">
        <v>88.25</v>
      </c>
      <c r="F180" s="4">
        <v>122.07</v>
      </c>
      <c r="G180" s="4">
        <v>159.83000000000001</v>
      </c>
      <c r="H180" s="4">
        <v>180.97</v>
      </c>
      <c r="I180" s="4">
        <v>106.75</v>
      </c>
      <c r="J180" s="22">
        <v>17.780999999999999</v>
      </c>
      <c r="L180" s="5">
        <f t="shared" ca="1" si="40"/>
        <v>333</v>
      </c>
      <c r="M180" s="26">
        <f t="shared" si="30"/>
        <v>1.1185450595378137E-6</v>
      </c>
      <c r="N180" s="8">
        <f t="shared" ca="1" si="29"/>
        <v>36635</v>
      </c>
      <c r="O180" s="6">
        <f t="shared" ca="1" si="31"/>
        <v>6.8614470253457122E-3</v>
      </c>
      <c r="P180" s="6">
        <f t="shared" ca="1" si="32"/>
        <v>5.2629749738788163E-3</v>
      </c>
      <c r="Q180" s="6">
        <f t="shared" ca="1" si="33"/>
        <v>1.1192778096465791E-3</v>
      </c>
      <c r="R180" s="6">
        <f t="shared" ca="1" si="34"/>
        <v>9.8667990244510635E-4</v>
      </c>
      <c r="S180" s="6">
        <f t="shared" ca="1" si="35"/>
        <v>-4.4268186721376475E-3</v>
      </c>
      <c r="T180" s="6">
        <f t="shared" ca="1" si="36"/>
        <v>-2.4148768074599867E-3</v>
      </c>
      <c r="U180" s="6">
        <f t="shared" ca="1" si="37"/>
        <v>3.6177461689044176E-3</v>
      </c>
      <c r="V180" s="6">
        <f t="shared" ca="1" si="38"/>
        <v>-7.9166743545480579E-3</v>
      </c>
      <c r="W180" s="6">
        <f t="shared" ca="1" si="39"/>
        <v>3.2321221393861746E-2</v>
      </c>
      <c r="X180" s="6"/>
      <c r="Y180" s="6"/>
      <c r="Z180" s="6"/>
      <c r="AA180" s="1"/>
      <c r="AB180" s="1"/>
    </row>
    <row r="181" spans="1:28" ht="12.75" customHeight="1">
      <c r="A181" s="13">
        <v>36417</v>
      </c>
      <c r="B181" s="4">
        <v>73.08</v>
      </c>
      <c r="C181" s="4">
        <v>142.19999999999999</v>
      </c>
      <c r="D181" s="4">
        <v>134.72</v>
      </c>
      <c r="E181" s="4">
        <v>87.53</v>
      </c>
      <c r="F181" s="4">
        <v>117.95</v>
      </c>
      <c r="G181" s="4">
        <v>159</v>
      </c>
      <c r="H181" s="4">
        <v>180.41</v>
      </c>
      <c r="I181" s="4">
        <v>108.38</v>
      </c>
      <c r="J181" s="22">
        <v>17.625</v>
      </c>
      <c r="L181" s="5">
        <f t="shared" ca="1" si="40"/>
        <v>332</v>
      </c>
      <c r="M181" s="26">
        <f t="shared" si="30"/>
        <v>1.0514323559655449E-6</v>
      </c>
      <c r="N181" s="8">
        <f t="shared" ca="1" si="29"/>
        <v>36634</v>
      </c>
      <c r="O181" s="6">
        <f t="shared" ca="1" si="31"/>
        <v>-6.861447025345707E-3</v>
      </c>
      <c r="P181" s="6">
        <f t="shared" ca="1" si="32"/>
        <v>1.4900504054607336E-2</v>
      </c>
      <c r="Q181" s="6">
        <f t="shared" ca="1" si="33"/>
        <v>2.6861979046523297E-2</v>
      </c>
      <c r="R181" s="6">
        <f t="shared" ca="1" si="34"/>
        <v>-1.502314342269513E-2</v>
      </c>
      <c r="S181" s="6">
        <f t="shared" ca="1" si="35"/>
        <v>4.3607351818984535E-2</v>
      </c>
      <c r="T181" s="6">
        <f t="shared" ca="1" si="36"/>
        <v>5.6669121938372072E-3</v>
      </c>
      <c r="U181" s="6">
        <f t="shared" ca="1" si="37"/>
        <v>4.3185684252690204E-2</v>
      </c>
      <c r="V181" s="6">
        <f t="shared" ca="1" si="38"/>
        <v>9.0822357211799182E-2</v>
      </c>
      <c r="W181" s="6">
        <f t="shared" ca="1" si="39"/>
        <v>6.3937275219322368E-2</v>
      </c>
      <c r="X181" s="6"/>
      <c r="Y181" s="6"/>
      <c r="Z181" s="6"/>
      <c r="AA181" s="1"/>
      <c r="AB181" s="1"/>
    </row>
    <row r="182" spans="1:28" ht="12.75" customHeight="1">
      <c r="A182" s="13">
        <v>36418</v>
      </c>
      <c r="B182" s="4">
        <v>73.680000000000007</v>
      </c>
      <c r="C182" s="4">
        <v>141.36000000000001</v>
      </c>
      <c r="D182" s="4">
        <v>133.38999999999999</v>
      </c>
      <c r="E182" s="4">
        <v>89.02</v>
      </c>
      <c r="F182" s="4">
        <v>116.5</v>
      </c>
      <c r="G182" s="4">
        <v>158.88999999999999</v>
      </c>
      <c r="H182" s="4">
        <v>179.96</v>
      </c>
      <c r="I182" s="4">
        <v>108.5</v>
      </c>
      <c r="J182" s="22">
        <v>18.094000000000001</v>
      </c>
      <c r="L182" s="5">
        <f t="shared" ca="1" si="40"/>
        <v>331</v>
      </c>
      <c r="M182" s="26">
        <f t="shared" si="30"/>
        <v>9.8834641460761204E-7</v>
      </c>
      <c r="N182" s="8">
        <f t="shared" ca="1" si="29"/>
        <v>36633</v>
      </c>
      <c r="O182" s="6">
        <f t="shared" ca="1" si="31"/>
        <v>2.0515687099042914E-2</v>
      </c>
      <c r="P182" s="6">
        <f t="shared" ca="1" si="32"/>
        <v>-6.2417950346450616E-3</v>
      </c>
      <c r="Q182" s="6">
        <f t="shared" ca="1" si="33"/>
        <v>-3.2891250353725754E-2</v>
      </c>
      <c r="R182" s="6">
        <f t="shared" ca="1" si="34"/>
        <v>2.9216057139535732E-3</v>
      </c>
      <c r="S182" s="6">
        <f t="shared" ca="1" si="35"/>
        <v>-5.6113208623290306E-2</v>
      </c>
      <c r="T182" s="6">
        <f t="shared" ca="1" si="36"/>
        <v>3.8190512688677245E-3</v>
      </c>
      <c r="U182" s="6">
        <f t="shared" ca="1" si="37"/>
        <v>1.233458014935746E-2</v>
      </c>
      <c r="V182" s="6">
        <f t="shared" ca="1" si="38"/>
        <v>-5.9436976300485535E-2</v>
      </c>
      <c r="W182" s="6">
        <f t="shared" ca="1" si="39"/>
        <v>-0.10238905330972638</v>
      </c>
      <c r="X182" s="6"/>
      <c r="Y182" s="6"/>
      <c r="Z182" s="6"/>
      <c r="AA182" s="1"/>
      <c r="AB182" s="1"/>
    </row>
    <row r="183" spans="1:28" ht="12.75" customHeight="1">
      <c r="A183" s="13">
        <v>36419</v>
      </c>
      <c r="B183" s="4">
        <v>74.459999999999994</v>
      </c>
      <c r="C183" s="4">
        <v>139.38</v>
      </c>
      <c r="D183" s="4">
        <v>132.22999999999999</v>
      </c>
      <c r="E183" s="4">
        <v>87.96</v>
      </c>
      <c r="F183" s="4">
        <v>115.85</v>
      </c>
      <c r="G183" s="4">
        <v>158.1</v>
      </c>
      <c r="H183" s="4">
        <v>177.9</v>
      </c>
      <c r="I183" s="4">
        <v>108.6</v>
      </c>
      <c r="J183" s="22">
        <v>18.094000000000001</v>
      </c>
      <c r="L183" s="5">
        <f t="shared" ca="1" si="40"/>
        <v>330</v>
      </c>
      <c r="M183" s="26">
        <f t="shared" si="30"/>
        <v>9.2904562973115529E-7</v>
      </c>
      <c r="N183" s="8">
        <f t="shared" ca="1" si="29"/>
        <v>36630</v>
      </c>
      <c r="O183" s="6">
        <f t="shared" ca="1" si="31"/>
        <v>1.9219041270457201E-2</v>
      </c>
      <c r="P183" s="6">
        <f t="shared" ca="1" si="32"/>
        <v>-4.0549073256345249E-2</v>
      </c>
      <c r="Q183" s="6">
        <f t="shared" ca="1" si="33"/>
        <v>-3.2777853154131675E-2</v>
      </c>
      <c r="R183" s="6">
        <f t="shared" ca="1" si="34"/>
        <v>-1.1635554672747576E-2</v>
      </c>
      <c r="S183" s="6">
        <f t="shared" ca="1" si="35"/>
        <v>-3.7081674904531924E-2</v>
      </c>
      <c r="T183" s="6">
        <f t="shared" ca="1" si="36"/>
        <v>-8.1067480175361604E-3</v>
      </c>
      <c r="U183" s="6">
        <f t="shared" ca="1" si="37"/>
        <v>-5.9697337359489587E-2</v>
      </c>
      <c r="V183" s="6">
        <f t="shared" ca="1" si="38"/>
        <v>-7.5459243621112143E-2</v>
      </c>
      <c r="W183" s="6">
        <f t="shared" ca="1" si="39"/>
        <v>-2.1642032250420013E-2</v>
      </c>
      <c r="X183" s="6"/>
      <c r="Y183" s="6"/>
      <c r="Z183" s="6"/>
      <c r="AA183" s="1"/>
      <c r="AB183" s="1"/>
    </row>
    <row r="184" spans="1:28" ht="12.75" customHeight="1">
      <c r="A184" s="13">
        <v>36420</v>
      </c>
      <c r="B184" s="4">
        <v>74.58</v>
      </c>
      <c r="C184" s="4">
        <v>142.54</v>
      </c>
      <c r="D184" s="4">
        <v>132.33000000000001</v>
      </c>
      <c r="E184" s="4">
        <v>87.38</v>
      </c>
      <c r="F184" s="4">
        <v>116.76</v>
      </c>
      <c r="G184" s="4">
        <v>157.68</v>
      </c>
      <c r="H184" s="4">
        <v>179.13</v>
      </c>
      <c r="I184" s="4">
        <v>109.11</v>
      </c>
      <c r="J184" s="22">
        <v>18.125</v>
      </c>
      <c r="L184" s="5">
        <f t="shared" ca="1" si="40"/>
        <v>329</v>
      </c>
      <c r="M184" s="26">
        <f t="shared" si="30"/>
        <v>8.7330289194728594E-7</v>
      </c>
      <c r="N184" s="8">
        <f t="shared" ca="1" si="29"/>
        <v>36629</v>
      </c>
      <c r="O184" s="6">
        <f t="shared" ca="1" si="31"/>
        <v>-1.0722813441371545E-2</v>
      </c>
      <c r="P184" s="6">
        <f t="shared" ca="1" si="32"/>
        <v>4.5456263558739923E-3</v>
      </c>
      <c r="Q184" s="6">
        <f t="shared" ca="1" si="33"/>
        <v>-1.3198921681828152E-2</v>
      </c>
      <c r="R184" s="6">
        <f t="shared" ca="1" si="34"/>
        <v>3.5409661978333517E-3</v>
      </c>
      <c r="S184" s="6">
        <f t="shared" ca="1" si="35"/>
        <v>-2.7379682762188072E-2</v>
      </c>
      <c r="T184" s="6">
        <f t="shared" ca="1" si="36"/>
        <v>4.4263161001516288E-3</v>
      </c>
      <c r="U184" s="6">
        <f t="shared" ca="1" si="37"/>
        <v>-9.5113537031350937E-3</v>
      </c>
      <c r="V184" s="6">
        <f t="shared" ca="1" si="38"/>
        <v>-4.920071534013757E-2</v>
      </c>
      <c r="W184" s="6">
        <f t="shared" ca="1" si="39"/>
        <v>1.1956914124083071E-2</v>
      </c>
      <c r="X184" s="6"/>
      <c r="Y184" s="6"/>
      <c r="Z184" s="6"/>
      <c r="AA184" s="1"/>
      <c r="AB184" s="1"/>
    </row>
    <row r="185" spans="1:28" ht="12.75" customHeight="1">
      <c r="A185" s="13">
        <v>36423</v>
      </c>
      <c r="B185" s="4">
        <v>73.45</v>
      </c>
      <c r="C185" s="4">
        <v>141.04</v>
      </c>
      <c r="D185" s="4">
        <v>129.75</v>
      </c>
      <c r="E185" s="4">
        <v>86.93</v>
      </c>
      <c r="F185" s="4">
        <v>114.25</v>
      </c>
      <c r="G185" s="4">
        <v>157.5</v>
      </c>
      <c r="H185" s="4">
        <v>178.33</v>
      </c>
      <c r="I185" s="4">
        <v>106.01</v>
      </c>
      <c r="J185" s="22">
        <v>18.187999999999999</v>
      </c>
      <c r="L185" s="5">
        <f t="shared" ca="1" si="40"/>
        <v>328</v>
      </c>
      <c r="M185" s="26">
        <f t="shared" si="30"/>
        <v>8.2090471843044871E-7</v>
      </c>
      <c r="N185" s="8">
        <f t="shared" ca="1" si="29"/>
        <v>36628</v>
      </c>
      <c r="O185" s="6">
        <f t="shared" ca="1" si="31"/>
        <v>1.4178540422522555E-2</v>
      </c>
      <c r="P185" s="6">
        <f t="shared" ca="1" si="32"/>
        <v>1.8760358960144375E-2</v>
      </c>
      <c r="Q185" s="6">
        <f t="shared" ca="1" si="33"/>
        <v>1.2265717493647996E-2</v>
      </c>
      <c r="R185" s="6">
        <f t="shared" ca="1" si="34"/>
        <v>2.0689831451645001E-2</v>
      </c>
      <c r="S185" s="6">
        <f t="shared" ca="1" si="35"/>
        <v>1.0036673299590496E-3</v>
      </c>
      <c r="T185" s="6">
        <f t="shared" ca="1" si="36"/>
        <v>4.1675409350533411E-3</v>
      </c>
      <c r="U185" s="6">
        <f t="shared" ca="1" si="37"/>
        <v>-2.0927520105955989E-2</v>
      </c>
      <c r="V185" s="6">
        <f t="shared" ca="1" si="38"/>
        <v>-4.0578616669077271E-2</v>
      </c>
      <c r="W185" s="6">
        <f t="shared" ca="1" si="39"/>
        <v>6.4697888193653519E-2</v>
      </c>
      <c r="X185" s="6"/>
      <c r="Y185" s="6"/>
      <c r="Z185" s="6"/>
      <c r="AA185" s="1"/>
      <c r="AB185" s="1"/>
    </row>
    <row r="186" spans="1:28" ht="12.75" customHeight="1">
      <c r="A186" s="13">
        <v>36424</v>
      </c>
      <c r="B186" s="4">
        <v>73.239999999999995</v>
      </c>
      <c r="C186" s="4">
        <v>138.1</v>
      </c>
      <c r="D186" s="4">
        <v>125.32</v>
      </c>
      <c r="E186" s="4">
        <v>84.84</v>
      </c>
      <c r="F186" s="4">
        <v>109.94</v>
      </c>
      <c r="G186" s="4">
        <v>156.88999999999999</v>
      </c>
      <c r="H186" s="4">
        <v>175.9</v>
      </c>
      <c r="I186" s="4">
        <v>100.4</v>
      </c>
      <c r="J186" s="22">
        <v>17.219000000000001</v>
      </c>
      <c r="L186" s="5">
        <f t="shared" ca="1" si="40"/>
        <v>327</v>
      </c>
      <c r="M186" s="26">
        <f t="shared" si="30"/>
        <v>7.7165043532462172E-7</v>
      </c>
      <c r="N186" s="8">
        <f t="shared" ca="1" si="29"/>
        <v>36627</v>
      </c>
      <c r="O186" s="6">
        <f t="shared" ca="1" si="31"/>
        <v>4.3280675854152082E-4</v>
      </c>
      <c r="P186" s="6">
        <f t="shared" ca="1" si="32"/>
        <v>2.6204328675693677E-2</v>
      </c>
      <c r="Q186" s="6">
        <f t="shared" ca="1" si="33"/>
        <v>1.0821054947880642E-2</v>
      </c>
      <c r="R186" s="6">
        <f t="shared" ca="1" si="34"/>
        <v>6.9375897679875079E-3</v>
      </c>
      <c r="S186" s="6">
        <f t="shared" ca="1" si="35"/>
        <v>7.9879442923997974E-3</v>
      </c>
      <c r="T186" s="6">
        <f t="shared" ca="1" si="36"/>
        <v>1.2536566623123789E-3</v>
      </c>
      <c r="U186" s="6">
        <f t="shared" ca="1" si="37"/>
        <v>-1.0740925743768514E-2</v>
      </c>
      <c r="V186" s="6">
        <f t="shared" ca="1" si="38"/>
        <v>-2.4747544063372564E-2</v>
      </c>
      <c r="W186" s="6">
        <f t="shared" ca="1" si="39"/>
        <v>-1.0230058936495158E-2</v>
      </c>
      <c r="X186" s="6"/>
      <c r="Y186" s="6"/>
      <c r="Z186" s="6"/>
      <c r="AA186" s="1"/>
      <c r="AB186" s="1"/>
    </row>
    <row r="187" spans="1:28" ht="12.75" customHeight="1">
      <c r="A187" s="13">
        <v>36425</v>
      </c>
      <c r="B187" s="4">
        <v>71.31</v>
      </c>
      <c r="C187" s="4">
        <v>138.13999999999999</v>
      </c>
      <c r="D187" s="4">
        <v>124.69</v>
      </c>
      <c r="E187" s="4">
        <v>86.18</v>
      </c>
      <c r="F187" s="4">
        <v>109.28</v>
      </c>
      <c r="G187" s="4">
        <v>156.24</v>
      </c>
      <c r="H187" s="4">
        <v>175.96</v>
      </c>
      <c r="I187" s="4">
        <v>98.51</v>
      </c>
      <c r="J187" s="22">
        <v>17.25</v>
      </c>
      <c r="L187" s="5">
        <f t="shared" ca="1" si="40"/>
        <v>326</v>
      </c>
      <c r="M187" s="26">
        <f t="shared" si="30"/>
        <v>7.2535140920514439E-7</v>
      </c>
      <c r="N187" s="8">
        <f t="shared" ca="1" si="29"/>
        <v>36626</v>
      </c>
      <c r="O187" s="6">
        <f t="shared" ca="1" si="31"/>
        <v>-7.6239280007718541E-2</v>
      </c>
      <c r="P187" s="6">
        <f t="shared" ca="1" si="32"/>
        <v>1.2712842016887346E-2</v>
      </c>
      <c r="Q187" s="6">
        <f t="shared" ca="1" si="33"/>
        <v>-3.2890426797868473E-2</v>
      </c>
      <c r="R187" s="6">
        <f t="shared" ca="1" si="34"/>
        <v>-2.2778535042289719E-2</v>
      </c>
      <c r="S187" s="6">
        <f t="shared" ca="1" si="35"/>
        <v>-4.2828855857003877E-2</v>
      </c>
      <c r="T187" s="6">
        <f t="shared" ca="1" si="36"/>
        <v>-3.1311997193429314E-3</v>
      </c>
      <c r="U187" s="6">
        <f t="shared" ca="1" si="37"/>
        <v>-3.3530733138312202E-2</v>
      </c>
      <c r="V187" s="6">
        <f t="shared" ca="1" si="38"/>
        <v>-3.6009554404246157E-2</v>
      </c>
      <c r="W187" s="6">
        <f t="shared" ca="1" si="39"/>
        <v>-6.2837364042638164E-2</v>
      </c>
      <c r="X187" s="6"/>
      <c r="Y187" s="6"/>
      <c r="Z187" s="6"/>
      <c r="AA187" s="1"/>
      <c r="AB187" s="1"/>
    </row>
    <row r="188" spans="1:28" ht="12.75" customHeight="1">
      <c r="A188" s="13">
        <v>36426</v>
      </c>
      <c r="B188" s="4">
        <v>72.650000000000006</v>
      </c>
      <c r="C188" s="4">
        <v>136.71</v>
      </c>
      <c r="D188" s="4">
        <v>124.35</v>
      </c>
      <c r="E188" s="4">
        <v>86.34</v>
      </c>
      <c r="F188" s="4">
        <v>109.89</v>
      </c>
      <c r="G188" s="4">
        <v>155.25</v>
      </c>
      <c r="H188" s="4">
        <v>172.91</v>
      </c>
      <c r="I188" s="4">
        <v>95.76</v>
      </c>
      <c r="J188" s="22">
        <v>17.405999999999999</v>
      </c>
      <c r="L188" s="5">
        <f t="shared" ca="1" si="40"/>
        <v>325</v>
      </c>
      <c r="M188" s="26">
        <f t="shared" si="30"/>
        <v>6.8183032465283568E-7</v>
      </c>
      <c r="N188" s="8">
        <f t="shared" ca="1" si="29"/>
        <v>36623</v>
      </c>
      <c r="O188" s="6">
        <f t="shared" ca="1" si="31"/>
        <v>-8.5871720884616119E-3</v>
      </c>
      <c r="P188" s="6">
        <f t="shared" ca="1" si="32"/>
        <v>-9.4548931564624808E-3</v>
      </c>
      <c r="Q188" s="6">
        <f t="shared" ca="1" si="33"/>
        <v>-2.3134364834356152E-3</v>
      </c>
      <c r="R188" s="6">
        <f t="shared" ca="1" si="34"/>
        <v>9.9325085881359128E-3</v>
      </c>
      <c r="S188" s="6">
        <f t="shared" ca="1" si="35"/>
        <v>8.0893258133538908E-3</v>
      </c>
      <c r="T188" s="6">
        <f t="shared" ca="1" si="36"/>
        <v>4.8750009494261835E-3</v>
      </c>
      <c r="U188" s="6">
        <f t="shared" ca="1" si="37"/>
        <v>1.3870638494547656E-2</v>
      </c>
      <c r="V188" s="6">
        <f t="shared" ca="1" si="38"/>
        <v>1.8922103691904453E-2</v>
      </c>
      <c r="W188" s="6">
        <f t="shared" ca="1" si="39"/>
        <v>1.2000144003110339E-2</v>
      </c>
      <c r="X188" s="6"/>
      <c r="Y188" s="6"/>
      <c r="Z188" s="6"/>
      <c r="AA188" s="1"/>
      <c r="AB188" s="1"/>
    </row>
    <row r="189" spans="1:28" ht="12.75" customHeight="1">
      <c r="A189" s="13">
        <v>36427</v>
      </c>
      <c r="B189" s="4">
        <v>73.09</v>
      </c>
      <c r="C189" s="4">
        <v>138.66999999999999</v>
      </c>
      <c r="D189" s="4">
        <v>121.3</v>
      </c>
      <c r="E189" s="4">
        <v>86.16</v>
      </c>
      <c r="F189" s="4">
        <v>106.52</v>
      </c>
      <c r="G189" s="4">
        <v>153.96</v>
      </c>
      <c r="H189" s="4">
        <v>171.37</v>
      </c>
      <c r="I189" s="4">
        <v>96.15</v>
      </c>
      <c r="J189" s="22">
        <v>16.969000000000001</v>
      </c>
      <c r="L189" s="5">
        <f t="shared" ca="1" si="40"/>
        <v>324</v>
      </c>
      <c r="M189" s="26">
        <f t="shared" si="30"/>
        <v>6.409205051736655E-7</v>
      </c>
      <c r="N189" s="8">
        <f t="shared" ca="1" si="29"/>
        <v>36622</v>
      </c>
      <c r="O189" s="6">
        <f t="shared" ca="1" si="31"/>
        <v>-1.0286935421767172E-2</v>
      </c>
      <c r="P189" s="6">
        <f t="shared" ca="1" si="32"/>
        <v>1.930946516862251E-2</v>
      </c>
      <c r="Q189" s="6">
        <f t="shared" ca="1" si="33"/>
        <v>7.0269419915871649E-3</v>
      </c>
      <c r="R189" s="6">
        <f t="shared" ca="1" si="34"/>
        <v>2.9498546464211185E-3</v>
      </c>
      <c r="S189" s="6">
        <f t="shared" ca="1" si="35"/>
        <v>1.0128582431298242E-2</v>
      </c>
      <c r="T189" s="6">
        <f t="shared" ca="1" si="36"/>
        <v>-2.2315211491745336E-3</v>
      </c>
      <c r="U189" s="6">
        <f t="shared" ca="1" si="37"/>
        <v>2.6906148380104116E-2</v>
      </c>
      <c r="V189" s="6">
        <f t="shared" ca="1" si="38"/>
        <v>4.0990756650433773E-2</v>
      </c>
      <c r="W189" s="6">
        <f t="shared" ca="1" si="39"/>
        <v>2.076036793783112E-2</v>
      </c>
      <c r="X189" s="6"/>
      <c r="Y189" s="6"/>
      <c r="Z189" s="6"/>
      <c r="AA189" s="1"/>
      <c r="AB189" s="1"/>
    </row>
    <row r="190" spans="1:28" ht="12.75" customHeight="1">
      <c r="A190" s="13">
        <v>36430</v>
      </c>
      <c r="B190" s="4">
        <v>72.02</v>
      </c>
      <c r="C190" s="4">
        <v>140.24</v>
      </c>
      <c r="D190" s="4">
        <v>123.31</v>
      </c>
      <c r="E190" s="4">
        <v>87.36</v>
      </c>
      <c r="F190" s="4">
        <v>105.47</v>
      </c>
      <c r="G190" s="4">
        <v>155.80000000000001</v>
      </c>
      <c r="H190" s="4">
        <v>173.95</v>
      </c>
      <c r="I190" s="4">
        <v>97.8</v>
      </c>
      <c r="J190" s="22">
        <v>16.437999999999999</v>
      </c>
      <c r="L190" s="5">
        <f t="shared" ca="1" si="40"/>
        <v>323</v>
      </c>
      <c r="M190" s="26">
        <f t="shared" si="30"/>
        <v>6.0246527486324556E-7</v>
      </c>
      <c r="N190" s="8">
        <f t="shared" ca="1" si="29"/>
        <v>36621</v>
      </c>
      <c r="O190" s="6">
        <f t="shared" ca="1" si="31"/>
        <v>-3.9285063291946082E-3</v>
      </c>
      <c r="P190" s="6">
        <f t="shared" ca="1" si="32"/>
        <v>-1.7334380965334996E-2</v>
      </c>
      <c r="Q190" s="6">
        <f t="shared" ca="1" si="33"/>
        <v>4.2319086539324604E-4</v>
      </c>
      <c r="R190" s="6">
        <f t="shared" ca="1" si="34"/>
        <v>-1.2071924742998509E-2</v>
      </c>
      <c r="S190" s="6">
        <f t="shared" ca="1" si="35"/>
        <v>-7.5683400689451948E-3</v>
      </c>
      <c r="T190" s="6">
        <f t="shared" ca="1" si="36"/>
        <v>3.2792633607628685E-3</v>
      </c>
      <c r="U190" s="6">
        <f t="shared" ca="1" si="37"/>
        <v>1.7197797173754057E-2</v>
      </c>
      <c r="V190" s="6">
        <f t="shared" ca="1" si="38"/>
        <v>3.6378062519670795E-2</v>
      </c>
      <c r="W190" s="6">
        <f t="shared" ca="1" si="39"/>
        <v>-3.2760511940941546E-2</v>
      </c>
      <c r="X190" s="6"/>
      <c r="Y190" s="6"/>
      <c r="Z190" s="6"/>
      <c r="AA190" s="1"/>
      <c r="AB190" s="1"/>
    </row>
    <row r="191" spans="1:28" ht="12.75" customHeight="1">
      <c r="A191" s="13">
        <v>36431</v>
      </c>
      <c r="B191" s="4">
        <v>70.17</v>
      </c>
      <c r="C191" s="4">
        <v>139.44999999999999</v>
      </c>
      <c r="D191" s="4">
        <v>120.15</v>
      </c>
      <c r="E191" s="4">
        <v>86.77</v>
      </c>
      <c r="F191" s="4">
        <v>101.03</v>
      </c>
      <c r="G191" s="4">
        <v>155.93</v>
      </c>
      <c r="H191" s="4">
        <v>172.57</v>
      </c>
      <c r="I191" s="4">
        <v>95.9</v>
      </c>
      <c r="J191" s="22">
        <v>16.469000000000001</v>
      </c>
      <c r="L191" s="5">
        <f t="shared" ca="1" si="40"/>
        <v>322</v>
      </c>
      <c r="M191" s="26">
        <f t="shared" si="30"/>
        <v>5.6631735837145079E-7</v>
      </c>
      <c r="N191" s="8">
        <f t="shared" ca="1" si="29"/>
        <v>36620</v>
      </c>
      <c r="O191" s="6">
        <f t="shared" ca="1" si="31"/>
        <v>-8.5887703452234721E-3</v>
      </c>
      <c r="P191" s="6">
        <f t="shared" ca="1" si="32"/>
        <v>-1.119104307119846E-2</v>
      </c>
      <c r="Q191" s="6">
        <f t="shared" ca="1" si="33"/>
        <v>-4.3282457161458995E-2</v>
      </c>
      <c r="R191" s="6">
        <f t="shared" ca="1" si="34"/>
        <v>-3.5610267478687016E-3</v>
      </c>
      <c r="S191" s="6">
        <f t="shared" ca="1" si="35"/>
        <v>-3.9907756329225441E-2</v>
      </c>
      <c r="T191" s="6">
        <f t="shared" ca="1" si="36"/>
        <v>-2.5824477796447449E-3</v>
      </c>
      <c r="U191" s="6">
        <f t="shared" ca="1" si="37"/>
        <v>-1.8376405570269171E-2</v>
      </c>
      <c r="V191" s="6">
        <f t="shared" ca="1" si="38"/>
        <v>-5.1038010930355551E-2</v>
      </c>
      <c r="W191" s="6">
        <f t="shared" ca="1" si="39"/>
        <v>-4.78503042049436E-2</v>
      </c>
      <c r="X191" s="6"/>
      <c r="Y191" s="6"/>
      <c r="Z191" s="6"/>
      <c r="AA191" s="1"/>
      <c r="AB191" s="1"/>
    </row>
    <row r="192" spans="1:28" ht="12.75" customHeight="1">
      <c r="A192" s="13">
        <v>36432</v>
      </c>
      <c r="B192" s="4">
        <v>71.66</v>
      </c>
      <c r="C192" s="4">
        <v>137.96</v>
      </c>
      <c r="D192" s="4">
        <v>123.25</v>
      </c>
      <c r="E192" s="4">
        <v>86.33</v>
      </c>
      <c r="F192" s="4">
        <v>102.7</v>
      </c>
      <c r="G192" s="4">
        <v>156.16</v>
      </c>
      <c r="H192" s="4">
        <v>173.87</v>
      </c>
      <c r="I192" s="4">
        <v>95.76</v>
      </c>
      <c r="J192" s="22">
        <v>16.375</v>
      </c>
      <c r="L192" s="5">
        <f t="shared" ca="1" si="40"/>
        <v>321</v>
      </c>
      <c r="M192" s="26">
        <f t="shared" si="30"/>
        <v>5.3233831686916374E-7</v>
      </c>
      <c r="N192" s="8">
        <f t="shared" ca="1" si="29"/>
        <v>36619</v>
      </c>
      <c r="O192" s="6">
        <f t="shared" ca="1" si="31"/>
        <v>1.9825951183339952E-2</v>
      </c>
      <c r="P192" s="6">
        <f t="shared" ca="1" si="32"/>
        <v>3.0384016688026809E-2</v>
      </c>
      <c r="Q192" s="6">
        <f t="shared" ca="1" si="33"/>
        <v>1.360380114138056E-2</v>
      </c>
      <c r="R192" s="6">
        <f t="shared" ca="1" si="34"/>
        <v>-4.3530903081218184E-3</v>
      </c>
      <c r="S192" s="6">
        <f t="shared" ca="1" si="35"/>
        <v>2.0346135108896064E-2</v>
      </c>
      <c r="T192" s="6">
        <f t="shared" ca="1" si="36"/>
        <v>1.0510922919992557E-2</v>
      </c>
      <c r="U192" s="6">
        <f t="shared" ca="1" si="37"/>
        <v>-2.5201236772952218E-2</v>
      </c>
      <c r="V192" s="6">
        <f t="shared" ca="1" si="38"/>
        <v>-9.6552474213337548E-3</v>
      </c>
      <c r="W192" s="6">
        <f t="shared" ca="1" si="39"/>
        <v>-3.579736507020962E-2</v>
      </c>
      <c r="X192" s="6"/>
      <c r="Y192" s="6"/>
      <c r="Z192" s="6"/>
      <c r="AA192" s="1"/>
      <c r="AB192" s="1"/>
    </row>
    <row r="193" spans="1:28" ht="12.75" customHeight="1">
      <c r="A193" s="13">
        <v>36433</v>
      </c>
      <c r="B193" s="4">
        <v>73.12</v>
      </c>
      <c r="C193" s="4">
        <v>144.43</v>
      </c>
      <c r="D193" s="4">
        <v>125.32</v>
      </c>
      <c r="E193" s="4">
        <v>85.53</v>
      </c>
      <c r="F193" s="4">
        <v>102.97</v>
      </c>
      <c r="G193" s="4">
        <v>156.44999999999999</v>
      </c>
      <c r="H193" s="4">
        <v>176.2</v>
      </c>
      <c r="I193" s="4">
        <v>96.3</v>
      </c>
      <c r="J193" s="22">
        <v>15.906000000000001</v>
      </c>
      <c r="L193" s="5">
        <f t="shared" ca="1" si="40"/>
        <v>320</v>
      </c>
      <c r="M193" s="26">
        <f t="shared" si="30"/>
        <v>5.0039801785701387E-7</v>
      </c>
      <c r="N193" s="8">
        <f t="shared" ca="1" si="29"/>
        <v>36616</v>
      </c>
      <c r="O193" s="6">
        <f t="shared" ca="1" si="31"/>
        <v>1.5383381977459589E-2</v>
      </c>
      <c r="P193" s="6">
        <f t="shared" ca="1" si="32"/>
        <v>-8.5671808681055516E-3</v>
      </c>
      <c r="Q193" s="6">
        <f t="shared" ca="1" si="33"/>
        <v>7.5617326010634749E-3</v>
      </c>
      <c r="R193" s="6">
        <f t="shared" ca="1" si="34"/>
        <v>3.5455315143352686E-3</v>
      </c>
      <c r="S193" s="6">
        <f t="shared" ca="1" si="35"/>
        <v>5.3376952291394313E-3</v>
      </c>
      <c r="T193" s="6">
        <f t="shared" ca="1" si="36"/>
        <v>3.3869634410158803E-3</v>
      </c>
      <c r="U193" s="6">
        <f t="shared" ca="1" si="37"/>
        <v>1.2618160096785808E-2</v>
      </c>
      <c r="V193" s="6">
        <f t="shared" ca="1" si="38"/>
        <v>7.3709561155184617E-3</v>
      </c>
      <c r="W193" s="6">
        <f t="shared" ca="1" si="39"/>
        <v>3.6964311450173475E-2</v>
      </c>
      <c r="X193" s="6"/>
      <c r="Y193" s="6"/>
      <c r="Z193" s="6"/>
      <c r="AA193" s="1"/>
      <c r="AB193" s="1"/>
    </row>
    <row r="194" spans="1:28" ht="12.75" customHeight="1">
      <c r="A194" s="13">
        <v>36434</v>
      </c>
      <c r="B194" s="4">
        <v>72.56</v>
      </c>
      <c r="C194" s="4">
        <v>140.88999999999999</v>
      </c>
      <c r="D194" s="4">
        <v>124.09</v>
      </c>
      <c r="E194" s="4">
        <v>86.12</v>
      </c>
      <c r="F194" s="4">
        <v>103.39</v>
      </c>
      <c r="G194" s="4">
        <v>156.9</v>
      </c>
      <c r="H194" s="4">
        <v>174.52</v>
      </c>
      <c r="I194" s="4">
        <v>87.8</v>
      </c>
      <c r="J194" s="22">
        <v>15.406000000000001</v>
      </c>
      <c r="L194" s="5">
        <f t="shared" ca="1" si="40"/>
        <v>319</v>
      </c>
      <c r="M194" s="26">
        <f t="shared" si="30"/>
        <v>4.7037413678559301E-7</v>
      </c>
      <c r="N194" s="8">
        <f t="shared" ca="1" si="29"/>
        <v>36615</v>
      </c>
      <c r="O194" s="6">
        <f t="shared" ca="1" si="31"/>
        <v>-3.2484535834614345E-2</v>
      </c>
      <c r="P194" s="6">
        <f t="shared" ca="1" si="32"/>
        <v>2.2146287601194997E-2</v>
      </c>
      <c r="Q194" s="6">
        <f t="shared" ca="1" si="33"/>
        <v>2.7138327937261664E-2</v>
      </c>
      <c r="R194" s="6">
        <f t="shared" ca="1" si="34"/>
        <v>-6.2766762757025434E-3</v>
      </c>
      <c r="S194" s="6">
        <f t="shared" ca="1" si="35"/>
        <v>1.0536245424553035E-2</v>
      </c>
      <c r="T194" s="6">
        <f t="shared" ca="1" si="36"/>
        <v>2.1226923699536886E-3</v>
      </c>
      <c r="U194" s="6">
        <f t="shared" ca="1" si="37"/>
        <v>-1.8249558008440754E-2</v>
      </c>
      <c r="V194" s="6">
        <f t="shared" ca="1" si="38"/>
        <v>-4.2836143974654309E-2</v>
      </c>
      <c r="W194" s="6">
        <f t="shared" ca="1" si="39"/>
        <v>3.124269748712219E-2</v>
      </c>
      <c r="X194" s="6"/>
      <c r="Y194" s="6"/>
      <c r="Z194" s="6"/>
      <c r="AA194" s="1"/>
      <c r="AB194" s="1"/>
    </row>
    <row r="195" spans="1:28" ht="12.75" customHeight="1">
      <c r="A195" s="13">
        <v>36437</v>
      </c>
      <c r="B195" s="4">
        <v>73.930000000000007</v>
      </c>
      <c r="C195" s="4">
        <v>139.11000000000001</v>
      </c>
      <c r="D195" s="4">
        <v>122.87</v>
      </c>
      <c r="E195" s="4">
        <v>86.07</v>
      </c>
      <c r="F195" s="4">
        <v>101.35</v>
      </c>
      <c r="G195" s="4">
        <v>157.31</v>
      </c>
      <c r="H195" s="4">
        <v>175.91</v>
      </c>
      <c r="I195" s="4">
        <v>90.48</v>
      </c>
      <c r="J195" s="22">
        <v>15.093999999999999</v>
      </c>
      <c r="L195" s="5">
        <f t="shared" ca="1" si="40"/>
        <v>318</v>
      </c>
      <c r="M195" s="26">
        <f t="shared" si="30"/>
        <v>4.4215168857845739E-7</v>
      </c>
      <c r="N195" s="8">
        <f t="shared" ca="1" si="29"/>
        <v>36614</v>
      </c>
      <c r="O195" s="6">
        <f t="shared" ca="1" si="31"/>
        <v>-1.7771377494333867E-2</v>
      </c>
      <c r="P195" s="6">
        <f t="shared" ca="1" si="32"/>
        <v>7.0740816469393045E-4</v>
      </c>
      <c r="Q195" s="6">
        <f t="shared" ca="1" si="33"/>
        <v>3.7197803157208734E-2</v>
      </c>
      <c r="R195" s="6">
        <f t="shared" ca="1" si="34"/>
        <v>-7.8306432897413108E-3</v>
      </c>
      <c r="S195" s="6">
        <f t="shared" ca="1" si="35"/>
        <v>3.9298841205198158E-2</v>
      </c>
      <c r="T195" s="6">
        <f t="shared" ca="1" si="36"/>
        <v>8.8933743997041004E-3</v>
      </c>
      <c r="U195" s="6">
        <f t="shared" ca="1" si="37"/>
        <v>-1.9930457821070204E-2</v>
      </c>
      <c r="V195" s="6">
        <f t="shared" ca="1" si="38"/>
        <v>-3.2406364129513882E-3</v>
      </c>
      <c r="W195" s="6">
        <f t="shared" ca="1" si="39"/>
        <v>1.0673025394046255E-2</v>
      </c>
      <c r="X195" s="6"/>
      <c r="Y195" s="6"/>
      <c r="Z195" s="6"/>
      <c r="AA195" s="1"/>
      <c r="AB195" s="1"/>
    </row>
    <row r="196" spans="1:28" ht="12.75" customHeight="1">
      <c r="A196" s="13">
        <v>36438</v>
      </c>
      <c r="B196" s="4">
        <v>71.790000000000006</v>
      </c>
      <c r="C196" s="4">
        <v>141.04</v>
      </c>
      <c r="D196" s="4">
        <v>119.36</v>
      </c>
      <c r="E196" s="4">
        <v>85.31</v>
      </c>
      <c r="F196" s="4">
        <v>97.08</v>
      </c>
      <c r="G196" s="4">
        <v>157.22</v>
      </c>
      <c r="H196" s="4">
        <v>175.58</v>
      </c>
      <c r="I196" s="4">
        <v>89.69</v>
      </c>
      <c r="J196" s="22">
        <v>14.875</v>
      </c>
      <c r="L196" s="5">
        <f t="shared" ca="1" si="40"/>
        <v>317</v>
      </c>
      <c r="M196" s="26">
        <f t="shared" si="30"/>
        <v>4.1562258726374994E-7</v>
      </c>
      <c r="N196" s="8">
        <f t="shared" ref="N196:N256" ca="1" si="41">INDEX($A:$J,L196,1)</f>
        <v>36613</v>
      </c>
      <c r="O196" s="6">
        <f t="shared" ca="1" si="31"/>
        <v>-3.1658947015370024E-2</v>
      </c>
      <c r="P196" s="6">
        <f t="shared" ca="1" si="32"/>
        <v>-1.7845788231294103E-2</v>
      </c>
      <c r="Q196" s="6">
        <f t="shared" ca="1" si="33"/>
        <v>-1.2505190566837226E-2</v>
      </c>
      <c r="R196" s="6">
        <f t="shared" ca="1" si="34"/>
        <v>-1.9390534232242764E-2</v>
      </c>
      <c r="S196" s="6">
        <f t="shared" ca="1" si="35"/>
        <v>-3.5097333536128115E-3</v>
      </c>
      <c r="T196" s="6">
        <f t="shared" ca="1" si="36"/>
        <v>-6.9081213370125035E-3</v>
      </c>
      <c r="U196" s="6">
        <f t="shared" ca="1" si="37"/>
        <v>-1.7205123321573021E-2</v>
      </c>
      <c r="V196" s="6">
        <f t="shared" ca="1" si="38"/>
        <v>-4.2592628069943649E-2</v>
      </c>
      <c r="W196" s="6">
        <f t="shared" ca="1" si="39"/>
        <v>-3.2751771796559852E-2</v>
      </c>
      <c r="X196" s="6"/>
      <c r="Y196" s="6"/>
      <c r="Z196" s="6"/>
      <c r="AA196" s="1"/>
      <c r="AB196" s="1"/>
    </row>
    <row r="197" spans="1:28" ht="12.75" customHeight="1">
      <c r="A197" s="13">
        <v>36439</v>
      </c>
      <c r="B197" s="4">
        <v>72.37</v>
      </c>
      <c r="C197" s="4">
        <v>138.94999999999999</v>
      </c>
      <c r="D197" s="4">
        <v>119.61</v>
      </c>
      <c r="E197" s="4">
        <v>85</v>
      </c>
      <c r="F197" s="4">
        <v>96.71</v>
      </c>
      <c r="G197" s="4">
        <v>157.30000000000001</v>
      </c>
      <c r="H197" s="4">
        <v>177.22</v>
      </c>
      <c r="I197" s="4">
        <v>94.26</v>
      </c>
      <c r="J197" s="22">
        <v>14.875</v>
      </c>
      <c r="L197" s="5">
        <f t="shared" ca="1" si="40"/>
        <v>316</v>
      </c>
      <c r="M197" s="26">
        <f t="shared" ref="M197:M256" si="42">M196*$AB$13</f>
        <v>3.906852320279249E-7</v>
      </c>
      <c r="N197" s="8">
        <f t="shared" ca="1" si="41"/>
        <v>36612</v>
      </c>
      <c r="O197" s="6">
        <f t="shared" ref="O197:O256" ca="1" si="43">IF(ISERR(LN(INDEX($A:$J,$L197,O$2)/INDEX($A:$J,$L198,O$2))),0,LN(INDEX($A:$J,$L197,O$2)/INDEX($A:$J,$L198,O$2)))</f>
        <v>2.764633056807821E-2</v>
      </c>
      <c r="P197" s="6">
        <f t="shared" ref="P197:P256" ca="1" si="44">IF(ISERR(LN(INDEX($A:$J,$L197,P$2)/INDEX($A:$J,$L198,P$2))),0,LN(INDEX($A:$J,$L197,P$2)/INDEX($A:$J,$L198,P$2)))</f>
        <v>9.2728543851772866E-4</v>
      </c>
      <c r="Q197" s="6">
        <f t="shared" ref="Q197:Q256" ca="1" si="45">IF(ISERR(LN(INDEX($A:$J,$L197,Q$2)/INDEX($A:$J,$L198,Q$2))),0,LN(INDEX($A:$J,$L197,Q$2)/INDEX($A:$J,$L198,Q$2)))</f>
        <v>1.2362289324826994E-3</v>
      </c>
      <c r="R197" s="6">
        <f t="shared" ref="R197:R256" ca="1" si="46">IF(ISERR(LN(INDEX($A:$J,$L197,R$2)/INDEX($A:$J,$L198,R$2))),0,LN(INDEX($A:$J,$L197,R$2)/INDEX($A:$J,$L198,R$2)))</f>
        <v>-1.9021682313108391E-2</v>
      </c>
      <c r="S197" s="6">
        <f t="shared" ref="S197:S256" ca="1" si="47">IF(ISERR(LN(INDEX($A:$J,$L197,S$2)/INDEX($A:$J,$L198,S$2))),0,LN(INDEX($A:$J,$L197,S$2)/INDEX($A:$J,$L198,S$2)))</f>
        <v>3.666007771808511E-3</v>
      </c>
      <c r="T197" s="6">
        <f t="shared" ref="T197:T256" ca="1" si="48">IF(ISERR(LN(INDEX($A:$J,$L197,T$2)/INDEX($A:$J,$L198,T$2))),0,LN(INDEX($A:$J,$L197,T$2)/INDEX($A:$J,$L198,T$2)))</f>
        <v>7.8100043019864842E-4</v>
      </c>
      <c r="U197" s="6">
        <f t="shared" ref="U197:U256" ca="1" si="49">IF(ISERR(LN(INDEX($A:$J,$L197,U$2)/INDEX($A:$J,$L198,U$2))),0,LN(INDEX($A:$J,$L197,U$2)/INDEX($A:$J,$L198,U$2)))</f>
        <v>-4.8488270290245874E-3</v>
      </c>
      <c r="V197" s="6">
        <f t="shared" ref="V197:V256" ca="1" si="50">IF(ISERR(LN(INDEX($A:$J,$L197,V$2)/INDEX($A:$J,$L198,V$2))),0,LN(INDEX($A:$J,$L197,V$2)/INDEX($A:$J,$L198,V$2)))</f>
        <v>3.588031015937429E-2</v>
      </c>
      <c r="W197" s="6">
        <f t="shared" ref="W197:W256" ca="1" si="51">IF(ISERR(LN(INDEX($A:$J,$L197,W$2)/INDEX($A:$J,$L198,W$2))),0,LN(INDEX($A:$J,$L197,W$2)/INDEX($A:$J,$L198,W$2)))</f>
        <v>2.0912390004886407E-2</v>
      </c>
      <c r="X197" s="6"/>
      <c r="Y197" s="6"/>
      <c r="Z197" s="6"/>
      <c r="AA197" s="1"/>
      <c r="AB197" s="1"/>
    </row>
    <row r="198" spans="1:28" ht="12.75" customHeight="1">
      <c r="A198" s="13">
        <v>36440</v>
      </c>
      <c r="B198" s="4">
        <v>72.8</v>
      </c>
      <c r="C198" s="4">
        <v>140.75</v>
      </c>
      <c r="D198" s="4">
        <v>117.24</v>
      </c>
      <c r="E198" s="4">
        <v>84.86</v>
      </c>
      <c r="F198" s="4">
        <v>93.85</v>
      </c>
      <c r="G198" s="4">
        <v>156.85</v>
      </c>
      <c r="H198" s="4">
        <v>176.07</v>
      </c>
      <c r="I198" s="4">
        <v>93.02</v>
      </c>
      <c r="J198" s="22">
        <v>14.875</v>
      </c>
      <c r="L198" s="5">
        <f t="shared" ref="L198:L256" ca="1" si="52">L197-1</f>
        <v>315</v>
      </c>
      <c r="M198" s="26">
        <f t="shared" si="42"/>
        <v>3.6724411810624938E-7</v>
      </c>
      <c r="N198" s="8">
        <f t="shared" ca="1" si="41"/>
        <v>36609</v>
      </c>
      <c r="O198" s="6">
        <f t="shared" ca="1" si="43"/>
        <v>-1.2507269352394121E-2</v>
      </c>
      <c r="P198" s="6">
        <f t="shared" ca="1" si="44"/>
        <v>7.0600394107248835E-3</v>
      </c>
      <c r="Q198" s="6">
        <f t="shared" ca="1" si="45"/>
        <v>1.1857846450783468E-2</v>
      </c>
      <c r="R198" s="6">
        <f t="shared" ca="1" si="46"/>
        <v>-1.4447821841036551E-2</v>
      </c>
      <c r="S198" s="6">
        <f t="shared" ca="1" si="47"/>
        <v>1.5037877364540502E-2</v>
      </c>
      <c r="T198" s="6">
        <f t="shared" ca="1" si="48"/>
        <v>3.2013686502932594E-3</v>
      </c>
      <c r="U198" s="6">
        <f t="shared" ca="1" si="49"/>
        <v>2.009867294525132E-3</v>
      </c>
      <c r="V198" s="6">
        <f t="shared" ca="1" si="50"/>
        <v>-6.4720913657035153E-3</v>
      </c>
      <c r="W198" s="6">
        <f t="shared" ca="1" si="51"/>
        <v>-5.8488469075013748E-3</v>
      </c>
      <c r="X198" s="6"/>
      <c r="Y198" s="6"/>
      <c r="Z198" s="6"/>
      <c r="AA198" s="1"/>
      <c r="AB198" s="1"/>
    </row>
    <row r="199" spans="1:28" ht="12.75" customHeight="1">
      <c r="A199" s="13">
        <v>36441</v>
      </c>
      <c r="B199" s="4">
        <v>72.790000000000006</v>
      </c>
      <c r="C199" s="4">
        <v>145.25</v>
      </c>
      <c r="D199" s="4">
        <v>113.86</v>
      </c>
      <c r="E199" s="4">
        <v>84.56</v>
      </c>
      <c r="F199" s="4">
        <v>91.68</v>
      </c>
      <c r="G199" s="4">
        <v>156.16999999999999</v>
      </c>
      <c r="H199" s="4">
        <v>175.71</v>
      </c>
      <c r="I199" s="4">
        <v>94.4</v>
      </c>
      <c r="J199" s="22">
        <v>14.125</v>
      </c>
      <c r="L199" s="5">
        <f t="shared" ca="1" si="52"/>
        <v>314</v>
      </c>
      <c r="M199" s="26">
        <f t="shared" si="42"/>
        <v>3.452094710198744E-7</v>
      </c>
      <c r="N199" s="8">
        <f t="shared" ca="1" si="41"/>
        <v>36608</v>
      </c>
      <c r="O199" s="6">
        <f t="shared" ca="1" si="43"/>
        <v>-9.7452045599200239E-3</v>
      </c>
      <c r="P199" s="6">
        <f t="shared" ca="1" si="44"/>
        <v>1.498243502014081E-2</v>
      </c>
      <c r="Q199" s="6">
        <f t="shared" ca="1" si="45"/>
        <v>-1.2221601865656165E-2</v>
      </c>
      <c r="R199" s="6">
        <f t="shared" ca="1" si="46"/>
        <v>-1.0214900297837438E-2</v>
      </c>
      <c r="S199" s="6">
        <f t="shared" ca="1" si="47"/>
        <v>-1.363030753564788E-2</v>
      </c>
      <c r="T199" s="6">
        <f t="shared" ca="1" si="48"/>
        <v>7.7253603097421058E-3</v>
      </c>
      <c r="U199" s="6">
        <f t="shared" ca="1" si="49"/>
        <v>4.2155487648073012E-3</v>
      </c>
      <c r="V199" s="6">
        <f t="shared" ca="1" si="50"/>
        <v>-1.8657137154331056E-2</v>
      </c>
      <c r="W199" s="6">
        <f t="shared" ca="1" si="51"/>
        <v>9.3897403498391374E-3</v>
      </c>
      <c r="X199" s="6"/>
      <c r="Y199" s="6"/>
      <c r="Z199" s="6"/>
      <c r="AA199" s="1"/>
      <c r="AB199" s="1"/>
    </row>
    <row r="200" spans="1:28" ht="12.75" customHeight="1">
      <c r="A200" s="13">
        <v>36444</v>
      </c>
      <c r="B200" s="4">
        <v>71.7</v>
      </c>
      <c r="C200" s="4">
        <v>145.75</v>
      </c>
      <c r="D200" s="4">
        <v>116.8</v>
      </c>
      <c r="E200" s="4">
        <v>84.15</v>
      </c>
      <c r="F200" s="4">
        <v>97.44</v>
      </c>
      <c r="G200" s="4">
        <v>155.69</v>
      </c>
      <c r="H200" s="4">
        <v>176.78</v>
      </c>
      <c r="I200" s="4">
        <v>95.27</v>
      </c>
      <c r="J200" s="22">
        <v>14.5</v>
      </c>
      <c r="L200" s="5">
        <f t="shared" ca="1" si="52"/>
        <v>313</v>
      </c>
      <c r="M200" s="26">
        <f t="shared" si="42"/>
        <v>3.2449690275868192E-7</v>
      </c>
      <c r="N200" s="8">
        <f t="shared" ca="1" si="41"/>
        <v>36607</v>
      </c>
      <c r="O200" s="6">
        <f t="shared" ca="1" si="43"/>
        <v>-3.8237531224910935E-2</v>
      </c>
      <c r="P200" s="6">
        <f t="shared" ca="1" si="44"/>
        <v>-8.0290103866480292E-3</v>
      </c>
      <c r="Q200" s="6">
        <f t="shared" ca="1" si="45"/>
        <v>3.2227474908734573E-2</v>
      </c>
      <c r="R200" s="6">
        <f t="shared" ca="1" si="46"/>
        <v>3.1434798731474851E-3</v>
      </c>
      <c r="S200" s="6">
        <f t="shared" ca="1" si="47"/>
        <v>3.8285240366292904E-2</v>
      </c>
      <c r="T200" s="6">
        <f t="shared" ca="1" si="48"/>
        <v>-2.2235780061522314E-3</v>
      </c>
      <c r="U200" s="6">
        <f t="shared" ca="1" si="49"/>
        <v>2.0879522487516386E-2</v>
      </c>
      <c r="V200" s="6">
        <f t="shared" ca="1" si="50"/>
        <v>-3.147883459412059E-2</v>
      </c>
      <c r="W200" s="6">
        <f t="shared" ca="1" si="51"/>
        <v>4.0900613962883796E-2</v>
      </c>
      <c r="X200" s="6"/>
      <c r="Y200" s="6"/>
      <c r="Z200" s="6"/>
      <c r="AA200" s="1"/>
      <c r="AB200" s="1"/>
    </row>
    <row r="201" spans="1:28" ht="12.75" customHeight="1">
      <c r="A201" s="13">
        <v>36445</v>
      </c>
      <c r="B201" s="4">
        <v>68.69</v>
      </c>
      <c r="C201" s="4">
        <v>149.1</v>
      </c>
      <c r="D201" s="4">
        <v>116.96</v>
      </c>
      <c r="E201" s="4">
        <v>83.08</v>
      </c>
      <c r="F201" s="4">
        <v>97.03</v>
      </c>
      <c r="G201" s="4">
        <v>154.59</v>
      </c>
      <c r="H201" s="4">
        <v>174.66</v>
      </c>
      <c r="I201" s="4">
        <v>96.89</v>
      </c>
      <c r="J201" s="22">
        <v>15.875</v>
      </c>
      <c r="L201" s="5">
        <f t="shared" ca="1" si="52"/>
        <v>312</v>
      </c>
      <c r="M201" s="26">
        <f t="shared" si="42"/>
        <v>3.0502708859316097E-7</v>
      </c>
      <c r="N201" s="8">
        <f t="shared" ca="1" si="41"/>
        <v>36606</v>
      </c>
      <c r="O201" s="6">
        <f t="shared" ca="1" si="43"/>
        <v>-1.7934007676180758E-3</v>
      </c>
      <c r="P201" s="6">
        <f t="shared" ca="1" si="44"/>
        <v>5.5031585425294859E-3</v>
      </c>
      <c r="Q201" s="6">
        <f t="shared" ca="1" si="45"/>
        <v>1.9035193483468573E-2</v>
      </c>
      <c r="R201" s="6">
        <f t="shared" ca="1" si="46"/>
        <v>2.0600546748654015E-2</v>
      </c>
      <c r="S201" s="6">
        <f t="shared" ca="1" si="47"/>
        <v>1.9955496936079037E-2</v>
      </c>
      <c r="T201" s="6">
        <f t="shared" ca="1" si="48"/>
        <v>3.0856470250575905E-3</v>
      </c>
      <c r="U201" s="6">
        <f t="shared" ca="1" si="49"/>
        <v>7.1050763549079807E-3</v>
      </c>
      <c r="V201" s="6">
        <f t="shared" ca="1" si="50"/>
        <v>3.6011463231022237E-3</v>
      </c>
      <c r="W201" s="6">
        <f t="shared" ca="1" si="51"/>
        <v>-1.0985899335435959E-2</v>
      </c>
      <c r="X201" s="6"/>
      <c r="Y201" s="6"/>
      <c r="Z201" s="6"/>
      <c r="AA201" s="1"/>
      <c r="AB201" s="1"/>
    </row>
    <row r="202" spans="1:28" ht="12.75" customHeight="1">
      <c r="A202" s="13">
        <v>36446</v>
      </c>
      <c r="B202" s="4">
        <v>68.36</v>
      </c>
      <c r="C202" s="4">
        <v>145.99</v>
      </c>
      <c r="D202" s="4">
        <v>117.5</v>
      </c>
      <c r="E202" s="4">
        <v>80.989999999999995</v>
      </c>
      <c r="F202" s="4">
        <v>97.59</v>
      </c>
      <c r="G202" s="4">
        <v>154.52000000000001</v>
      </c>
      <c r="H202" s="4">
        <v>172.34</v>
      </c>
      <c r="I202" s="4">
        <v>95.84</v>
      </c>
      <c r="J202" s="22">
        <v>16</v>
      </c>
      <c r="L202" s="5">
        <f t="shared" ca="1" si="52"/>
        <v>311</v>
      </c>
      <c r="M202" s="26">
        <f t="shared" si="42"/>
        <v>2.867254632775713E-7</v>
      </c>
      <c r="N202" s="8">
        <f t="shared" ca="1" si="41"/>
        <v>36605</v>
      </c>
      <c r="O202" s="6">
        <f t="shared" ca="1" si="43"/>
        <v>-9.9840372931413266E-3</v>
      </c>
      <c r="P202" s="6">
        <f t="shared" ca="1" si="44"/>
        <v>-1.206722055770134E-2</v>
      </c>
      <c r="Q202" s="6">
        <f t="shared" ca="1" si="45"/>
        <v>-1.8960070469497953E-2</v>
      </c>
      <c r="R202" s="6">
        <f t="shared" ca="1" si="46"/>
        <v>3.372684478639156E-3</v>
      </c>
      <c r="S202" s="6">
        <f t="shared" ca="1" si="47"/>
        <v>-1.5065113076007096E-2</v>
      </c>
      <c r="T202" s="6">
        <f t="shared" ca="1" si="48"/>
        <v>-3.1572930935104397E-3</v>
      </c>
      <c r="U202" s="6">
        <f t="shared" ca="1" si="49"/>
        <v>-2.9452893132092754E-2</v>
      </c>
      <c r="V202" s="6">
        <f t="shared" ca="1" si="50"/>
        <v>-5.711694587394632E-2</v>
      </c>
      <c r="W202" s="6">
        <f t="shared" ca="1" si="51"/>
        <v>-1.2046087450164943E-3</v>
      </c>
      <c r="X202" s="6"/>
      <c r="Y202" s="6"/>
      <c r="Z202" s="6"/>
      <c r="AA202" s="1"/>
      <c r="AB202" s="1"/>
    </row>
    <row r="203" spans="1:28" ht="12.75" customHeight="1">
      <c r="A203" s="13">
        <v>36447</v>
      </c>
      <c r="B203" s="4">
        <v>68.36</v>
      </c>
      <c r="C203" s="4">
        <v>147.80000000000001</v>
      </c>
      <c r="D203" s="4">
        <v>116.35</v>
      </c>
      <c r="E203" s="4">
        <v>82.06</v>
      </c>
      <c r="F203" s="4">
        <v>96.2</v>
      </c>
      <c r="G203" s="4">
        <v>154.35</v>
      </c>
      <c r="H203" s="4">
        <v>172.49</v>
      </c>
      <c r="I203" s="4">
        <v>99.8</v>
      </c>
      <c r="J203" s="22">
        <v>15.938000000000001</v>
      </c>
      <c r="L203" s="5">
        <f t="shared" ca="1" si="52"/>
        <v>310</v>
      </c>
      <c r="M203" s="26">
        <f t="shared" si="42"/>
        <v>2.6952193548091701E-7</v>
      </c>
      <c r="N203" s="8">
        <f t="shared" ca="1" si="41"/>
        <v>36602</v>
      </c>
      <c r="O203" s="6">
        <f t="shared" ca="1" si="43"/>
        <v>3.9104209090314772E-3</v>
      </c>
      <c r="P203" s="6">
        <f t="shared" ca="1" si="44"/>
        <v>0</v>
      </c>
      <c r="Q203" s="6">
        <f t="shared" ca="1" si="45"/>
        <v>-7.9317985434523026E-3</v>
      </c>
      <c r="R203" s="6">
        <f t="shared" ca="1" si="46"/>
        <v>-1.2361851430923438E-2</v>
      </c>
      <c r="S203" s="6">
        <f t="shared" ca="1" si="47"/>
        <v>-9.5951297218519402E-3</v>
      </c>
      <c r="T203" s="6">
        <f t="shared" ca="1" si="48"/>
        <v>-8.2763029493972164E-3</v>
      </c>
      <c r="U203" s="6">
        <f t="shared" ca="1" si="49"/>
        <v>1.7438396415841708E-3</v>
      </c>
      <c r="V203" s="6">
        <f t="shared" ca="1" si="50"/>
        <v>5.288673547686316E-4</v>
      </c>
      <c r="W203" s="6">
        <f t="shared" ca="1" si="51"/>
        <v>-1.4458083175229888E-2</v>
      </c>
      <c r="X203" s="6"/>
      <c r="Y203" s="6"/>
      <c r="Z203" s="6"/>
      <c r="AA203" s="1"/>
      <c r="AB203" s="1"/>
    </row>
    <row r="204" spans="1:28" ht="12.75" customHeight="1">
      <c r="A204" s="13">
        <v>36448</v>
      </c>
      <c r="B204" s="4">
        <v>68.56</v>
      </c>
      <c r="C204" s="4">
        <v>146.19999999999999</v>
      </c>
      <c r="D204" s="4">
        <v>115.04</v>
      </c>
      <c r="E204" s="4">
        <v>82.7</v>
      </c>
      <c r="F204" s="4">
        <v>94.49</v>
      </c>
      <c r="G204" s="4">
        <v>154.76</v>
      </c>
      <c r="H204" s="4">
        <v>170.95</v>
      </c>
      <c r="I204" s="4">
        <v>98.01</v>
      </c>
      <c r="J204" s="22">
        <v>17.437999999999999</v>
      </c>
      <c r="L204" s="5">
        <f t="shared" ca="1" si="52"/>
        <v>309</v>
      </c>
      <c r="M204" s="26">
        <f t="shared" si="42"/>
        <v>2.5335061935206199E-7</v>
      </c>
      <c r="N204" s="8">
        <f t="shared" ca="1" si="41"/>
        <v>36601</v>
      </c>
      <c r="O204" s="6">
        <f t="shared" ca="1" si="43"/>
        <v>-2.1348522607355521E-3</v>
      </c>
      <c r="P204" s="6">
        <f t="shared" ca="1" si="44"/>
        <v>1.0649227567622804E-2</v>
      </c>
      <c r="Q204" s="6">
        <f t="shared" ca="1" si="45"/>
        <v>3.6276553274518931E-2</v>
      </c>
      <c r="R204" s="6">
        <f t="shared" ca="1" si="46"/>
        <v>6.8906203231312621E-2</v>
      </c>
      <c r="S204" s="6">
        <f t="shared" ca="1" si="47"/>
        <v>5.1732093618385079E-2</v>
      </c>
      <c r="T204" s="6">
        <f t="shared" ca="1" si="48"/>
        <v>2.8467313437050126E-2</v>
      </c>
      <c r="U204" s="6">
        <f t="shared" ca="1" si="49"/>
        <v>3.772266254157268E-2</v>
      </c>
      <c r="V204" s="6">
        <f t="shared" ca="1" si="50"/>
        <v>2.0007197681450217E-2</v>
      </c>
      <c r="W204" s="6">
        <f t="shared" ca="1" si="51"/>
        <v>4.7783971986018504E-2</v>
      </c>
      <c r="X204" s="6"/>
      <c r="Y204" s="6"/>
      <c r="Z204" s="6"/>
      <c r="AA204" s="1"/>
      <c r="AB204" s="1"/>
    </row>
    <row r="205" spans="1:28" ht="12.75" customHeight="1">
      <c r="A205" s="13">
        <v>36451</v>
      </c>
      <c r="B205" s="4">
        <v>68.55</v>
      </c>
      <c r="C205" s="4">
        <v>143.09</v>
      </c>
      <c r="D205" s="4">
        <v>111.96</v>
      </c>
      <c r="E205" s="4">
        <v>81.900000000000006</v>
      </c>
      <c r="F205" s="4">
        <v>92.06</v>
      </c>
      <c r="G205" s="4">
        <v>154.96</v>
      </c>
      <c r="H205" s="4">
        <v>168.96</v>
      </c>
      <c r="I205" s="4">
        <v>93.9</v>
      </c>
      <c r="J205" s="22">
        <v>17.155999999999999</v>
      </c>
      <c r="L205" s="5">
        <f t="shared" ca="1" si="52"/>
        <v>308</v>
      </c>
      <c r="M205" s="26">
        <f t="shared" si="42"/>
        <v>2.3814958219093826E-7</v>
      </c>
      <c r="N205" s="8">
        <f t="shared" ca="1" si="41"/>
        <v>36600</v>
      </c>
      <c r="O205" s="6">
        <f t="shared" ca="1" si="43"/>
        <v>-1.7755686482959548E-3</v>
      </c>
      <c r="P205" s="6">
        <f t="shared" ca="1" si="44"/>
        <v>2.0599607005933059E-2</v>
      </c>
      <c r="Q205" s="6">
        <f t="shared" ca="1" si="45"/>
        <v>-1.7771436683093819E-2</v>
      </c>
      <c r="R205" s="6">
        <f t="shared" ca="1" si="46"/>
        <v>2.1184797523131359E-2</v>
      </c>
      <c r="S205" s="6">
        <f t="shared" ca="1" si="47"/>
        <v>-2.1081816271195493E-2</v>
      </c>
      <c r="T205" s="6">
        <f t="shared" ca="1" si="48"/>
        <v>6.0861782734375905E-3</v>
      </c>
      <c r="U205" s="6">
        <f t="shared" ca="1" si="49"/>
        <v>-1.5382370180574596E-2</v>
      </c>
      <c r="V205" s="6">
        <f t="shared" ca="1" si="50"/>
        <v>-4.4623825316806302E-2</v>
      </c>
      <c r="W205" s="6">
        <f t="shared" ca="1" si="51"/>
        <v>-1.2488940381113525E-2</v>
      </c>
      <c r="X205" s="6"/>
      <c r="Y205" s="6"/>
      <c r="Z205" s="6"/>
      <c r="AA205" s="1"/>
      <c r="AB205" s="1"/>
    </row>
    <row r="206" spans="1:28" ht="12.75" customHeight="1">
      <c r="A206" s="13">
        <v>36452</v>
      </c>
      <c r="B206" s="4">
        <v>68.34</v>
      </c>
      <c r="C206" s="4">
        <v>142.04</v>
      </c>
      <c r="D206" s="4">
        <v>113.41</v>
      </c>
      <c r="E206" s="4">
        <v>82.46</v>
      </c>
      <c r="F206" s="4">
        <v>91.35</v>
      </c>
      <c r="G206" s="4">
        <v>154.61000000000001</v>
      </c>
      <c r="H206" s="4">
        <v>169.92</v>
      </c>
      <c r="I206" s="4">
        <v>94.41</v>
      </c>
      <c r="J206" s="22">
        <v>17.469000000000001</v>
      </c>
      <c r="L206" s="5">
        <f t="shared" ca="1" si="52"/>
        <v>307</v>
      </c>
      <c r="M206" s="26">
        <f t="shared" si="42"/>
        <v>2.2386060725948195E-7</v>
      </c>
      <c r="N206" s="8">
        <f t="shared" ca="1" si="41"/>
        <v>36599</v>
      </c>
      <c r="O206" s="6">
        <f t="shared" ca="1" si="43"/>
        <v>1.7741506300423415E-4</v>
      </c>
      <c r="P206" s="6">
        <f t="shared" ca="1" si="44"/>
        <v>-5.7692467712450925E-3</v>
      </c>
      <c r="Q206" s="6">
        <f t="shared" ca="1" si="45"/>
        <v>5.1762313944612266E-3</v>
      </c>
      <c r="R206" s="6">
        <f t="shared" ca="1" si="46"/>
        <v>-7.770560716610083E-3</v>
      </c>
      <c r="S206" s="6">
        <f t="shared" ca="1" si="47"/>
        <v>-2.8330991368725302E-3</v>
      </c>
      <c r="T206" s="6">
        <f t="shared" ca="1" si="48"/>
        <v>2.8726127366174091E-3</v>
      </c>
      <c r="U206" s="6">
        <f t="shared" ca="1" si="49"/>
        <v>-2.1559167961687969E-2</v>
      </c>
      <c r="V206" s="6">
        <f t="shared" ca="1" si="50"/>
        <v>2.7147306089221803E-2</v>
      </c>
      <c r="W206" s="6">
        <f t="shared" ca="1" si="51"/>
        <v>-1.5970758778502084E-2</v>
      </c>
      <c r="X206" s="6"/>
      <c r="Y206" s="6"/>
      <c r="Z206" s="6"/>
      <c r="AA206" s="1"/>
      <c r="AB206" s="1"/>
    </row>
    <row r="207" spans="1:28" ht="12.75" customHeight="1">
      <c r="A207" s="13">
        <v>36453</v>
      </c>
      <c r="B207" s="4">
        <v>67.67</v>
      </c>
      <c r="C207" s="4">
        <v>144.79</v>
      </c>
      <c r="D207" s="4">
        <v>112.82</v>
      </c>
      <c r="E207" s="4">
        <v>81.55</v>
      </c>
      <c r="F207" s="4">
        <v>91.22</v>
      </c>
      <c r="G207" s="4">
        <v>154.38999999999999</v>
      </c>
      <c r="H207" s="4">
        <v>170.59</v>
      </c>
      <c r="I207" s="4">
        <v>97.67</v>
      </c>
      <c r="J207" s="22">
        <v>17</v>
      </c>
      <c r="L207" s="5">
        <f t="shared" ca="1" si="52"/>
        <v>306</v>
      </c>
      <c r="M207" s="26">
        <f t="shared" si="42"/>
        <v>2.1042897082391303E-7</v>
      </c>
      <c r="N207" s="8">
        <f t="shared" ca="1" si="41"/>
        <v>36598</v>
      </c>
      <c r="O207" s="6">
        <f t="shared" ca="1" si="43"/>
        <v>2.4972105157910478E-2</v>
      </c>
      <c r="P207" s="6">
        <f t="shared" ca="1" si="44"/>
        <v>1.6920877488337177E-2</v>
      </c>
      <c r="Q207" s="6">
        <f t="shared" ca="1" si="45"/>
        <v>-6.92096917823091E-3</v>
      </c>
      <c r="R207" s="6">
        <f t="shared" ca="1" si="46"/>
        <v>-2.5688292706032893E-2</v>
      </c>
      <c r="S207" s="6">
        <f t="shared" ca="1" si="47"/>
        <v>2.749658025388714E-3</v>
      </c>
      <c r="T207" s="6">
        <f t="shared" ca="1" si="48"/>
        <v>4.8061018978484893E-3</v>
      </c>
      <c r="U207" s="6">
        <f t="shared" ca="1" si="49"/>
        <v>-1.8084169696017276E-2</v>
      </c>
      <c r="V207" s="6">
        <f t="shared" ca="1" si="50"/>
        <v>3.0392384695682634E-2</v>
      </c>
      <c r="W207" s="6">
        <f t="shared" ca="1" si="51"/>
        <v>-2.409755157906053E-2</v>
      </c>
      <c r="X207" s="6"/>
      <c r="Y207" s="6"/>
      <c r="Z207" s="6"/>
      <c r="AA207" s="1"/>
      <c r="AB207" s="1"/>
    </row>
    <row r="208" spans="1:28" ht="12.75" customHeight="1">
      <c r="A208" s="13">
        <v>36454</v>
      </c>
      <c r="B208" s="4">
        <v>65.92</v>
      </c>
      <c r="C208" s="4">
        <v>145.82</v>
      </c>
      <c r="D208" s="4">
        <v>113.84</v>
      </c>
      <c r="E208" s="4">
        <v>81.23</v>
      </c>
      <c r="F208" s="4">
        <v>93.33</v>
      </c>
      <c r="G208" s="4">
        <v>154.13999999999999</v>
      </c>
      <c r="H208" s="4">
        <v>170.15</v>
      </c>
      <c r="I208" s="4">
        <v>95.2</v>
      </c>
      <c r="J208" s="22">
        <v>16.719000000000001</v>
      </c>
      <c r="L208" s="5">
        <f t="shared" ca="1" si="52"/>
        <v>305</v>
      </c>
      <c r="M208" s="26">
        <f t="shared" si="42"/>
        <v>1.9780323257447824E-7</v>
      </c>
      <c r="N208" s="8">
        <f t="shared" ca="1" si="41"/>
        <v>36595</v>
      </c>
      <c r="O208" s="6">
        <f t="shared" ca="1" si="43"/>
        <v>-1.8028251030699268E-2</v>
      </c>
      <c r="P208" s="6">
        <f t="shared" ca="1" si="44"/>
        <v>-5.9145402313746862E-3</v>
      </c>
      <c r="Q208" s="6">
        <f t="shared" ca="1" si="45"/>
        <v>1.0974047031976649E-2</v>
      </c>
      <c r="R208" s="6">
        <f t="shared" ca="1" si="46"/>
        <v>-8.7895092428490404E-3</v>
      </c>
      <c r="S208" s="6">
        <f t="shared" ca="1" si="47"/>
        <v>6.6133931551492038E-3</v>
      </c>
      <c r="T208" s="6">
        <f t="shared" ca="1" si="48"/>
        <v>-1.2082068292735759E-2</v>
      </c>
      <c r="U208" s="6">
        <f t="shared" ca="1" si="49"/>
        <v>-7.4657418948487035E-3</v>
      </c>
      <c r="V208" s="6">
        <f t="shared" ca="1" si="50"/>
        <v>3.7506716962820007E-2</v>
      </c>
      <c r="W208" s="6">
        <f t="shared" ca="1" si="51"/>
        <v>8.377853558170412E-3</v>
      </c>
      <c r="X208" s="6"/>
      <c r="Y208" s="6"/>
      <c r="Z208" s="6"/>
      <c r="AA208" s="1"/>
      <c r="AB208" s="1"/>
    </row>
    <row r="209" spans="1:28" ht="12.75" customHeight="1">
      <c r="A209" s="13">
        <v>36455</v>
      </c>
      <c r="B209" s="4">
        <v>65.930000000000007</v>
      </c>
      <c r="C209" s="4">
        <v>147.6</v>
      </c>
      <c r="D209" s="4">
        <v>116.46</v>
      </c>
      <c r="E209" s="4">
        <v>82.14</v>
      </c>
      <c r="F209" s="4">
        <v>95.81</v>
      </c>
      <c r="G209" s="4">
        <v>155.18</v>
      </c>
      <c r="H209" s="4">
        <v>172.41</v>
      </c>
      <c r="I209" s="4">
        <v>95.82</v>
      </c>
      <c r="J209" s="22">
        <v>17</v>
      </c>
      <c r="L209" s="5">
        <f t="shared" ca="1" si="52"/>
        <v>304</v>
      </c>
      <c r="M209" s="26">
        <f t="shared" si="42"/>
        <v>1.8593503862000954E-7</v>
      </c>
      <c r="N209" s="8">
        <f t="shared" ca="1" si="41"/>
        <v>36594</v>
      </c>
      <c r="O209" s="6">
        <f t="shared" ca="1" si="43"/>
        <v>1.1862108896681475E-2</v>
      </c>
      <c r="P209" s="6">
        <f t="shared" ca="1" si="44"/>
        <v>5.0210665903260409E-3</v>
      </c>
      <c r="Q209" s="6">
        <f t="shared" ca="1" si="45"/>
        <v>-1.6265464624236694E-2</v>
      </c>
      <c r="R209" s="6">
        <f t="shared" ca="1" si="46"/>
        <v>-1.4375099445703126E-2</v>
      </c>
      <c r="S209" s="6">
        <f t="shared" ca="1" si="47"/>
        <v>-1.1856196326339391E-2</v>
      </c>
      <c r="T209" s="6">
        <f t="shared" ca="1" si="48"/>
        <v>3.1537669618036017E-3</v>
      </c>
      <c r="U209" s="6">
        <f t="shared" ca="1" si="49"/>
        <v>1.3487810760861066E-2</v>
      </c>
      <c r="V209" s="6">
        <f t="shared" ca="1" si="50"/>
        <v>-3.0226723265860101E-3</v>
      </c>
      <c r="W209" s="6">
        <f t="shared" ca="1" si="51"/>
        <v>3.6659361741954187E-2</v>
      </c>
      <c r="X209" s="6"/>
      <c r="Y209" s="6"/>
      <c r="Z209" s="6"/>
      <c r="AA209" s="1"/>
      <c r="AB209" s="1"/>
    </row>
    <row r="210" spans="1:28" ht="12.75" customHeight="1">
      <c r="A210" s="13">
        <v>36458</v>
      </c>
      <c r="B210" s="4">
        <v>65.78</v>
      </c>
      <c r="C210" s="4">
        <v>147.79</v>
      </c>
      <c r="D210" s="4">
        <v>114.38</v>
      </c>
      <c r="E210" s="4">
        <v>81.98</v>
      </c>
      <c r="F210" s="4">
        <v>93.55</v>
      </c>
      <c r="G210" s="4">
        <v>154.69</v>
      </c>
      <c r="H210" s="4">
        <v>171.58</v>
      </c>
      <c r="I210" s="4">
        <v>94.05</v>
      </c>
      <c r="J210" s="22">
        <v>17.25</v>
      </c>
      <c r="L210" s="5">
        <f t="shared" ca="1" si="52"/>
        <v>303</v>
      </c>
      <c r="M210" s="26">
        <f t="shared" si="42"/>
        <v>1.7477893630280897E-7</v>
      </c>
      <c r="N210" s="8">
        <f t="shared" ca="1" si="41"/>
        <v>36593</v>
      </c>
      <c r="O210" s="6">
        <f t="shared" ca="1" si="43"/>
        <v>-1.7918415259940468E-2</v>
      </c>
      <c r="P210" s="6">
        <f t="shared" ca="1" si="44"/>
        <v>-2.9755054455430339E-2</v>
      </c>
      <c r="Q210" s="6">
        <f t="shared" ca="1" si="45"/>
        <v>-2.398625237617124E-2</v>
      </c>
      <c r="R210" s="6">
        <f t="shared" ca="1" si="46"/>
        <v>-5.9421597830493144E-3</v>
      </c>
      <c r="S210" s="6">
        <f t="shared" ca="1" si="47"/>
        <v>-4.8442288578883601E-2</v>
      </c>
      <c r="T210" s="6">
        <f t="shared" ca="1" si="48"/>
        <v>2.427096399785964E-3</v>
      </c>
      <c r="U210" s="6">
        <f t="shared" ca="1" si="49"/>
        <v>1.2724382539377023E-3</v>
      </c>
      <c r="V210" s="6">
        <f t="shared" ca="1" si="50"/>
        <v>9.4562220159273722E-2</v>
      </c>
      <c r="W210" s="6">
        <f t="shared" ca="1" si="51"/>
        <v>2.0126262987252543E-2</v>
      </c>
      <c r="X210" s="6"/>
      <c r="Y210" s="6"/>
      <c r="Z210" s="6"/>
      <c r="AA210" s="1"/>
      <c r="AB210" s="1"/>
    </row>
    <row r="211" spans="1:28" ht="12.75" customHeight="1">
      <c r="A211" s="13">
        <v>36459</v>
      </c>
      <c r="B211" s="4">
        <v>62.9</v>
      </c>
      <c r="C211" s="4">
        <v>142.49</v>
      </c>
      <c r="D211" s="4">
        <v>112.5</v>
      </c>
      <c r="E211" s="4">
        <v>81.319999999999993</v>
      </c>
      <c r="F211" s="4">
        <v>92.14</v>
      </c>
      <c r="G211" s="4">
        <v>154.44999999999999</v>
      </c>
      <c r="H211" s="4">
        <v>171.17</v>
      </c>
      <c r="I211" s="4">
        <v>93.22</v>
      </c>
      <c r="J211" s="22">
        <v>17.219000000000001</v>
      </c>
      <c r="L211" s="5">
        <f t="shared" ca="1" si="52"/>
        <v>302</v>
      </c>
      <c r="M211" s="26">
        <f t="shared" si="42"/>
        <v>1.6429220012464043E-7</v>
      </c>
      <c r="N211" s="8">
        <f t="shared" ca="1" si="41"/>
        <v>36592</v>
      </c>
      <c r="O211" s="6">
        <f t="shared" ca="1" si="43"/>
        <v>3.5523979059193949E-4</v>
      </c>
      <c r="P211" s="6">
        <f t="shared" ca="1" si="44"/>
        <v>-1.7344184777804167E-2</v>
      </c>
      <c r="Q211" s="6">
        <f t="shared" ca="1" si="45"/>
        <v>6.0532619571515296E-2</v>
      </c>
      <c r="R211" s="6">
        <f t="shared" ca="1" si="46"/>
        <v>-3.1612268677953734E-2</v>
      </c>
      <c r="S211" s="6">
        <f t="shared" ca="1" si="47"/>
        <v>5.268434110363051E-2</v>
      </c>
      <c r="T211" s="6">
        <f t="shared" ca="1" si="48"/>
        <v>-6.5323730399657965E-3</v>
      </c>
      <c r="U211" s="6">
        <f t="shared" ca="1" si="49"/>
        <v>-1.4267251805934047E-2</v>
      </c>
      <c r="V211" s="6">
        <f t="shared" ca="1" si="50"/>
        <v>-5.5125185823532027E-2</v>
      </c>
      <c r="W211" s="6">
        <f t="shared" ca="1" si="51"/>
        <v>2.8373037294466479E-2</v>
      </c>
      <c r="X211" s="6"/>
      <c r="Y211" s="6"/>
      <c r="Z211" s="6"/>
      <c r="AA211" s="1"/>
      <c r="AB211" s="1"/>
    </row>
    <row r="212" spans="1:28" ht="12.75" customHeight="1">
      <c r="A212" s="13">
        <v>36460</v>
      </c>
      <c r="B212" s="4">
        <v>68.150000000000006</v>
      </c>
      <c r="C212" s="4">
        <v>145.44999999999999</v>
      </c>
      <c r="D212" s="4">
        <v>113.06</v>
      </c>
      <c r="E212" s="4">
        <v>80.900000000000006</v>
      </c>
      <c r="F212" s="4">
        <v>93.04</v>
      </c>
      <c r="G212" s="4">
        <v>155.72999999999999</v>
      </c>
      <c r="H212" s="4">
        <v>171.24</v>
      </c>
      <c r="I212" s="4">
        <v>95.39</v>
      </c>
      <c r="J212" s="22">
        <v>17.375</v>
      </c>
      <c r="L212" s="5">
        <f t="shared" ca="1" si="52"/>
        <v>301</v>
      </c>
      <c r="M212" s="26">
        <f t="shared" si="42"/>
        <v>1.54434668117162E-7</v>
      </c>
      <c r="N212" s="8">
        <f t="shared" ca="1" si="41"/>
        <v>36591</v>
      </c>
      <c r="O212" s="6">
        <f t="shared" ca="1" si="43"/>
        <v>7.8473739607254605E-3</v>
      </c>
      <c r="P212" s="6">
        <f t="shared" ca="1" si="44"/>
        <v>-7.3311282543784082E-3</v>
      </c>
      <c r="Q212" s="6">
        <f t="shared" ca="1" si="45"/>
        <v>1.8228952190768265E-2</v>
      </c>
      <c r="R212" s="6">
        <f t="shared" ca="1" si="46"/>
        <v>-4.0411033954597948E-2</v>
      </c>
      <c r="S212" s="6">
        <f t="shared" ca="1" si="47"/>
        <v>1.8762907926721396E-2</v>
      </c>
      <c r="T212" s="6">
        <f t="shared" ca="1" si="48"/>
        <v>2.4171408948590618E-3</v>
      </c>
      <c r="U212" s="6">
        <f t="shared" ca="1" si="49"/>
        <v>-2.2836682934892125E-3</v>
      </c>
      <c r="V212" s="6">
        <f t="shared" ca="1" si="50"/>
        <v>-4.9260357502283705E-2</v>
      </c>
      <c r="W212" s="6">
        <f t="shared" ca="1" si="51"/>
        <v>0</v>
      </c>
      <c r="X212" s="6"/>
      <c r="Y212" s="6"/>
      <c r="Z212" s="6"/>
      <c r="AA212" s="1"/>
      <c r="AB212" s="1"/>
    </row>
    <row r="213" spans="1:28" ht="12.75" customHeight="1">
      <c r="A213" s="13">
        <v>36461</v>
      </c>
      <c r="B213" s="4">
        <v>62.84</v>
      </c>
      <c r="C213" s="4">
        <v>146.59</v>
      </c>
      <c r="D213" s="4">
        <v>111.91</v>
      </c>
      <c r="E213" s="4">
        <v>82.42</v>
      </c>
      <c r="F213" s="4">
        <v>90.69</v>
      </c>
      <c r="G213" s="4">
        <v>157</v>
      </c>
      <c r="H213" s="4">
        <v>174.11</v>
      </c>
      <c r="I213" s="4">
        <v>96.65</v>
      </c>
      <c r="J213" s="22">
        <v>18.405999999999999</v>
      </c>
      <c r="L213" s="5">
        <f t="shared" ca="1" si="52"/>
        <v>300</v>
      </c>
      <c r="M213" s="26">
        <f t="shared" si="42"/>
        <v>1.4516858803013228E-7</v>
      </c>
      <c r="N213" s="8">
        <f t="shared" ca="1" si="41"/>
        <v>36588</v>
      </c>
      <c r="O213" s="6">
        <f t="shared" ca="1" si="43"/>
        <v>3.9469014280078124E-3</v>
      </c>
      <c r="P213" s="6">
        <f t="shared" ca="1" si="44"/>
        <v>1.1211313163010194E-2</v>
      </c>
      <c r="Q213" s="6">
        <f t="shared" ca="1" si="45"/>
        <v>-4.4497490982292774E-3</v>
      </c>
      <c r="R213" s="6">
        <f t="shared" ca="1" si="46"/>
        <v>-1.7393829577405408E-3</v>
      </c>
      <c r="S213" s="6">
        <f t="shared" ca="1" si="47"/>
        <v>1.1047377371700452E-3</v>
      </c>
      <c r="T213" s="6">
        <f t="shared" ca="1" si="48"/>
        <v>-5.0473754790924261E-3</v>
      </c>
      <c r="U213" s="6">
        <f t="shared" ca="1" si="49"/>
        <v>2.5595381534460022E-2</v>
      </c>
      <c r="V213" s="6">
        <f t="shared" ca="1" si="50"/>
        <v>2.5859160372395024E-2</v>
      </c>
      <c r="W213" s="6">
        <f t="shared" ca="1" si="51"/>
        <v>1.1824000075982718E-2</v>
      </c>
      <c r="X213" s="6"/>
      <c r="Y213" s="6"/>
      <c r="Z213" s="6"/>
      <c r="AA213" s="1"/>
      <c r="AB213" s="1"/>
    </row>
    <row r="214" spans="1:28" ht="12.75" customHeight="1">
      <c r="A214" s="13">
        <v>36462</v>
      </c>
      <c r="B214" s="4">
        <v>61.25</v>
      </c>
      <c r="C214" s="4">
        <v>145.69999999999999</v>
      </c>
      <c r="D214" s="4">
        <v>112.56</v>
      </c>
      <c r="E214" s="4">
        <v>83.62</v>
      </c>
      <c r="F214" s="4">
        <v>91.52</v>
      </c>
      <c r="G214" s="4">
        <v>155.94999999999999</v>
      </c>
      <c r="H214" s="4">
        <v>175.67</v>
      </c>
      <c r="I214" s="4">
        <v>96.85</v>
      </c>
      <c r="J214" s="22">
        <v>18.5</v>
      </c>
      <c r="L214" s="5">
        <f t="shared" ca="1" si="52"/>
        <v>299</v>
      </c>
      <c r="M214" s="26">
        <f t="shared" si="42"/>
        <v>1.3645847274832434E-7</v>
      </c>
      <c r="N214" s="8">
        <f t="shared" ca="1" si="41"/>
        <v>36587</v>
      </c>
      <c r="O214" s="6">
        <f t="shared" ca="1" si="43"/>
        <v>-1.1261178974508897E-2</v>
      </c>
      <c r="P214" s="6">
        <f t="shared" ca="1" si="44"/>
        <v>3.3490432019147847E-3</v>
      </c>
      <c r="Q214" s="6">
        <f t="shared" ca="1" si="45"/>
        <v>2.6756105386059607E-2</v>
      </c>
      <c r="R214" s="6">
        <f t="shared" ca="1" si="46"/>
        <v>-6.9274342556254181E-3</v>
      </c>
      <c r="S214" s="6">
        <f t="shared" ca="1" si="47"/>
        <v>5.2721869257856983E-2</v>
      </c>
      <c r="T214" s="6">
        <f t="shared" ca="1" si="48"/>
        <v>1.8989196474419265E-3</v>
      </c>
      <c r="U214" s="6">
        <f t="shared" ca="1" si="49"/>
        <v>-7.4971779735256497E-3</v>
      </c>
      <c r="V214" s="6">
        <f t="shared" ca="1" si="50"/>
        <v>1.2343454694168452E-2</v>
      </c>
      <c r="W214" s="6">
        <f t="shared" ca="1" si="51"/>
        <v>5.3050522296930981E-3</v>
      </c>
      <c r="X214" s="6"/>
      <c r="Y214" s="6"/>
      <c r="Z214" s="6"/>
      <c r="AA214" s="1"/>
      <c r="AB214" s="1"/>
    </row>
    <row r="215" spans="1:28" ht="12.75" customHeight="1">
      <c r="A215" s="13">
        <v>36465</v>
      </c>
      <c r="B215" s="4">
        <v>63.59</v>
      </c>
      <c r="C215" s="4">
        <v>146.28</v>
      </c>
      <c r="D215" s="4">
        <v>113.93</v>
      </c>
      <c r="E215" s="4">
        <v>83.62</v>
      </c>
      <c r="F215" s="4">
        <v>93.3</v>
      </c>
      <c r="G215" s="4">
        <v>156.06</v>
      </c>
      <c r="H215" s="4">
        <v>177.09</v>
      </c>
      <c r="I215" s="4">
        <v>100.19</v>
      </c>
      <c r="J215" s="22">
        <v>18.625</v>
      </c>
      <c r="L215" s="5">
        <f t="shared" ca="1" si="52"/>
        <v>298</v>
      </c>
      <c r="M215" s="26">
        <f t="shared" si="42"/>
        <v>1.2827096438342487E-7</v>
      </c>
      <c r="N215" s="8">
        <f t="shared" ca="1" si="41"/>
        <v>36586</v>
      </c>
      <c r="O215" s="6">
        <f t="shared" ca="1" si="43"/>
        <v>-1.7793123344055261E-2</v>
      </c>
      <c r="P215" s="6">
        <f t="shared" ca="1" si="44"/>
        <v>-6.0667526822374262E-3</v>
      </c>
      <c r="Q215" s="6">
        <f t="shared" ca="1" si="45"/>
        <v>2.606978195129472E-2</v>
      </c>
      <c r="R215" s="6">
        <f t="shared" ca="1" si="46"/>
        <v>-3.1591065905485329E-3</v>
      </c>
      <c r="S215" s="6">
        <f t="shared" ca="1" si="47"/>
        <v>3.0116455236256529E-2</v>
      </c>
      <c r="T215" s="6">
        <f t="shared" ca="1" si="48"/>
        <v>-1.2206792565269639E-2</v>
      </c>
      <c r="U215" s="6">
        <f t="shared" ca="1" si="49"/>
        <v>1.135907418058135E-2</v>
      </c>
      <c r="V215" s="6">
        <f t="shared" ca="1" si="50"/>
        <v>-8.4436747795448297E-2</v>
      </c>
      <c r="W215" s="6">
        <f t="shared" ca="1" si="51"/>
        <v>1.3200197790598962E-3</v>
      </c>
      <c r="X215" s="6"/>
      <c r="Y215" s="6"/>
      <c r="Z215" s="6"/>
      <c r="AA215" s="1"/>
      <c r="AB215" s="1"/>
    </row>
    <row r="216" spans="1:28" ht="12.75" customHeight="1">
      <c r="A216" s="13">
        <v>36466</v>
      </c>
      <c r="B216" s="4">
        <v>61.89</v>
      </c>
      <c r="C216" s="4">
        <v>147.12</v>
      </c>
      <c r="D216" s="4">
        <v>112.8</v>
      </c>
      <c r="E216" s="4">
        <v>82.68</v>
      </c>
      <c r="F216" s="4">
        <v>92.32</v>
      </c>
      <c r="G216" s="4">
        <v>156.62</v>
      </c>
      <c r="H216" s="4">
        <v>177.3</v>
      </c>
      <c r="I216" s="4">
        <v>100.51</v>
      </c>
      <c r="J216" s="22">
        <v>18.469000000000001</v>
      </c>
      <c r="L216" s="5">
        <f t="shared" ca="1" si="52"/>
        <v>297</v>
      </c>
      <c r="M216" s="26">
        <f t="shared" si="42"/>
        <v>1.2057470652041937E-7</v>
      </c>
      <c r="N216" s="8">
        <f t="shared" ca="1" si="41"/>
        <v>36585</v>
      </c>
      <c r="O216" s="6">
        <f t="shared" ca="1" si="43"/>
        <v>1.212136053234482E-2</v>
      </c>
      <c r="P216" s="6">
        <f t="shared" ca="1" si="44"/>
        <v>1.7838057087879076E-2</v>
      </c>
      <c r="Q216" s="6">
        <f t="shared" ca="1" si="45"/>
        <v>3.6863079978722423E-2</v>
      </c>
      <c r="R216" s="6">
        <f t="shared" ca="1" si="46"/>
        <v>-1.5758186772108637E-3</v>
      </c>
      <c r="S216" s="6">
        <f t="shared" ca="1" si="47"/>
        <v>2.6678233101734155E-2</v>
      </c>
      <c r="T216" s="6">
        <f t="shared" ca="1" si="48"/>
        <v>1.8513648319465982E-2</v>
      </c>
      <c r="U216" s="6">
        <f t="shared" ca="1" si="49"/>
        <v>3.1158957850132039E-2</v>
      </c>
      <c r="V216" s="6">
        <f t="shared" ca="1" si="50"/>
        <v>-4.014404048811529E-2</v>
      </c>
      <c r="W216" s="6">
        <f t="shared" ca="1" si="51"/>
        <v>5.0510933118687165E-2</v>
      </c>
      <c r="X216" s="6"/>
      <c r="Y216" s="6"/>
      <c r="Z216" s="6"/>
      <c r="AA216" s="1"/>
      <c r="AB216" s="1"/>
    </row>
    <row r="217" spans="1:28" ht="12.75" customHeight="1">
      <c r="A217" s="13">
        <v>36467</v>
      </c>
      <c r="B217" s="4">
        <v>62.47</v>
      </c>
      <c r="C217" s="4">
        <v>149.78</v>
      </c>
      <c r="D217" s="4">
        <v>113</v>
      </c>
      <c r="E217" s="4">
        <v>82.7</v>
      </c>
      <c r="F217" s="4">
        <v>93.69</v>
      </c>
      <c r="G217" s="4">
        <v>157.04</v>
      </c>
      <c r="H217" s="4">
        <v>179.44</v>
      </c>
      <c r="I217" s="4">
        <v>99.73</v>
      </c>
      <c r="J217" s="22">
        <v>18.75</v>
      </c>
      <c r="L217" s="5">
        <f t="shared" ca="1" si="52"/>
        <v>296</v>
      </c>
      <c r="M217" s="26">
        <f t="shared" si="42"/>
        <v>1.133402241291942E-7</v>
      </c>
      <c r="N217" s="8">
        <f t="shared" ca="1" si="41"/>
        <v>36584</v>
      </c>
      <c r="O217" s="6">
        <f t="shared" ca="1" si="43"/>
        <v>3.1864073694080021E-3</v>
      </c>
      <c r="P217" s="6">
        <f t="shared" ca="1" si="44"/>
        <v>-8.4110074133747215E-3</v>
      </c>
      <c r="Q217" s="6">
        <f t="shared" ca="1" si="45"/>
        <v>1.7584985749064183E-2</v>
      </c>
      <c r="R217" s="6">
        <f t="shared" ca="1" si="46"/>
        <v>-1.2874617328043258E-3</v>
      </c>
      <c r="S217" s="6">
        <f t="shared" ca="1" si="47"/>
        <v>1.4909957944976527E-2</v>
      </c>
      <c r="T217" s="6">
        <f t="shared" ca="1" si="48"/>
        <v>3.9805448401372028E-3</v>
      </c>
      <c r="U217" s="6">
        <f t="shared" ca="1" si="49"/>
        <v>4.8112513912161167E-3</v>
      </c>
      <c r="V217" s="6">
        <f t="shared" ca="1" si="50"/>
        <v>2.7267312064658305E-2</v>
      </c>
      <c r="W217" s="6">
        <f t="shared" ca="1" si="51"/>
        <v>-8.3458409580082962E-3</v>
      </c>
      <c r="X217" s="6"/>
      <c r="Y217" s="6"/>
      <c r="Z217" s="6"/>
      <c r="AA217" s="1"/>
      <c r="AB217" s="1"/>
    </row>
    <row r="218" spans="1:28" ht="12.75" customHeight="1">
      <c r="A218" s="13">
        <v>36468</v>
      </c>
      <c r="B218" s="4">
        <v>61.23</v>
      </c>
      <c r="C218" s="4">
        <v>150.06</v>
      </c>
      <c r="D218" s="4">
        <v>112.51</v>
      </c>
      <c r="E218" s="4">
        <v>81.900000000000006</v>
      </c>
      <c r="F218" s="4">
        <v>93.9</v>
      </c>
      <c r="G218" s="4">
        <v>157.26</v>
      </c>
      <c r="H218" s="4">
        <v>179.86</v>
      </c>
      <c r="I218" s="4">
        <v>99.36</v>
      </c>
      <c r="J218" s="22">
        <v>18.530999999999999</v>
      </c>
      <c r="L218" s="5">
        <f t="shared" ca="1" si="52"/>
        <v>295</v>
      </c>
      <c r="M218" s="26">
        <f t="shared" si="42"/>
        <v>1.0653981068144254E-7</v>
      </c>
      <c r="N218" s="8">
        <f t="shared" ca="1" si="41"/>
        <v>36581</v>
      </c>
      <c r="O218" s="6">
        <f t="shared" ca="1" si="43"/>
        <v>-4.0697216217004282E-3</v>
      </c>
      <c r="P218" s="6">
        <f t="shared" ca="1" si="44"/>
        <v>3.2930874984696771E-3</v>
      </c>
      <c r="Q218" s="6">
        <f t="shared" ca="1" si="45"/>
        <v>-1.0710312195953692E-2</v>
      </c>
      <c r="R218" s="6">
        <f t="shared" ca="1" si="46"/>
        <v>-2.4291548894337656E-2</v>
      </c>
      <c r="S218" s="6">
        <f t="shared" ca="1" si="47"/>
        <v>-2.1999839701830753E-2</v>
      </c>
      <c r="T218" s="6">
        <f t="shared" ca="1" si="48"/>
        <v>6.649673302769947E-4</v>
      </c>
      <c r="U218" s="6">
        <f t="shared" ca="1" si="49"/>
        <v>4.8824949801041708E-3</v>
      </c>
      <c r="V218" s="6">
        <f t="shared" ca="1" si="50"/>
        <v>4.352435996908586E-3</v>
      </c>
      <c r="W218" s="6">
        <f t="shared" ca="1" si="51"/>
        <v>1.1173300598125255E-2</v>
      </c>
      <c r="X218" s="6"/>
      <c r="Y218" s="6"/>
      <c r="Z218" s="6"/>
      <c r="AA218" s="1"/>
      <c r="AB218" s="1"/>
    </row>
    <row r="219" spans="1:28" ht="12.75" customHeight="1">
      <c r="A219" s="13">
        <v>36469</v>
      </c>
      <c r="B219" s="4">
        <v>59.42</v>
      </c>
      <c r="C219" s="4">
        <v>149.63</v>
      </c>
      <c r="D219" s="4">
        <v>109.66</v>
      </c>
      <c r="E219" s="4">
        <v>81.16</v>
      </c>
      <c r="F219" s="4">
        <v>91.02</v>
      </c>
      <c r="G219" s="4">
        <v>157.66999999999999</v>
      </c>
      <c r="H219" s="4">
        <v>180.21</v>
      </c>
      <c r="I219" s="4">
        <v>103.15</v>
      </c>
      <c r="J219" s="22">
        <v>19.062999999999999</v>
      </c>
      <c r="L219" s="5">
        <f t="shared" ca="1" si="52"/>
        <v>294</v>
      </c>
      <c r="M219" s="26">
        <f t="shared" si="42"/>
        <v>1.0014742204055599E-7</v>
      </c>
      <c r="N219" s="8">
        <f t="shared" ca="1" si="41"/>
        <v>36580</v>
      </c>
      <c r="O219" s="6">
        <f t="shared" ca="1" si="43"/>
        <v>0</v>
      </c>
      <c r="P219" s="6">
        <f t="shared" ca="1" si="44"/>
        <v>-3.2148065480989089E-3</v>
      </c>
      <c r="Q219" s="6">
        <f t="shared" ca="1" si="45"/>
        <v>7.6259299313621047E-3</v>
      </c>
      <c r="R219" s="6">
        <f t="shared" ca="1" si="46"/>
        <v>-1.6055708223995855E-2</v>
      </c>
      <c r="S219" s="6">
        <f t="shared" ca="1" si="47"/>
        <v>2.5465705815889699E-3</v>
      </c>
      <c r="T219" s="6">
        <f t="shared" ca="1" si="48"/>
        <v>-7.5105279042630823E-3</v>
      </c>
      <c r="U219" s="6">
        <f t="shared" ca="1" si="49"/>
        <v>4.4243603960124984E-3</v>
      </c>
      <c r="V219" s="6">
        <f t="shared" ca="1" si="50"/>
        <v>5.1413995004186523E-3</v>
      </c>
      <c r="W219" s="6">
        <f t="shared" ca="1" si="51"/>
        <v>8.4400112860147699E-3</v>
      </c>
      <c r="X219" s="6"/>
      <c r="Y219" s="6"/>
      <c r="Z219" s="6"/>
      <c r="AA219" s="1"/>
      <c r="AB219" s="1"/>
    </row>
    <row r="220" spans="1:28" ht="12.75" customHeight="1">
      <c r="A220" s="13">
        <v>36472</v>
      </c>
      <c r="B220" s="4">
        <v>62.21</v>
      </c>
      <c r="C220" s="4">
        <v>149.03</v>
      </c>
      <c r="D220" s="4">
        <v>110.47</v>
      </c>
      <c r="E220" s="4">
        <v>81.069999999999993</v>
      </c>
      <c r="F220" s="4">
        <v>93.05</v>
      </c>
      <c r="G220" s="4">
        <v>157.09</v>
      </c>
      <c r="H220" s="4">
        <v>180.28</v>
      </c>
      <c r="I220" s="4">
        <v>107.49</v>
      </c>
      <c r="J220" s="22">
        <v>19</v>
      </c>
      <c r="L220" s="5">
        <f t="shared" ca="1" si="52"/>
        <v>293</v>
      </c>
      <c r="M220" s="26">
        <f t="shared" si="42"/>
        <v>9.4138576718122623E-8</v>
      </c>
      <c r="N220" s="8">
        <f t="shared" ca="1" si="41"/>
        <v>36579</v>
      </c>
      <c r="O220" s="6">
        <f t="shared" ca="1" si="43"/>
        <v>-3.896259429490722E-2</v>
      </c>
      <c r="P220" s="6">
        <f t="shared" ca="1" si="44"/>
        <v>-2.2754638599426447E-2</v>
      </c>
      <c r="Q220" s="6">
        <f t="shared" ca="1" si="45"/>
        <v>-3.5133984318447649E-3</v>
      </c>
      <c r="R220" s="6">
        <f t="shared" ca="1" si="46"/>
        <v>-1.2959733938705817E-2</v>
      </c>
      <c r="S220" s="6">
        <f t="shared" ca="1" si="47"/>
        <v>1.0824260640115862E-2</v>
      </c>
      <c r="T220" s="6">
        <f t="shared" ca="1" si="48"/>
        <v>1.1009579445218011E-3</v>
      </c>
      <c r="U220" s="6">
        <f t="shared" ca="1" si="49"/>
        <v>1.814119736222726E-2</v>
      </c>
      <c r="V220" s="6">
        <f t="shared" ca="1" si="50"/>
        <v>1.0542400866294561E-2</v>
      </c>
      <c r="W220" s="6">
        <f t="shared" ca="1" si="51"/>
        <v>1.1395874990205045E-2</v>
      </c>
      <c r="X220" s="6"/>
      <c r="Y220" s="6"/>
      <c r="Z220" s="6"/>
      <c r="AA220" s="1"/>
      <c r="AB220" s="1"/>
    </row>
    <row r="221" spans="1:28" ht="12.75" customHeight="1">
      <c r="A221" s="13">
        <v>36473</v>
      </c>
      <c r="B221" s="4">
        <v>61.87</v>
      </c>
      <c r="C221" s="4">
        <v>147.74</v>
      </c>
      <c r="D221" s="4">
        <v>112.19</v>
      </c>
      <c r="E221" s="4">
        <v>80.98</v>
      </c>
      <c r="F221" s="4">
        <v>96.6</v>
      </c>
      <c r="G221" s="4">
        <v>156.31</v>
      </c>
      <c r="H221" s="4">
        <v>180.4</v>
      </c>
      <c r="I221" s="4">
        <v>114.11</v>
      </c>
      <c r="J221" s="22">
        <v>19</v>
      </c>
      <c r="L221" s="5">
        <f t="shared" ca="1" si="52"/>
        <v>292</v>
      </c>
      <c r="M221" s="26">
        <f t="shared" si="42"/>
        <v>8.8490262115035258E-8</v>
      </c>
      <c r="N221" s="8">
        <f t="shared" ca="1" si="41"/>
        <v>36578</v>
      </c>
      <c r="O221" s="6">
        <f t="shared" ca="1" si="43"/>
        <v>-5.5889721230638779E-3</v>
      </c>
      <c r="P221" s="6">
        <f t="shared" ca="1" si="44"/>
        <v>1.9628170521994014E-2</v>
      </c>
      <c r="Q221" s="6">
        <f t="shared" ca="1" si="45"/>
        <v>-1.2027336896423872E-2</v>
      </c>
      <c r="R221" s="6">
        <f t="shared" ca="1" si="46"/>
        <v>-3.7878833169370917E-3</v>
      </c>
      <c r="S221" s="6">
        <f t="shared" ca="1" si="47"/>
        <v>-2.1065342300856996E-2</v>
      </c>
      <c r="T221" s="6">
        <f t="shared" ca="1" si="48"/>
        <v>-1.2697193349762452E-2</v>
      </c>
      <c r="U221" s="6">
        <f t="shared" ca="1" si="49"/>
        <v>-4.6517405462717133E-3</v>
      </c>
      <c r="V221" s="6">
        <f t="shared" ca="1" si="50"/>
        <v>-1.2199990637255588E-2</v>
      </c>
      <c r="W221" s="6">
        <f t="shared" ca="1" si="51"/>
        <v>-5.2988093593120275E-2</v>
      </c>
      <c r="X221" s="6"/>
      <c r="Y221" s="6"/>
      <c r="Z221" s="6"/>
      <c r="AA221" s="1"/>
      <c r="AB221" s="1"/>
    </row>
    <row r="222" spans="1:28" ht="12.75" customHeight="1">
      <c r="A222" s="13">
        <v>36474</v>
      </c>
      <c r="B222" s="4">
        <v>57.63</v>
      </c>
      <c r="C222" s="4">
        <v>147.02000000000001</v>
      </c>
      <c r="D222" s="4">
        <v>115.46</v>
      </c>
      <c r="E222" s="4">
        <v>81.5</v>
      </c>
      <c r="F222" s="4">
        <v>99.93</v>
      </c>
      <c r="G222" s="4">
        <v>155.66</v>
      </c>
      <c r="H222" s="4">
        <v>180.86</v>
      </c>
      <c r="I222" s="4">
        <v>116.6</v>
      </c>
      <c r="J222" s="22">
        <v>18.969000000000001</v>
      </c>
      <c r="L222" s="5">
        <f t="shared" ca="1" si="52"/>
        <v>291</v>
      </c>
      <c r="M222" s="26">
        <f t="shared" si="42"/>
        <v>8.3180846388133134E-8</v>
      </c>
      <c r="N222" s="8">
        <f t="shared" ca="1" si="41"/>
        <v>36574</v>
      </c>
      <c r="O222" s="6">
        <f t="shared" ca="1" si="43"/>
        <v>3.8920431565547409E-3</v>
      </c>
      <c r="P222" s="6">
        <f t="shared" ca="1" si="44"/>
        <v>-2.1157456643561508E-2</v>
      </c>
      <c r="Q222" s="6">
        <f t="shared" ca="1" si="45"/>
        <v>-2.4897551621727087E-2</v>
      </c>
      <c r="R222" s="6">
        <f t="shared" ca="1" si="46"/>
        <v>-7.2649317242484092E-3</v>
      </c>
      <c r="S222" s="6">
        <f t="shared" ca="1" si="47"/>
        <v>-3.1196456681688658E-2</v>
      </c>
      <c r="T222" s="6">
        <f t="shared" ca="1" si="48"/>
        <v>-7.6567840122442679E-3</v>
      </c>
      <c r="U222" s="6">
        <f t="shared" ca="1" si="49"/>
        <v>-2.4942798742086068E-2</v>
      </c>
      <c r="V222" s="6">
        <f t="shared" ca="1" si="50"/>
        <v>1.1960512698016026E-2</v>
      </c>
      <c r="W222" s="6">
        <f t="shared" ca="1" si="51"/>
        <v>-1.6172859245600957E-2</v>
      </c>
      <c r="X222" s="6"/>
      <c r="Y222" s="6"/>
      <c r="Z222" s="6"/>
      <c r="AA222" s="1"/>
      <c r="AB222" s="1"/>
    </row>
    <row r="223" spans="1:28" ht="12.75" customHeight="1">
      <c r="A223" s="13">
        <v>36475</v>
      </c>
      <c r="B223" s="4">
        <v>58.89</v>
      </c>
      <c r="C223" s="4">
        <v>147.81</v>
      </c>
      <c r="D223" s="4">
        <v>114.63</v>
      </c>
      <c r="E223" s="4">
        <v>81.209999999999994</v>
      </c>
      <c r="F223" s="4">
        <v>98.36</v>
      </c>
      <c r="G223" s="4">
        <v>155.88999999999999</v>
      </c>
      <c r="H223" s="4">
        <v>180.79</v>
      </c>
      <c r="I223" s="4">
        <v>116.08</v>
      </c>
      <c r="J223" s="22">
        <v>18.719000000000001</v>
      </c>
      <c r="L223" s="5">
        <f t="shared" ca="1" si="52"/>
        <v>290</v>
      </c>
      <c r="M223" s="26">
        <f t="shared" si="42"/>
        <v>7.818999560484514E-8</v>
      </c>
      <c r="N223" s="8">
        <f t="shared" ca="1" si="41"/>
        <v>36573</v>
      </c>
      <c r="O223" s="6">
        <f t="shared" ca="1" si="43"/>
        <v>-5.7481138826012629E-3</v>
      </c>
      <c r="P223" s="6">
        <f t="shared" ca="1" si="44"/>
        <v>1.3848505670675731E-2</v>
      </c>
      <c r="Q223" s="6">
        <f t="shared" ca="1" si="45"/>
        <v>3.385816676189994E-3</v>
      </c>
      <c r="R223" s="6">
        <f t="shared" ca="1" si="46"/>
        <v>5.9155859521154751E-3</v>
      </c>
      <c r="S223" s="6">
        <f t="shared" ca="1" si="47"/>
        <v>4.358492325959952E-3</v>
      </c>
      <c r="T223" s="6">
        <f t="shared" ca="1" si="48"/>
        <v>-3.2328775597619819E-3</v>
      </c>
      <c r="U223" s="6">
        <f t="shared" ca="1" si="49"/>
        <v>1.8223848493341046E-2</v>
      </c>
      <c r="V223" s="6">
        <f t="shared" ca="1" si="50"/>
        <v>-2.2668386969064425E-2</v>
      </c>
      <c r="W223" s="6">
        <f t="shared" ca="1" si="51"/>
        <v>5.3619431413853731E-3</v>
      </c>
      <c r="X223" s="6"/>
      <c r="Y223" s="6"/>
      <c r="Z223" s="6"/>
      <c r="AA223" s="1"/>
      <c r="AB223" s="1"/>
    </row>
    <row r="224" spans="1:28" ht="12.75" customHeight="1">
      <c r="A224" s="13">
        <v>36476</v>
      </c>
      <c r="B224" s="4">
        <v>58.86</v>
      </c>
      <c r="C224" s="4">
        <v>147.34</v>
      </c>
      <c r="D224" s="4">
        <v>115.34</v>
      </c>
      <c r="E224" s="4">
        <v>81.38</v>
      </c>
      <c r="F224" s="4">
        <v>100.72</v>
      </c>
      <c r="G224" s="4">
        <v>155.49</v>
      </c>
      <c r="H224" s="4">
        <v>182.04</v>
      </c>
      <c r="I224" s="4">
        <v>114.99</v>
      </c>
      <c r="J224" s="22">
        <v>18.812999999999999</v>
      </c>
      <c r="L224" s="5">
        <f t="shared" ca="1" si="52"/>
        <v>289</v>
      </c>
      <c r="M224" s="26">
        <f t="shared" si="42"/>
        <v>7.3498595868554428E-8</v>
      </c>
      <c r="N224" s="8">
        <f t="shared" ca="1" si="41"/>
        <v>36572</v>
      </c>
      <c r="O224" s="6">
        <f t="shared" ca="1" si="43"/>
        <v>9.6553642454631008E-3</v>
      </c>
      <c r="P224" s="6">
        <f t="shared" ca="1" si="44"/>
        <v>-3.7889084569582626E-3</v>
      </c>
      <c r="Q224" s="6">
        <f t="shared" ca="1" si="45"/>
        <v>1.1028633143300264E-3</v>
      </c>
      <c r="R224" s="6">
        <f t="shared" ca="1" si="46"/>
        <v>2.7061922042957161E-2</v>
      </c>
      <c r="S224" s="6">
        <f t="shared" ca="1" si="47"/>
        <v>-2.1816207180199139E-3</v>
      </c>
      <c r="T224" s="6">
        <f t="shared" ca="1" si="48"/>
        <v>-1.2902302700194669E-3</v>
      </c>
      <c r="U224" s="6">
        <f t="shared" ca="1" si="49"/>
        <v>1.1468855122179142E-2</v>
      </c>
      <c r="V224" s="6">
        <f t="shared" ca="1" si="50"/>
        <v>-2.3380885095973438E-3</v>
      </c>
      <c r="W224" s="6">
        <f t="shared" ca="1" si="51"/>
        <v>2.5880414522056142E-2</v>
      </c>
      <c r="X224" s="6"/>
      <c r="Y224" s="6"/>
      <c r="Z224" s="6"/>
      <c r="AA224" s="1"/>
      <c r="AB224" s="1"/>
    </row>
    <row r="225" spans="1:28" ht="12.75" customHeight="1">
      <c r="A225" s="13">
        <v>36479</v>
      </c>
      <c r="B225" s="4">
        <v>59.36</v>
      </c>
      <c r="C225" s="4">
        <v>150.34</v>
      </c>
      <c r="D225" s="4">
        <v>118.29</v>
      </c>
      <c r="E225" s="4">
        <v>81.58</v>
      </c>
      <c r="F225" s="4">
        <v>103.64</v>
      </c>
      <c r="G225" s="4">
        <v>156.07</v>
      </c>
      <c r="H225" s="4">
        <v>183.29</v>
      </c>
      <c r="I225" s="4">
        <v>111.57</v>
      </c>
      <c r="J225" s="22">
        <v>18.687999999999999</v>
      </c>
      <c r="L225" s="5">
        <f t="shared" ca="1" si="52"/>
        <v>288</v>
      </c>
      <c r="M225" s="26">
        <f t="shared" si="42"/>
        <v>6.9088680116441164E-8</v>
      </c>
      <c r="N225" s="8">
        <f t="shared" ca="1" si="41"/>
        <v>36571</v>
      </c>
      <c r="O225" s="6">
        <f t="shared" ca="1" si="43"/>
        <v>-2.2103213963525522E-3</v>
      </c>
      <c r="P225" s="6">
        <f t="shared" ca="1" si="44"/>
        <v>5.8828252327227529E-3</v>
      </c>
      <c r="Q225" s="6">
        <f t="shared" ca="1" si="45"/>
        <v>2.6753133122702954E-2</v>
      </c>
      <c r="R225" s="6">
        <f t="shared" ca="1" si="46"/>
        <v>2.6818034010536323E-2</v>
      </c>
      <c r="S225" s="6">
        <f t="shared" ca="1" si="47"/>
        <v>3.6619903151370849E-2</v>
      </c>
      <c r="T225" s="6">
        <f t="shared" ca="1" si="48"/>
        <v>1.290230270019535E-3</v>
      </c>
      <c r="U225" s="6">
        <f t="shared" ca="1" si="49"/>
        <v>1.7686076828256311E-3</v>
      </c>
      <c r="V225" s="6">
        <f t="shared" ca="1" si="50"/>
        <v>-2.0971911637544405E-2</v>
      </c>
      <c r="W225" s="6">
        <f t="shared" ca="1" si="51"/>
        <v>1.6690420156040265E-2</v>
      </c>
      <c r="X225" s="6"/>
      <c r="Y225" s="6"/>
      <c r="Z225" s="6"/>
      <c r="AA225" s="1"/>
      <c r="AB225" s="1"/>
    </row>
    <row r="226" spans="1:28" ht="12.75" customHeight="1">
      <c r="A226" s="13">
        <v>36480</v>
      </c>
      <c r="B226" s="4">
        <v>58.26</v>
      </c>
      <c r="C226" s="4">
        <v>147.75</v>
      </c>
      <c r="D226" s="4">
        <v>118.14</v>
      </c>
      <c r="E226" s="4">
        <v>81.67</v>
      </c>
      <c r="F226" s="4">
        <v>102.96</v>
      </c>
      <c r="G226" s="4">
        <v>157.25</v>
      </c>
      <c r="H226" s="4">
        <v>184.95</v>
      </c>
      <c r="I226" s="4">
        <v>113.48</v>
      </c>
      <c r="J226" s="22">
        <v>18.594000000000001</v>
      </c>
      <c r="L226" s="5">
        <f t="shared" ca="1" si="52"/>
        <v>287</v>
      </c>
      <c r="M226" s="26">
        <f t="shared" si="42"/>
        <v>6.4943359309454693E-8</v>
      </c>
      <c r="N226" s="8">
        <f t="shared" ca="1" si="41"/>
        <v>36570</v>
      </c>
      <c r="O226" s="6">
        <f t="shared" ca="1" si="43"/>
        <v>4.0844168422248554E-3</v>
      </c>
      <c r="P226" s="6">
        <f t="shared" ca="1" si="44"/>
        <v>-1.3188021317123429E-2</v>
      </c>
      <c r="Q226" s="6">
        <f t="shared" ca="1" si="45"/>
        <v>2.9372245973802624E-2</v>
      </c>
      <c r="R226" s="6">
        <f t="shared" ca="1" si="46"/>
        <v>9.1494562496510102E-3</v>
      </c>
      <c r="S226" s="6">
        <f t="shared" ca="1" si="47"/>
        <v>4.6955171770844024E-2</v>
      </c>
      <c r="T226" s="6">
        <f t="shared" ca="1" si="48"/>
        <v>1.3637181370585207E-3</v>
      </c>
      <c r="U226" s="6">
        <f t="shared" ca="1" si="49"/>
        <v>5.5224241723828317E-3</v>
      </c>
      <c r="V226" s="6">
        <f t="shared" ca="1" si="50"/>
        <v>6.2512749096578545E-3</v>
      </c>
      <c r="W226" s="6">
        <f t="shared" ca="1" si="51"/>
        <v>5.6259571844117055E-3</v>
      </c>
      <c r="X226" s="6"/>
      <c r="Y226" s="6"/>
      <c r="Z226" s="6"/>
      <c r="AA226" s="1"/>
      <c r="AB226" s="1"/>
    </row>
    <row r="227" spans="1:28" ht="12.75" customHeight="1">
      <c r="A227" s="13">
        <v>36481</v>
      </c>
      <c r="B227" s="4">
        <v>55.04</v>
      </c>
      <c r="C227" s="4">
        <v>147.13</v>
      </c>
      <c r="D227" s="4">
        <v>123.06</v>
      </c>
      <c r="E227" s="4">
        <v>82.02</v>
      </c>
      <c r="F227" s="4">
        <v>108.52</v>
      </c>
      <c r="G227" s="4">
        <v>156.63999999999999</v>
      </c>
      <c r="H227" s="4">
        <v>185.28</v>
      </c>
      <c r="I227" s="4">
        <v>110.91</v>
      </c>
      <c r="J227" s="22">
        <v>18.469000000000001</v>
      </c>
      <c r="L227" s="5">
        <f t="shared" ca="1" si="52"/>
        <v>286</v>
      </c>
      <c r="M227" s="26">
        <f t="shared" si="42"/>
        <v>6.1046757750887411E-8</v>
      </c>
      <c r="N227" s="8">
        <f t="shared" ca="1" si="41"/>
        <v>36567</v>
      </c>
      <c r="O227" s="6">
        <f t="shared" ca="1" si="43"/>
        <v>-3.5350024642261731E-2</v>
      </c>
      <c r="P227" s="6">
        <f t="shared" ca="1" si="44"/>
        <v>3.8315644746328686E-4</v>
      </c>
      <c r="Q227" s="6">
        <f t="shared" ca="1" si="45"/>
        <v>-1.8238128409428726E-2</v>
      </c>
      <c r="R227" s="6">
        <f t="shared" ca="1" si="46"/>
        <v>-3.9010790437215469E-2</v>
      </c>
      <c r="S227" s="6">
        <f t="shared" ca="1" si="47"/>
        <v>-1.6448383363357678E-2</v>
      </c>
      <c r="T227" s="6">
        <f t="shared" ca="1" si="48"/>
        <v>-1.2774482369700522E-2</v>
      </c>
      <c r="U227" s="6">
        <f t="shared" ca="1" si="49"/>
        <v>-9.6932881887908436E-3</v>
      </c>
      <c r="V227" s="6">
        <f t="shared" ca="1" si="50"/>
        <v>1.5304646555850381E-2</v>
      </c>
      <c r="W227" s="6">
        <f t="shared" ca="1" si="51"/>
        <v>1.1347768269302592E-2</v>
      </c>
      <c r="X227" s="6"/>
      <c r="Y227" s="6"/>
      <c r="Z227" s="6"/>
      <c r="AA227" s="1"/>
      <c r="AB227" s="1"/>
    </row>
    <row r="228" spans="1:28" ht="12.75" customHeight="1">
      <c r="A228" s="13">
        <v>36482</v>
      </c>
      <c r="B228" s="4">
        <v>57.86</v>
      </c>
      <c r="C228" s="4">
        <v>145.28</v>
      </c>
      <c r="D228" s="4">
        <v>122.92</v>
      </c>
      <c r="E228" s="4">
        <v>83.17</v>
      </c>
      <c r="F228" s="4">
        <v>106.92</v>
      </c>
      <c r="G228" s="4">
        <v>156.13999999999999</v>
      </c>
      <c r="H228" s="4">
        <v>187.11</v>
      </c>
      <c r="I228" s="4">
        <v>118.67</v>
      </c>
      <c r="J228" s="22">
        <v>18.469000000000001</v>
      </c>
      <c r="L228" s="5">
        <f t="shared" ca="1" si="52"/>
        <v>285</v>
      </c>
      <c r="M228" s="26">
        <f t="shared" si="42"/>
        <v>5.7383952285834164E-8</v>
      </c>
      <c r="N228" s="8">
        <f t="shared" ca="1" si="41"/>
        <v>36566</v>
      </c>
      <c r="O228" s="6">
        <f t="shared" ca="1" si="43"/>
        <v>-7.3801072976226456E-3</v>
      </c>
      <c r="P228" s="6">
        <f t="shared" ca="1" si="44"/>
        <v>-4.7407949320611735E-3</v>
      </c>
      <c r="Q228" s="6">
        <f t="shared" ca="1" si="45"/>
        <v>3.1706041112118562E-2</v>
      </c>
      <c r="R228" s="6">
        <f t="shared" ca="1" si="46"/>
        <v>2.7628125607445317E-4</v>
      </c>
      <c r="S228" s="6">
        <f t="shared" ca="1" si="47"/>
        <v>9.8561422418611128E-3</v>
      </c>
      <c r="T228" s="6">
        <f t="shared" ca="1" si="48"/>
        <v>-7.4885549529654224E-3</v>
      </c>
      <c r="U228" s="6">
        <f t="shared" ca="1" si="49"/>
        <v>8.1617051715804894E-3</v>
      </c>
      <c r="V228" s="6">
        <f t="shared" ca="1" si="50"/>
        <v>4.214969359312132E-3</v>
      </c>
      <c r="W228" s="6">
        <f t="shared" ca="1" si="51"/>
        <v>3.1863565179592053E-2</v>
      </c>
      <c r="X228" s="6"/>
      <c r="Y228" s="6"/>
      <c r="Z228" s="6"/>
      <c r="AA228" s="1"/>
      <c r="AB228" s="1"/>
    </row>
    <row r="229" spans="1:28" ht="12.75" customHeight="1">
      <c r="A229" s="13">
        <v>36483</v>
      </c>
      <c r="B229" s="4">
        <v>56.73</v>
      </c>
      <c r="C229" s="4">
        <v>145.97</v>
      </c>
      <c r="D229" s="4">
        <v>120.35</v>
      </c>
      <c r="E229" s="4">
        <v>83.92</v>
      </c>
      <c r="F229" s="4">
        <v>105.39</v>
      </c>
      <c r="G229" s="4">
        <v>155.85</v>
      </c>
      <c r="H229" s="4">
        <v>186.33</v>
      </c>
      <c r="I229" s="4">
        <v>116.11</v>
      </c>
      <c r="J229" s="22">
        <v>18.062999999999999</v>
      </c>
      <c r="L229" s="5">
        <f t="shared" ca="1" si="52"/>
        <v>284</v>
      </c>
      <c r="M229" s="26">
        <f t="shared" si="42"/>
        <v>5.3940915148684109E-8</v>
      </c>
      <c r="N229" s="8">
        <f t="shared" ca="1" si="41"/>
        <v>36565</v>
      </c>
      <c r="O229" s="6">
        <f t="shared" ca="1" si="43"/>
        <v>3.5424008199136631E-2</v>
      </c>
      <c r="P229" s="6">
        <f t="shared" ca="1" si="44"/>
        <v>2.9029814122574216E-3</v>
      </c>
      <c r="Q229" s="6">
        <f t="shared" ca="1" si="45"/>
        <v>-2.1604945125614696E-2</v>
      </c>
      <c r="R229" s="6">
        <f t="shared" ca="1" si="46"/>
        <v>-2.7628125607447572E-4</v>
      </c>
      <c r="S229" s="6">
        <f t="shared" ca="1" si="47"/>
        <v>-1.0050335853501451E-2</v>
      </c>
      <c r="T229" s="6">
        <f t="shared" ca="1" si="48"/>
        <v>-6.0346825479727752E-3</v>
      </c>
      <c r="U229" s="6">
        <f t="shared" ca="1" si="49"/>
        <v>-5.9066917153901321E-3</v>
      </c>
      <c r="V229" s="6">
        <f t="shared" ca="1" si="50"/>
        <v>-3.2213692308107832E-3</v>
      </c>
      <c r="W229" s="6">
        <f t="shared" ca="1" si="51"/>
        <v>2.5343184692461093E-2</v>
      </c>
      <c r="X229" s="6"/>
      <c r="Y229" s="6"/>
      <c r="Z229" s="6"/>
      <c r="AA229" s="1"/>
      <c r="AB229" s="1"/>
    </row>
    <row r="230" spans="1:28" ht="12.75" customHeight="1">
      <c r="A230" s="13">
        <v>36486</v>
      </c>
      <c r="B230" s="4">
        <v>55.97</v>
      </c>
      <c r="C230" s="4">
        <v>144.35</v>
      </c>
      <c r="D230" s="4">
        <v>118.73</v>
      </c>
      <c r="E230" s="4">
        <v>83.52</v>
      </c>
      <c r="F230" s="4">
        <v>105.98</v>
      </c>
      <c r="G230" s="4">
        <v>155.24</v>
      </c>
      <c r="H230" s="4">
        <v>185.95</v>
      </c>
      <c r="I230" s="4">
        <v>119.23</v>
      </c>
      <c r="J230" s="22">
        <v>17.780999999999999</v>
      </c>
      <c r="L230" s="5">
        <f t="shared" ca="1" si="52"/>
        <v>283</v>
      </c>
      <c r="M230" s="26">
        <f t="shared" si="42"/>
        <v>5.0704460239763061E-8</v>
      </c>
      <c r="N230" s="8">
        <f t="shared" ca="1" si="41"/>
        <v>36564</v>
      </c>
      <c r="O230" s="6">
        <f t="shared" ca="1" si="43"/>
        <v>1.1578539023697603E-2</v>
      </c>
      <c r="P230" s="6">
        <f t="shared" ca="1" si="44"/>
        <v>-2.112034904284368E-2</v>
      </c>
      <c r="Q230" s="6">
        <f t="shared" ca="1" si="45"/>
        <v>-2.0013892627888118E-2</v>
      </c>
      <c r="R230" s="6">
        <f t="shared" ca="1" si="46"/>
        <v>-1.0989121575595206E-2</v>
      </c>
      <c r="S230" s="6">
        <f t="shared" ca="1" si="47"/>
        <v>-2.1419442523085079E-2</v>
      </c>
      <c r="T230" s="6">
        <f t="shared" ca="1" si="48"/>
        <v>-9.789525989842712E-4</v>
      </c>
      <c r="U230" s="6">
        <f t="shared" ca="1" si="49"/>
        <v>7.8833675912627701E-3</v>
      </c>
      <c r="V230" s="6">
        <f t="shared" ca="1" si="50"/>
        <v>-5.2614657318537624E-4</v>
      </c>
      <c r="W230" s="6">
        <f t="shared" ca="1" si="51"/>
        <v>1.8292746857883586E-2</v>
      </c>
      <c r="X230" s="6"/>
      <c r="Y230" s="6"/>
      <c r="Z230" s="6"/>
      <c r="AA230" s="1"/>
      <c r="AB230" s="1"/>
    </row>
    <row r="231" spans="1:28" ht="12.75" customHeight="1">
      <c r="A231" s="13">
        <v>36487</v>
      </c>
      <c r="B231" s="4">
        <v>53.31</v>
      </c>
      <c r="C231" s="4">
        <v>143.68</v>
      </c>
      <c r="D231" s="4">
        <v>113.77</v>
      </c>
      <c r="E231" s="4">
        <v>82.33</v>
      </c>
      <c r="F231" s="4">
        <v>101.88</v>
      </c>
      <c r="G231" s="4">
        <v>153.81</v>
      </c>
      <c r="H231" s="4">
        <v>183.73</v>
      </c>
      <c r="I231" s="4">
        <v>118.82</v>
      </c>
      <c r="J231" s="22">
        <v>17.219000000000001</v>
      </c>
      <c r="L231" s="5">
        <f t="shared" ca="1" si="52"/>
        <v>282</v>
      </c>
      <c r="M231" s="26">
        <f t="shared" si="42"/>
        <v>4.7662192625377278E-8</v>
      </c>
      <c r="N231" s="8">
        <f t="shared" ca="1" si="41"/>
        <v>36563</v>
      </c>
      <c r="O231" s="6">
        <f t="shared" ca="1" si="43"/>
        <v>-6.1465107288220531E-3</v>
      </c>
      <c r="P231" s="6">
        <f t="shared" ca="1" si="44"/>
        <v>-2.1050288094334964E-2</v>
      </c>
      <c r="Q231" s="6">
        <f t="shared" ca="1" si="45"/>
        <v>1.9222373765102056E-3</v>
      </c>
      <c r="R231" s="6">
        <f t="shared" ca="1" si="46"/>
        <v>-1.3164334781200793E-2</v>
      </c>
      <c r="S231" s="6">
        <f t="shared" ca="1" si="47"/>
        <v>7.5356869217926828E-3</v>
      </c>
      <c r="T231" s="6">
        <f t="shared" ca="1" si="48"/>
        <v>-1.553429296218412E-2</v>
      </c>
      <c r="U231" s="6">
        <f t="shared" ca="1" si="49"/>
        <v>5.0085646841414571E-3</v>
      </c>
      <c r="V231" s="6">
        <f t="shared" ca="1" si="50"/>
        <v>1.1689753943973035E-4</v>
      </c>
      <c r="W231" s="6">
        <f t="shared" ca="1" si="51"/>
        <v>-1.524952948200648E-3</v>
      </c>
      <c r="X231" s="6"/>
      <c r="Y231" s="6"/>
      <c r="Z231" s="6"/>
      <c r="AA231" s="1"/>
      <c r="AB231" s="1"/>
    </row>
    <row r="232" spans="1:28" ht="12.75" customHeight="1">
      <c r="A232" s="13">
        <v>36488</v>
      </c>
      <c r="B232" s="4">
        <v>54.66</v>
      </c>
      <c r="C232" s="4">
        <v>141.88999999999999</v>
      </c>
      <c r="D232" s="4">
        <v>112.55</v>
      </c>
      <c r="E232" s="4">
        <v>81.09</v>
      </c>
      <c r="F232" s="4">
        <v>102.48</v>
      </c>
      <c r="G232" s="4">
        <v>153.58000000000001</v>
      </c>
      <c r="H232" s="4">
        <v>183.76</v>
      </c>
      <c r="I232" s="4">
        <v>127.29</v>
      </c>
      <c r="J232" s="22">
        <v>16.937999999999999</v>
      </c>
      <c r="L232" s="5">
        <f t="shared" ca="1" si="52"/>
        <v>281</v>
      </c>
      <c r="M232" s="26">
        <f t="shared" si="42"/>
        <v>4.4802461067854636E-8</v>
      </c>
      <c r="N232" s="8">
        <f t="shared" ca="1" si="41"/>
        <v>36560</v>
      </c>
      <c r="O232" s="6">
        <f t="shared" ca="1" si="43"/>
        <v>-1.6878037787351748E-2</v>
      </c>
      <c r="P232" s="6">
        <f t="shared" ca="1" si="44"/>
        <v>6.6230281097593652E-3</v>
      </c>
      <c r="Q232" s="6">
        <f t="shared" ca="1" si="45"/>
        <v>-1.39835715846911E-3</v>
      </c>
      <c r="R232" s="6">
        <f t="shared" ca="1" si="46"/>
        <v>-3.2305856607030606E-3</v>
      </c>
      <c r="S232" s="6">
        <f t="shared" ca="1" si="47"/>
        <v>-9.2447644361697192E-3</v>
      </c>
      <c r="T232" s="6">
        <f t="shared" ca="1" si="48"/>
        <v>-5.5584291335597875E-3</v>
      </c>
      <c r="U232" s="6">
        <f t="shared" ca="1" si="49"/>
        <v>5.9335518504275786E-3</v>
      </c>
      <c r="V232" s="6">
        <f t="shared" ca="1" si="50"/>
        <v>3.9239852394067024E-3</v>
      </c>
      <c r="W232" s="6">
        <f t="shared" ca="1" si="51"/>
        <v>-4.6098850701986804E-3</v>
      </c>
      <c r="X232" s="6"/>
      <c r="Y232" s="6"/>
      <c r="Z232" s="6"/>
      <c r="AA232" s="1"/>
      <c r="AB232" s="1"/>
    </row>
    <row r="233" spans="1:28" ht="12.75" customHeight="1">
      <c r="A233" s="13">
        <v>36490</v>
      </c>
      <c r="B233" s="4">
        <v>55.9</v>
      </c>
      <c r="C233" s="4">
        <v>141.57</v>
      </c>
      <c r="D233" s="4">
        <v>111.98</v>
      </c>
      <c r="E233" s="4">
        <v>81.709999999999994</v>
      </c>
      <c r="F233" s="4">
        <v>101.69</v>
      </c>
      <c r="G233" s="4">
        <v>153.5</v>
      </c>
      <c r="H233" s="4">
        <v>184.6</v>
      </c>
      <c r="I233" s="4">
        <v>131.9</v>
      </c>
      <c r="J233" s="22">
        <v>17</v>
      </c>
      <c r="L233" s="5">
        <f t="shared" ca="1" si="52"/>
        <v>280</v>
      </c>
      <c r="M233" s="26">
        <f t="shared" si="42"/>
        <v>4.2114313403783358E-8</v>
      </c>
      <c r="N233" s="8">
        <f t="shared" ca="1" si="41"/>
        <v>36559</v>
      </c>
      <c r="O233" s="6">
        <f t="shared" ca="1" si="43"/>
        <v>1.4837567771450091E-2</v>
      </c>
      <c r="P233" s="6">
        <f t="shared" ca="1" si="44"/>
        <v>4.7365393466731144E-3</v>
      </c>
      <c r="Q233" s="6">
        <f t="shared" ca="1" si="45"/>
        <v>1.5732893726825082E-3</v>
      </c>
      <c r="R233" s="6">
        <f t="shared" ca="1" si="46"/>
        <v>-1.9035516537596584E-2</v>
      </c>
      <c r="S233" s="6">
        <f t="shared" ca="1" si="47"/>
        <v>3.4210809760885012E-3</v>
      </c>
      <c r="T233" s="6">
        <f t="shared" ca="1" si="48"/>
        <v>7.2113220718592434E-3</v>
      </c>
      <c r="U233" s="6">
        <f t="shared" ca="1" si="49"/>
        <v>1.8218565521350979E-2</v>
      </c>
      <c r="V233" s="6">
        <f t="shared" ca="1" si="50"/>
        <v>7.0121040387369118E-2</v>
      </c>
      <c r="W233" s="6">
        <f t="shared" ca="1" si="51"/>
        <v>3.7386600101262539E-2</v>
      </c>
      <c r="X233" s="6"/>
      <c r="Y233" s="6"/>
      <c r="Z233" s="6"/>
      <c r="AA233" s="1"/>
      <c r="AB233" s="1"/>
    </row>
    <row r="234" spans="1:28" ht="12.75" customHeight="1">
      <c r="A234" s="13">
        <v>36493</v>
      </c>
      <c r="B234" s="4">
        <v>53.52</v>
      </c>
      <c r="C234" s="4">
        <v>140.16</v>
      </c>
      <c r="D234" s="4">
        <v>107.26</v>
      </c>
      <c r="E234" s="4">
        <v>81.25</v>
      </c>
      <c r="F234" s="4">
        <v>99.96</v>
      </c>
      <c r="G234" s="4">
        <v>154.15</v>
      </c>
      <c r="H234" s="4">
        <v>183.68</v>
      </c>
      <c r="I234" s="4">
        <v>128.13999999999999</v>
      </c>
      <c r="J234" s="22">
        <v>17.062999999999999</v>
      </c>
      <c r="L234" s="5">
        <f t="shared" ca="1" si="52"/>
        <v>279</v>
      </c>
      <c r="M234" s="26">
        <f t="shared" si="42"/>
        <v>3.9587454599556352E-8</v>
      </c>
      <c r="N234" s="8">
        <f t="shared" ca="1" si="41"/>
        <v>36558</v>
      </c>
      <c r="O234" s="6">
        <f t="shared" ca="1" si="43"/>
        <v>1.3510252523629265E-2</v>
      </c>
      <c r="P234" s="6">
        <f t="shared" ca="1" si="44"/>
        <v>-1.4835694708605868E-4</v>
      </c>
      <c r="Q234" s="6">
        <f t="shared" ca="1" si="45"/>
        <v>5.3501859849805948E-3</v>
      </c>
      <c r="R234" s="6">
        <f t="shared" ca="1" si="46"/>
        <v>5.2882196215643818E-3</v>
      </c>
      <c r="S234" s="6">
        <f t="shared" ca="1" si="47"/>
        <v>2.2137573914665497E-2</v>
      </c>
      <c r="T234" s="6">
        <f t="shared" ca="1" si="48"/>
        <v>0</v>
      </c>
      <c r="U234" s="6">
        <f t="shared" ca="1" si="49"/>
        <v>7.2069621149547331E-3</v>
      </c>
      <c r="V234" s="6">
        <f t="shared" ca="1" si="50"/>
        <v>8.6607994662443594E-3</v>
      </c>
      <c r="W234" s="6">
        <f t="shared" ca="1" si="51"/>
        <v>-3.1441782583762098E-3</v>
      </c>
      <c r="X234" s="6"/>
      <c r="Y234" s="6"/>
      <c r="Z234" s="6"/>
      <c r="AA234" s="1"/>
      <c r="AB234" s="1"/>
    </row>
    <row r="235" spans="1:28" ht="12.75" customHeight="1">
      <c r="A235" s="13">
        <v>36494</v>
      </c>
      <c r="B235" s="4">
        <v>52.9</v>
      </c>
      <c r="C235" s="4">
        <v>143.80000000000001</v>
      </c>
      <c r="D235" s="4">
        <v>106.16</v>
      </c>
      <c r="E235" s="4">
        <v>80.739999999999995</v>
      </c>
      <c r="F235" s="4">
        <v>98.56</v>
      </c>
      <c r="G235" s="4">
        <v>154.93</v>
      </c>
      <c r="H235" s="4">
        <v>182.97</v>
      </c>
      <c r="I235" s="4">
        <v>127.74</v>
      </c>
      <c r="J235" s="22">
        <v>17.125</v>
      </c>
      <c r="L235" s="5">
        <f t="shared" ca="1" si="52"/>
        <v>278</v>
      </c>
      <c r="M235" s="26">
        <f t="shared" si="42"/>
        <v>3.721220732358297E-8</v>
      </c>
      <c r="N235" s="8">
        <f t="shared" ca="1" si="41"/>
        <v>36557</v>
      </c>
      <c r="O235" s="6">
        <f t="shared" ca="1" si="43"/>
        <v>-1.3510252523629342E-2</v>
      </c>
      <c r="P235" s="6">
        <f t="shared" ca="1" si="44"/>
        <v>-1.8591857115990026E-2</v>
      </c>
      <c r="Q235" s="6">
        <f t="shared" ca="1" si="45"/>
        <v>2.7550443070099444E-2</v>
      </c>
      <c r="R235" s="6">
        <f t="shared" ca="1" si="46"/>
        <v>4.2790172601174216E-2</v>
      </c>
      <c r="S235" s="6">
        <f t="shared" ca="1" si="47"/>
        <v>3.5967616055456841E-2</v>
      </c>
      <c r="T235" s="6">
        <f t="shared" ca="1" si="48"/>
        <v>3.9366051044625663E-3</v>
      </c>
      <c r="U235" s="6">
        <f t="shared" ca="1" si="49"/>
        <v>1.7386342954318242E-2</v>
      </c>
      <c r="V235" s="6">
        <f t="shared" ca="1" si="50"/>
        <v>7.3492776809803914E-2</v>
      </c>
      <c r="W235" s="6">
        <f t="shared" ca="1" si="51"/>
        <v>-3.1847965649909687E-3</v>
      </c>
      <c r="X235" s="6"/>
      <c r="Y235" s="6"/>
      <c r="Z235" s="6"/>
      <c r="AA235" s="1"/>
      <c r="AB235" s="1"/>
    </row>
    <row r="236" spans="1:28" ht="12.75" customHeight="1">
      <c r="A236" s="13">
        <v>36495</v>
      </c>
      <c r="B236" s="4">
        <v>54.38</v>
      </c>
      <c r="C236" s="4">
        <v>141.4</v>
      </c>
      <c r="D236" s="4">
        <v>108.38</v>
      </c>
      <c r="E236" s="4">
        <v>79.739999999999995</v>
      </c>
      <c r="F236" s="4">
        <v>102.44</v>
      </c>
      <c r="G236" s="4">
        <v>154.22</v>
      </c>
      <c r="H236" s="4">
        <v>182.84</v>
      </c>
      <c r="I236" s="4">
        <v>125.7</v>
      </c>
      <c r="J236" s="22">
        <v>17</v>
      </c>
      <c r="L236" s="5">
        <f t="shared" ca="1" si="52"/>
        <v>277</v>
      </c>
      <c r="M236" s="26">
        <f t="shared" si="42"/>
        <v>3.4979474884167987E-8</v>
      </c>
      <c r="N236" s="8">
        <f t="shared" ca="1" si="41"/>
        <v>36556</v>
      </c>
      <c r="O236" s="6">
        <f t="shared" ca="1" si="43"/>
        <v>-7.2776829635098281E-3</v>
      </c>
      <c r="P236" s="6">
        <f t="shared" ca="1" si="44"/>
        <v>-1.5460501562861044E-2</v>
      </c>
      <c r="Q236" s="6">
        <f t="shared" ca="1" si="45"/>
        <v>-9.9843419927146248E-3</v>
      </c>
      <c r="R236" s="6">
        <f t="shared" ca="1" si="46"/>
        <v>-2.6216684449307096E-2</v>
      </c>
      <c r="S236" s="6">
        <f t="shared" ca="1" si="47"/>
        <v>-8.3388236255220061E-3</v>
      </c>
      <c r="T236" s="6">
        <f t="shared" ca="1" si="48"/>
        <v>2.1474844593904782E-3</v>
      </c>
      <c r="U236" s="6">
        <f t="shared" ca="1" si="49"/>
        <v>-1.6051709010507901E-2</v>
      </c>
      <c r="V236" s="6">
        <f t="shared" ca="1" si="50"/>
        <v>-3.8079409682010526E-2</v>
      </c>
      <c r="W236" s="6">
        <f t="shared" ca="1" si="51"/>
        <v>3.1847965649908299E-3</v>
      </c>
      <c r="X236" s="6"/>
      <c r="Y236" s="6"/>
      <c r="Z236" s="6"/>
      <c r="AA236" s="1"/>
      <c r="AB236" s="1"/>
    </row>
    <row r="237" spans="1:28" ht="12.75" customHeight="1">
      <c r="A237" s="13">
        <v>36496</v>
      </c>
      <c r="B237" s="4">
        <v>56.85</v>
      </c>
      <c r="C237" s="4">
        <v>142.69</v>
      </c>
      <c r="D237" s="4">
        <v>108.19</v>
      </c>
      <c r="E237" s="4">
        <v>79.12</v>
      </c>
      <c r="F237" s="4">
        <v>101.19</v>
      </c>
      <c r="G237" s="4">
        <v>154.04</v>
      </c>
      <c r="H237" s="4">
        <v>185.08</v>
      </c>
      <c r="I237" s="4">
        <v>129.16</v>
      </c>
      <c r="J237" s="22">
        <v>17.125</v>
      </c>
      <c r="L237" s="5">
        <f t="shared" ca="1" si="52"/>
        <v>276</v>
      </c>
      <c r="M237" s="26">
        <f t="shared" si="42"/>
        <v>3.2880706391117907E-8</v>
      </c>
      <c r="N237" s="8">
        <f t="shared" ca="1" si="41"/>
        <v>36553</v>
      </c>
      <c r="O237" s="6">
        <f t="shared" ca="1" si="43"/>
        <v>3.8856529897639332E-2</v>
      </c>
      <c r="P237" s="6">
        <f t="shared" ca="1" si="44"/>
        <v>2.6560440581162104E-3</v>
      </c>
      <c r="Q237" s="6">
        <f t="shared" ca="1" si="45"/>
        <v>-9.7083817525833848E-3</v>
      </c>
      <c r="R237" s="6">
        <f t="shared" ca="1" si="46"/>
        <v>-1.3918854259494821E-2</v>
      </c>
      <c r="S237" s="6">
        <f t="shared" ca="1" si="47"/>
        <v>-1.0648456093497407E-2</v>
      </c>
      <c r="T237" s="6">
        <f t="shared" ca="1" si="48"/>
        <v>3.0559823755451623E-3</v>
      </c>
      <c r="U237" s="6">
        <f t="shared" ca="1" si="49"/>
        <v>-2.4306664117219639E-2</v>
      </c>
      <c r="V237" s="6">
        <f t="shared" ca="1" si="50"/>
        <v>-5.3907949763957692E-2</v>
      </c>
      <c r="W237" s="6">
        <f t="shared" ca="1" si="51"/>
        <v>-7.8677024767408333E-3</v>
      </c>
      <c r="X237" s="6"/>
      <c r="Y237" s="6"/>
      <c r="Z237" s="6"/>
      <c r="AA237" s="1"/>
      <c r="AB237" s="1"/>
    </row>
    <row r="238" spans="1:28" ht="12.75" customHeight="1">
      <c r="A238" s="13">
        <v>36497</v>
      </c>
      <c r="B238" s="4">
        <v>56.15</v>
      </c>
      <c r="C238" s="4">
        <v>141.06</v>
      </c>
      <c r="D238" s="4">
        <v>105.68</v>
      </c>
      <c r="E238" s="4">
        <v>79.73</v>
      </c>
      <c r="F238" s="4">
        <v>98.23</v>
      </c>
      <c r="G238" s="4">
        <v>154.37</v>
      </c>
      <c r="H238" s="4">
        <v>187.17</v>
      </c>
      <c r="I238" s="4">
        <v>130.72999999999999</v>
      </c>
      <c r="J238" s="22">
        <v>16.405999999999999</v>
      </c>
      <c r="L238" s="5">
        <f t="shared" ca="1" si="52"/>
        <v>275</v>
      </c>
      <c r="M238" s="26">
        <f t="shared" si="42"/>
        <v>3.0907864007650829E-8</v>
      </c>
      <c r="N238" s="8">
        <f t="shared" ca="1" si="41"/>
        <v>36552</v>
      </c>
      <c r="O238" s="6">
        <f t="shared" ca="1" si="43"/>
        <v>3.6783293368940803E-2</v>
      </c>
      <c r="P238" s="6">
        <f t="shared" ca="1" si="44"/>
        <v>-1.2997397852848785E-2</v>
      </c>
      <c r="Q238" s="6">
        <f t="shared" ca="1" si="45"/>
        <v>-4.4975738325827387E-2</v>
      </c>
      <c r="R238" s="6">
        <f t="shared" ca="1" si="46"/>
        <v>-3.449651822149426E-3</v>
      </c>
      <c r="S238" s="6">
        <f t="shared" ca="1" si="47"/>
        <v>-5.4796357588566928E-2</v>
      </c>
      <c r="T238" s="6">
        <f t="shared" ca="1" si="48"/>
        <v>-8.9332680921095243E-3</v>
      </c>
      <c r="U238" s="6">
        <f t="shared" ca="1" si="49"/>
        <v>-8.5361806237189766E-3</v>
      </c>
      <c r="V238" s="6">
        <f t="shared" ca="1" si="50"/>
        <v>-4.7412049829216887E-2</v>
      </c>
      <c r="W238" s="6">
        <f t="shared" ca="1" si="51"/>
        <v>-1.5601562561292101E-2</v>
      </c>
      <c r="X238" s="6"/>
      <c r="Y238" s="6"/>
      <c r="Z238" s="6"/>
      <c r="AA238" s="1"/>
      <c r="AB238" s="1"/>
    </row>
    <row r="239" spans="1:28" ht="12.75" customHeight="1">
      <c r="A239" s="13">
        <v>36500</v>
      </c>
      <c r="B239" s="4">
        <v>53.79</v>
      </c>
      <c r="C239" s="4">
        <v>142.05000000000001</v>
      </c>
      <c r="D239" s="4">
        <v>103.06</v>
      </c>
      <c r="E239" s="4">
        <v>78.53</v>
      </c>
      <c r="F239" s="4">
        <v>96.32</v>
      </c>
      <c r="G239" s="4">
        <v>154.91999999999999</v>
      </c>
      <c r="H239" s="4">
        <v>187.05</v>
      </c>
      <c r="I239" s="4">
        <v>131.38</v>
      </c>
      <c r="J239" s="22">
        <v>16.187999999999999</v>
      </c>
      <c r="L239" s="5">
        <f t="shared" ca="1" si="52"/>
        <v>274</v>
      </c>
      <c r="M239" s="26">
        <f t="shared" si="42"/>
        <v>2.9053392167191778E-8</v>
      </c>
      <c r="N239" s="8">
        <f t="shared" ca="1" si="41"/>
        <v>36551</v>
      </c>
      <c r="O239" s="6">
        <f t="shared" ca="1" si="43"/>
        <v>-5.2438509604104649E-2</v>
      </c>
      <c r="P239" s="6">
        <f t="shared" ca="1" si="44"/>
        <v>-1.9671844141420217E-2</v>
      </c>
      <c r="Q239" s="6">
        <f t="shared" ca="1" si="45"/>
        <v>-9.1941097235970042E-3</v>
      </c>
      <c r="R239" s="6">
        <f t="shared" ca="1" si="46"/>
        <v>4.6465400559954247E-3</v>
      </c>
      <c r="S239" s="6">
        <f t="shared" ca="1" si="47"/>
        <v>-6.7245980499776054E-3</v>
      </c>
      <c r="T239" s="6">
        <f t="shared" ca="1" si="48"/>
        <v>-7.0074482953061193E-3</v>
      </c>
      <c r="U239" s="6">
        <f t="shared" ca="1" si="49"/>
        <v>-3.8696282845227421E-3</v>
      </c>
      <c r="V239" s="6">
        <f t="shared" ca="1" si="50"/>
        <v>5.0345793077564642E-2</v>
      </c>
      <c r="W239" s="6">
        <f t="shared" ca="1" si="51"/>
        <v>4.6599330805368504E-3</v>
      </c>
      <c r="X239" s="6"/>
      <c r="Y239" s="6"/>
      <c r="Z239" s="6"/>
      <c r="AA239" s="1"/>
      <c r="AB239" s="1"/>
    </row>
    <row r="240" spans="1:28" ht="12.75" customHeight="1">
      <c r="A240" s="13">
        <v>36501</v>
      </c>
      <c r="B240" s="4">
        <v>51.33</v>
      </c>
      <c r="C240" s="4">
        <v>140.44</v>
      </c>
      <c r="D240" s="4">
        <v>100.13</v>
      </c>
      <c r="E240" s="4">
        <v>75.62</v>
      </c>
      <c r="F240" s="4">
        <v>94</v>
      </c>
      <c r="G240" s="4">
        <v>153.54</v>
      </c>
      <c r="H240" s="4">
        <v>186.33</v>
      </c>
      <c r="I240" s="4">
        <v>134.34</v>
      </c>
      <c r="J240" s="22">
        <v>15.875</v>
      </c>
      <c r="L240" s="5">
        <f t="shared" ca="1" si="52"/>
        <v>273</v>
      </c>
      <c r="M240" s="26">
        <f t="shared" si="42"/>
        <v>2.731018863716027E-8</v>
      </c>
      <c r="N240" s="8">
        <f t="shared" ca="1" si="41"/>
        <v>36550</v>
      </c>
      <c r="O240" s="6">
        <f t="shared" ca="1" si="43"/>
        <v>-3.4512511127736997E-4</v>
      </c>
      <c r="P240" s="6">
        <f t="shared" ca="1" si="44"/>
        <v>-2.5279543720846048E-2</v>
      </c>
      <c r="Q240" s="6">
        <f t="shared" ca="1" si="45"/>
        <v>-7.553821333628445E-4</v>
      </c>
      <c r="R240" s="6">
        <f t="shared" ca="1" si="46"/>
        <v>-1.058911284279832E-2</v>
      </c>
      <c r="S240" s="6">
        <f t="shared" ca="1" si="47"/>
        <v>7.4494835366117017E-4</v>
      </c>
      <c r="T240" s="6">
        <f t="shared" ca="1" si="48"/>
        <v>-1.7783862416160094E-3</v>
      </c>
      <c r="U240" s="6">
        <f t="shared" ca="1" si="49"/>
        <v>-6.5638730422576744E-3</v>
      </c>
      <c r="V240" s="6">
        <f t="shared" ca="1" si="50"/>
        <v>3.0722822577264528E-2</v>
      </c>
      <c r="W240" s="6">
        <f t="shared" ca="1" si="51"/>
        <v>-9.2982518669908597E-3</v>
      </c>
      <c r="X240" s="6"/>
      <c r="Y240" s="6"/>
      <c r="Z240" s="6"/>
      <c r="AA240" s="1"/>
      <c r="AB240" s="1"/>
    </row>
    <row r="241" spans="1:28" ht="12.75" customHeight="1">
      <c r="A241" s="13">
        <v>36502</v>
      </c>
      <c r="B241" s="4">
        <v>52.02</v>
      </c>
      <c r="C241" s="4">
        <v>142.75</v>
      </c>
      <c r="D241" s="4">
        <v>100</v>
      </c>
      <c r="E241" s="4">
        <v>75.94</v>
      </c>
      <c r="F241" s="4">
        <v>94.02</v>
      </c>
      <c r="G241" s="4">
        <v>151.15</v>
      </c>
      <c r="H241" s="4">
        <v>187.17</v>
      </c>
      <c r="I241" s="4">
        <v>136.77000000000001</v>
      </c>
      <c r="J241" s="22">
        <v>16.030999999999999</v>
      </c>
      <c r="L241" s="5">
        <f t="shared" ca="1" si="52"/>
        <v>272</v>
      </c>
      <c r="M241" s="26">
        <f t="shared" si="42"/>
        <v>2.5671577318930653E-8</v>
      </c>
      <c r="N241" s="8">
        <f t="shared" ca="1" si="41"/>
        <v>36549</v>
      </c>
      <c r="O241" s="6">
        <f t="shared" ca="1" si="43"/>
        <v>-3.459144476961909E-2</v>
      </c>
      <c r="P241" s="6">
        <f t="shared" ca="1" si="44"/>
        <v>-1.6482595895762134E-2</v>
      </c>
      <c r="Q241" s="6">
        <f t="shared" ca="1" si="45"/>
        <v>-1.927770542590319E-2</v>
      </c>
      <c r="R241" s="6">
        <f t="shared" ca="1" si="46"/>
        <v>-2.1234432970039178E-2</v>
      </c>
      <c r="S241" s="6">
        <f t="shared" ca="1" si="47"/>
        <v>-2.3294336902283084E-2</v>
      </c>
      <c r="T241" s="6">
        <f t="shared" ca="1" si="48"/>
        <v>-1.337290403955122E-2</v>
      </c>
      <c r="U241" s="6">
        <f t="shared" ca="1" si="49"/>
        <v>-1.8857910522718006E-2</v>
      </c>
      <c r="V241" s="6">
        <f t="shared" ca="1" si="50"/>
        <v>1.9988295275949159E-2</v>
      </c>
      <c r="W241" s="6">
        <f t="shared" ca="1" si="51"/>
        <v>-6.1348380183993394E-3</v>
      </c>
      <c r="X241" s="6"/>
      <c r="Y241" s="6"/>
      <c r="Z241" s="6"/>
      <c r="AA241" s="1"/>
      <c r="AB241" s="1"/>
    </row>
    <row r="242" spans="1:28" ht="12.75" customHeight="1">
      <c r="A242" s="13">
        <v>36503</v>
      </c>
      <c r="B242" s="4">
        <v>52.49</v>
      </c>
      <c r="C242" s="4">
        <v>141.93</v>
      </c>
      <c r="D242" s="4">
        <v>97.01</v>
      </c>
      <c r="E242" s="4">
        <v>75.209999999999994</v>
      </c>
      <c r="F242" s="4">
        <v>89.49</v>
      </c>
      <c r="G242" s="4">
        <v>150.05000000000001</v>
      </c>
      <c r="H242" s="4">
        <v>185.06</v>
      </c>
      <c r="I242" s="4">
        <v>133.58000000000001</v>
      </c>
      <c r="J242" s="22">
        <v>15.125</v>
      </c>
      <c r="L242" s="5">
        <f t="shared" ca="1" si="52"/>
        <v>271</v>
      </c>
      <c r="M242" s="26">
        <f t="shared" si="42"/>
        <v>2.4131282679794812E-8</v>
      </c>
      <c r="N242" s="8">
        <f t="shared" ca="1" si="41"/>
        <v>36546</v>
      </c>
      <c r="O242" s="6">
        <f t="shared" ca="1" si="43"/>
        <v>2.0020026706729687E-3</v>
      </c>
      <c r="P242" s="6">
        <f t="shared" ca="1" si="44"/>
        <v>-6.1862039169510346E-3</v>
      </c>
      <c r="Q242" s="6">
        <f t="shared" ca="1" si="45"/>
        <v>2.0789040726171885E-2</v>
      </c>
      <c r="R242" s="6">
        <f t="shared" ca="1" si="46"/>
        <v>2.5783163736996467E-4</v>
      </c>
      <c r="S242" s="6">
        <f t="shared" ca="1" si="47"/>
        <v>3.2935446822083277E-2</v>
      </c>
      <c r="T242" s="6">
        <f t="shared" ca="1" si="48"/>
        <v>-6.7428609984699963E-5</v>
      </c>
      <c r="U242" s="6">
        <f t="shared" ca="1" si="49"/>
        <v>9.8962678233853844E-3</v>
      </c>
      <c r="V242" s="6">
        <f t="shared" ca="1" si="50"/>
        <v>1.3506561258800218E-2</v>
      </c>
      <c r="W242" s="6">
        <f t="shared" ca="1" si="51"/>
        <v>1.3893902371665753E-2</v>
      </c>
      <c r="X242" s="6"/>
      <c r="Y242" s="6"/>
      <c r="Z242" s="6"/>
      <c r="AA242" s="1"/>
      <c r="AB242" s="1"/>
    </row>
    <row r="243" spans="1:28" ht="12.75" customHeight="1">
      <c r="A243" s="13">
        <v>36504</v>
      </c>
      <c r="B243" s="4">
        <v>53.37</v>
      </c>
      <c r="C243" s="4">
        <v>142.54</v>
      </c>
      <c r="D243" s="4">
        <v>95.7</v>
      </c>
      <c r="E243" s="4">
        <v>74.87</v>
      </c>
      <c r="F243" s="4">
        <v>87.28</v>
      </c>
      <c r="G243" s="4">
        <v>151.03</v>
      </c>
      <c r="H243" s="4">
        <v>185.93</v>
      </c>
      <c r="I243" s="4">
        <v>138.97999999999999</v>
      </c>
      <c r="J243" s="22">
        <v>14.438000000000001</v>
      </c>
      <c r="L243" s="5">
        <f t="shared" ca="1" si="52"/>
        <v>270</v>
      </c>
      <c r="M243" s="26">
        <f t="shared" si="42"/>
        <v>2.2683405719007122E-8</v>
      </c>
      <c r="N243" s="8">
        <f t="shared" ca="1" si="41"/>
        <v>36545</v>
      </c>
      <c r="O243" s="6">
        <f t="shared" ca="1" si="43"/>
        <v>2.6226018785881509E-2</v>
      </c>
      <c r="P243" s="6">
        <f t="shared" ca="1" si="44"/>
        <v>2.3901219717202219E-3</v>
      </c>
      <c r="Q243" s="6">
        <f t="shared" ca="1" si="45"/>
        <v>-5.2797105673987547E-3</v>
      </c>
      <c r="R243" s="6">
        <f t="shared" ca="1" si="46"/>
        <v>1.2901562878451234E-3</v>
      </c>
      <c r="S243" s="6">
        <f t="shared" ca="1" si="47"/>
        <v>-1.632575091008439E-2</v>
      </c>
      <c r="T243" s="6">
        <f t="shared" ca="1" si="48"/>
        <v>2.0924039897562184E-3</v>
      </c>
      <c r="U243" s="6">
        <f t="shared" ca="1" si="49"/>
        <v>8.4698555349013525E-3</v>
      </c>
      <c r="V243" s="6">
        <f t="shared" ca="1" si="50"/>
        <v>2.4289414322993766E-2</v>
      </c>
      <c r="W243" s="6">
        <f t="shared" ca="1" si="51"/>
        <v>7.7697372643606936E-3</v>
      </c>
      <c r="X243" s="6"/>
      <c r="Y243" s="6"/>
      <c r="Z243" s="6"/>
      <c r="AA243" s="1"/>
      <c r="AB243" s="1"/>
    </row>
    <row r="244" spans="1:28" ht="12.75" customHeight="1">
      <c r="A244" s="13">
        <v>36507</v>
      </c>
      <c r="B244" s="4">
        <v>53.04</v>
      </c>
      <c r="C244" s="4">
        <v>143.72</v>
      </c>
      <c r="D244" s="4">
        <v>95.97</v>
      </c>
      <c r="E244" s="4">
        <v>74.7</v>
      </c>
      <c r="F244" s="4">
        <v>86.82</v>
      </c>
      <c r="G244" s="4">
        <v>150.99</v>
      </c>
      <c r="H244" s="4">
        <v>185.63</v>
      </c>
      <c r="I244" s="4">
        <v>143.19</v>
      </c>
      <c r="J244" s="22">
        <v>14.906000000000001</v>
      </c>
      <c r="L244" s="5">
        <f t="shared" ca="1" si="52"/>
        <v>269</v>
      </c>
      <c r="M244" s="26">
        <f t="shared" si="42"/>
        <v>2.1322401375866694E-8</v>
      </c>
      <c r="N244" s="8">
        <f t="shared" ca="1" si="41"/>
        <v>36544</v>
      </c>
      <c r="O244" s="6">
        <f t="shared" ca="1" si="43"/>
        <v>1.0686072042671206E-2</v>
      </c>
      <c r="P244" s="6">
        <f t="shared" ca="1" si="44"/>
        <v>3.6626418596314202E-3</v>
      </c>
      <c r="Q244" s="6">
        <f t="shared" ca="1" si="45"/>
        <v>1.668812432543737E-2</v>
      </c>
      <c r="R244" s="6">
        <f t="shared" ca="1" si="46"/>
        <v>-1.3719043300177283E-2</v>
      </c>
      <c r="S244" s="6">
        <f t="shared" ca="1" si="47"/>
        <v>1.9151409755414132E-2</v>
      </c>
      <c r="T244" s="6">
        <f t="shared" ca="1" si="48"/>
        <v>4.8088412626634677E-3</v>
      </c>
      <c r="U244" s="6">
        <f t="shared" ca="1" si="49"/>
        <v>8.5422072323347031E-3</v>
      </c>
      <c r="V244" s="6">
        <f t="shared" ca="1" si="50"/>
        <v>9.2628196676858184E-3</v>
      </c>
      <c r="W244" s="6">
        <f t="shared" ca="1" si="51"/>
        <v>2.5317807984289786E-2</v>
      </c>
      <c r="X244" s="6"/>
      <c r="Y244" s="6"/>
      <c r="Z244" s="6"/>
      <c r="AA244" s="1"/>
      <c r="AB244" s="1"/>
    </row>
    <row r="245" spans="1:28" ht="12.75" customHeight="1">
      <c r="A245" s="13">
        <v>36508</v>
      </c>
      <c r="B245" s="4">
        <v>53.58</v>
      </c>
      <c r="C245" s="4">
        <v>141.44999999999999</v>
      </c>
      <c r="D245" s="4">
        <v>95.9</v>
      </c>
      <c r="E245" s="4">
        <v>75.58</v>
      </c>
      <c r="F245" s="4">
        <v>87.95</v>
      </c>
      <c r="G245" s="4">
        <v>151.05000000000001</v>
      </c>
      <c r="H245" s="4">
        <v>182.98</v>
      </c>
      <c r="I245" s="4">
        <v>142.77000000000001</v>
      </c>
      <c r="J245" s="22">
        <v>15.063000000000001</v>
      </c>
      <c r="L245" s="5">
        <f t="shared" ca="1" si="52"/>
        <v>268</v>
      </c>
      <c r="M245" s="26">
        <f t="shared" si="42"/>
        <v>2.0043057293314693E-8</v>
      </c>
      <c r="N245" s="8">
        <f t="shared" ca="1" si="41"/>
        <v>36543</v>
      </c>
      <c r="O245" s="6">
        <f t="shared" ca="1" si="43"/>
        <v>1.7479906696938455E-2</v>
      </c>
      <c r="P245" s="6">
        <f t="shared" ca="1" si="44"/>
        <v>2.6689797983221584E-4</v>
      </c>
      <c r="Q245" s="6">
        <f t="shared" ca="1" si="45"/>
        <v>6.4957896274772289E-2</v>
      </c>
      <c r="R245" s="6">
        <f t="shared" ca="1" si="46"/>
        <v>-6.3468098301006992E-3</v>
      </c>
      <c r="S245" s="6">
        <f t="shared" ca="1" si="47"/>
        <v>5.5761208023826093E-2</v>
      </c>
      <c r="T245" s="6">
        <f t="shared" ca="1" si="48"/>
        <v>-1.6958929547045245E-3</v>
      </c>
      <c r="U245" s="6">
        <f t="shared" ca="1" si="49"/>
        <v>5.7688642184455111E-3</v>
      </c>
      <c r="V245" s="6">
        <f t="shared" ca="1" si="50"/>
        <v>-7.8275598785358617E-3</v>
      </c>
      <c r="W245" s="6">
        <f t="shared" ca="1" si="51"/>
        <v>3.1845524884223418E-3</v>
      </c>
      <c r="X245" s="6"/>
      <c r="Y245" s="6"/>
      <c r="Z245" s="6"/>
      <c r="AA245" s="1"/>
      <c r="AB245" s="1"/>
    </row>
    <row r="246" spans="1:28" ht="12.75" customHeight="1">
      <c r="A246" s="13">
        <v>36509</v>
      </c>
      <c r="B246" s="4">
        <v>54.51</v>
      </c>
      <c r="C246" s="4">
        <v>141.53</v>
      </c>
      <c r="D246" s="4">
        <v>99.28</v>
      </c>
      <c r="E246" s="4">
        <v>75.92</v>
      </c>
      <c r="F246" s="4">
        <v>89.56</v>
      </c>
      <c r="G246" s="4">
        <v>151.02000000000001</v>
      </c>
      <c r="H246" s="4">
        <v>183.29</v>
      </c>
      <c r="I246" s="4">
        <v>138.88999999999999</v>
      </c>
      <c r="J246" s="22">
        <v>16.625</v>
      </c>
      <c r="L246" s="5">
        <f t="shared" ca="1" si="52"/>
        <v>267</v>
      </c>
      <c r="M246" s="26">
        <f t="shared" si="42"/>
        <v>1.884047385571581E-8</v>
      </c>
      <c r="N246" s="8">
        <f t="shared" ca="1" si="41"/>
        <v>36539</v>
      </c>
      <c r="O246" s="6">
        <f t="shared" ca="1" si="43"/>
        <v>-9.6517376440323141E-3</v>
      </c>
      <c r="P246" s="6">
        <f t="shared" ca="1" si="44"/>
        <v>-1.0818809270921862E-2</v>
      </c>
      <c r="Q246" s="6">
        <f t="shared" ca="1" si="45"/>
        <v>1.1401592021270298E-2</v>
      </c>
      <c r="R246" s="6">
        <f t="shared" ca="1" si="46"/>
        <v>-3.4106014239182868E-3</v>
      </c>
      <c r="S246" s="6">
        <f t="shared" ca="1" si="47"/>
        <v>6.1021546825755718E-3</v>
      </c>
      <c r="T246" s="6">
        <f t="shared" ca="1" si="48"/>
        <v>-4.2609377644868759E-3</v>
      </c>
      <c r="U246" s="6">
        <f t="shared" ca="1" si="49"/>
        <v>1.4063516570052781E-2</v>
      </c>
      <c r="V246" s="6">
        <f t="shared" ca="1" si="50"/>
        <v>6.8629738867005434E-3</v>
      </c>
      <c r="W246" s="6">
        <f t="shared" ca="1" si="51"/>
        <v>8.1097580240199613E-3</v>
      </c>
      <c r="X246" s="6"/>
      <c r="Y246" s="6"/>
      <c r="Z246" s="6"/>
      <c r="AA246" s="1"/>
      <c r="AB246" s="1"/>
    </row>
    <row r="247" spans="1:28" ht="12.75" customHeight="1">
      <c r="A247" s="13">
        <v>36510</v>
      </c>
      <c r="B247" s="4">
        <v>55.96</v>
      </c>
      <c r="C247" s="4">
        <v>140.11000000000001</v>
      </c>
      <c r="D247" s="4">
        <v>100.88</v>
      </c>
      <c r="E247" s="4">
        <v>77.64</v>
      </c>
      <c r="F247" s="4">
        <v>90.8</v>
      </c>
      <c r="G247" s="4">
        <v>150.44</v>
      </c>
      <c r="H247" s="4">
        <v>184.71</v>
      </c>
      <c r="I247" s="4">
        <v>129.55000000000001</v>
      </c>
      <c r="J247" s="22">
        <v>17.530999999999999</v>
      </c>
      <c r="L247" s="5">
        <f t="shared" ca="1" si="52"/>
        <v>266</v>
      </c>
      <c r="M247" s="26">
        <f t="shared" si="42"/>
        <v>1.7710045424372859E-8</v>
      </c>
      <c r="N247" s="8">
        <f t="shared" ca="1" si="41"/>
        <v>36538</v>
      </c>
      <c r="O247" s="6">
        <f t="shared" ca="1" si="43"/>
        <v>3.8089672964565884E-2</v>
      </c>
      <c r="P247" s="6">
        <f t="shared" ca="1" si="44"/>
        <v>2.7371468184927604E-2</v>
      </c>
      <c r="Q247" s="6">
        <f t="shared" ca="1" si="45"/>
        <v>2.7906191855260769E-2</v>
      </c>
      <c r="R247" s="6">
        <f t="shared" ca="1" si="46"/>
        <v>9.3754645945917665E-3</v>
      </c>
      <c r="S247" s="6">
        <f t="shared" ca="1" si="47"/>
        <v>2.3246237862593635E-2</v>
      </c>
      <c r="T247" s="6">
        <f t="shared" ca="1" si="48"/>
        <v>7.3836067875716468E-3</v>
      </c>
      <c r="U247" s="6">
        <f t="shared" ca="1" si="49"/>
        <v>2.9255358148789549E-2</v>
      </c>
      <c r="V247" s="6">
        <f t="shared" ca="1" si="50"/>
        <v>-1.1571112637185495E-2</v>
      </c>
      <c r="W247" s="6">
        <f t="shared" ca="1" si="51"/>
        <v>3.2952344889177053E-2</v>
      </c>
      <c r="X247" s="6"/>
      <c r="Y247" s="6"/>
      <c r="Z247" s="6"/>
      <c r="AA247" s="1"/>
      <c r="AB247" s="1"/>
    </row>
    <row r="248" spans="1:28" ht="12.75" customHeight="1">
      <c r="A248" s="13">
        <v>36511</v>
      </c>
      <c r="B248" s="4">
        <v>59.38</v>
      </c>
      <c r="C248" s="4">
        <v>139.68</v>
      </c>
      <c r="D248" s="4">
        <v>100.51</v>
      </c>
      <c r="E248" s="4">
        <v>79.209999999999994</v>
      </c>
      <c r="F248" s="4">
        <v>89.92</v>
      </c>
      <c r="G248" s="4">
        <v>148.85</v>
      </c>
      <c r="H248" s="4">
        <v>184.67</v>
      </c>
      <c r="I248" s="4">
        <v>126.66</v>
      </c>
      <c r="J248" s="22">
        <v>17.25</v>
      </c>
      <c r="L248" s="5">
        <f t="shared" ca="1" si="52"/>
        <v>265</v>
      </c>
      <c r="M248" s="26">
        <f t="shared" si="42"/>
        <v>1.6647442698910488E-8</v>
      </c>
      <c r="N248" s="8">
        <f t="shared" ca="1" si="41"/>
        <v>36537</v>
      </c>
      <c r="O248" s="6">
        <f t="shared" ca="1" si="43"/>
        <v>-9.2099973817987724E-3</v>
      </c>
      <c r="P248" s="6">
        <f t="shared" ca="1" si="44"/>
        <v>4.7606183489949851E-3</v>
      </c>
      <c r="Q248" s="6">
        <f t="shared" ca="1" si="45"/>
        <v>-3.2391119971549212E-2</v>
      </c>
      <c r="R248" s="6">
        <f t="shared" ca="1" si="46"/>
        <v>-9.7537032677010322E-3</v>
      </c>
      <c r="S248" s="6">
        <f t="shared" ca="1" si="47"/>
        <v>-5.2417238883452899E-2</v>
      </c>
      <c r="T248" s="6">
        <f t="shared" ca="1" si="48"/>
        <v>-2.2411636261154308E-3</v>
      </c>
      <c r="U248" s="6">
        <f t="shared" ca="1" si="49"/>
        <v>-4.9875415110391622E-3</v>
      </c>
      <c r="V248" s="6">
        <f t="shared" ca="1" si="50"/>
        <v>1.0263518080412549E-2</v>
      </c>
      <c r="W248" s="6">
        <f t="shared" ca="1" si="51"/>
        <v>3.2302163017661492E-2</v>
      </c>
      <c r="X248" s="6"/>
      <c r="Y248" s="6"/>
      <c r="Z248" s="6"/>
      <c r="AA248" s="1"/>
      <c r="AB248" s="1"/>
    </row>
    <row r="249" spans="1:28" ht="12.75" customHeight="1">
      <c r="A249" s="13">
        <v>36514</v>
      </c>
      <c r="B249" s="4">
        <v>54.8</v>
      </c>
      <c r="C249" s="4">
        <v>138.46</v>
      </c>
      <c r="D249" s="4">
        <v>99</v>
      </c>
      <c r="E249" s="4">
        <v>79.23</v>
      </c>
      <c r="F249" s="4">
        <v>89.02</v>
      </c>
      <c r="G249" s="4">
        <v>148.68</v>
      </c>
      <c r="H249" s="4">
        <v>185.19</v>
      </c>
      <c r="I249" s="4">
        <v>126.8</v>
      </c>
      <c r="J249" s="22">
        <v>17.469000000000001</v>
      </c>
      <c r="L249" s="5">
        <f t="shared" ca="1" si="52"/>
        <v>264</v>
      </c>
      <c r="M249" s="26">
        <f t="shared" si="42"/>
        <v>1.5648596136975859E-8</v>
      </c>
      <c r="N249" s="8">
        <f t="shared" ca="1" si="41"/>
        <v>36536</v>
      </c>
      <c r="O249" s="6">
        <f t="shared" ca="1" si="43"/>
        <v>-2.3275457762689591E-2</v>
      </c>
      <c r="P249" s="6">
        <f t="shared" ca="1" si="44"/>
        <v>-2.0430407542248999E-3</v>
      </c>
      <c r="Q249" s="6">
        <f t="shared" ca="1" si="45"/>
        <v>1.7596842650737736E-2</v>
      </c>
      <c r="R249" s="6">
        <f t="shared" ca="1" si="46"/>
        <v>-3.0416347622584709E-2</v>
      </c>
      <c r="S249" s="6">
        <f t="shared" ca="1" si="47"/>
        <v>3.9053102212961835E-2</v>
      </c>
      <c r="T249" s="6">
        <f t="shared" ca="1" si="48"/>
        <v>-4.3322344884135422E-3</v>
      </c>
      <c r="U249" s="6">
        <f t="shared" ca="1" si="49"/>
        <v>-1.3691088323526217E-2</v>
      </c>
      <c r="V249" s="6">
        <f t="shared" ca="1" si="50"/>
        <v>-3.0813340095599016E-2</v>
      </c>
      <c r="W249" s="6">
        <f t="shared" ca="1" si="51"/>
        <v>-2.222800374335401E-2</v>
      </c>
      <c r="X249" s="6"/>
      <c r="Y249" s="6"/>
      <c r="Z249" s="6"/>
      <c r="AA249" s="1"/>
      <c r="AB249" s="1"/>
    </row>
    <row r="250" spans="1:28" ht="12.75" customHeight="1">
      <c r="A250" s="13">
        <v>36515</v>
      </c>
      <c r="B250" s="4">
        <v>55.91</v>
      </c>
      <c r="C250" s="4">
        <v>138.52000000000001</v>
      </c>
      <c r="D250" s="4">
        <v>100.01</v>
      </c>
      <c r="E250" s="4">
        <v>79.430000000000007</v>
      </c>
      <c r="F250" s="4">
        <v>90.9</v>
      </c>
      <c r="G250" s="4">
        <v>150.19999999999999</v>
      </c>
      <c r="H250" s="4">
        <v>188.01</v>
      </c>
      <c r="I250" s="4">
        <v>129.55000000000001</v>
      </c>
      <c r="J250" s="22">
        <v>18.094000000000001</v>
      </c>
      <c r="L250" s="5">
        <f t="shared" ca="1" si="52"/>
        <v>263</v>
      </c>
      <c r="M250" s="26">
        <f t="shared" si="42"/>
        <v>1.4709680368757307E-8</v>
      </c>
      <c r="N250" s="8">
        <f t="shared" ca="1" si="41"/>
        <v>36535</v>
      </c>
      <c r="O250" s="6">
        <f t="shared" ca="1" si="43"/>
        <v>-1.1003516837826823E-2</v>
      </c>
      <c r="P250" s="6">
        <f t="shared" ca="1" si="44"/>
        <v>2.1037486979316931E-2</v>
      </c>
      <c r="Q250" s="6">
        <f t="shared" ca="1" si="45"/>
        <v>-1.3570482892097689E-2</v>
      </c>
      <c r="R250" s="6">
        <f t="shared" ca="1" si="46"/>
        <v>-4.514129546780864E-3</v>
      </c>
      <c r="S250" s="6">
        <f t="shared" ca="1" si="47"/>
        <v>-1.0784764108816845E-2</v>
      </c>
      <c r="T250" s="6">
        <f t="shared" ca="1" si="48"/>
        <v>-2.9002144902900437E-3</v>
      </c>
      <c r="U250" s="6">
        <f t="shared" ca="1" si="49"/>
        <v>1.9355942492339025E-2</v>
      </c>
      <c r="V250" s="6">
        <f t="shared" ca="1" si="50"/>
        <v>2.3754406627852151E-2</v>
      </c>
      <c r="W250" s="6">
        <f t="shared" ca="1" si="51"/>
        <v>-1.6770811905047615E-3</v>
      </c>
      <c r="X250" s="6"/>
      <c r="Y250" s="6"/>
      <c r="Z250" s="6"/>
      <c r="AA250" s="1"/>
      <c r="AB250" s="1"/>
    </row>
    <row r="251" spans="1:28" ht="12.75" customHeight="1">
      <c r="A251" s="13">
        <v>36516</v>
      </c>
      <c r="B251" s="4">
        <v>56.54</v>
      </c>
      <c r="C251" s="4">
        <v>137.69999999999999</v>
      </c>
      <c r="D251" s="4">
        <v>99.25</v>
      </c>
      <c r="E251" s="4">
        <v>79.34</v>
      </c>
      <c r="F251" s="4">
        <v>91.41</v>
      </c>
      <c r="G251" s="4">
        <v>150.31</v>
      </c>
      <c r="H251" s="4">
        <v>188.51</v>
      </c>
      <c r="I251" s="4">
        <v>131.1</v>
      </c>
      <c r="J251" s="22">
        <v>17.937999999999999</v>
      </c>
      <c r="L251" s="5">
        <f t="shared" ca="1" si="52"/>
        <v>262</v>
      </c>
      <c r="M251" s="26">
        <f t="shared" si="42"/>
        <v>1.3827099546631868E-8</v>
      </c>
      <c r="N251" s="8">
        <f t="shared" ca="1" si="41"/>
        <v>36532</v>
      </c>
      <c r="O251" s="6">
        <f t="shared" ca="1" si="43"/>
        <v>1.9823471703104969E-2</v>
      </c>
      <c r="P251" s="6">
        <f t="shared" ca="1" si="44"/>
        <v>5.9930492963368685E-3</v>
      </c>
      <c r="Q251" s="6">
        <f t="shared" ca="1" si="45"/>
        <v>2.8930904783607419E-2</v>
      </c>
      <c r="R251" s="6">
        <f t="shared" ca="1" si="46"/>
        <v>-3.5239115389810519E-3</v>
      </c>
      <c r="S251" s="6">
        <f t="shared" ca="1" si="47"/>
        <v>4.155325597880128E-2</v>
      </c>
      <c r="T251" s="6">
        <f t="shared" ca="1" si="48"/>
        <v>7.775300318627363E-3</v>
      </c>
      <c r="U251" s="6">
        <f t="shared" ca="1" si="49"/>
        <v>2.5602496362706985E-2</v>
      </c>
      <c r="V251" s="6">
        <f t="shared" ca="1" si="50"/>
        <v>1.4653032787340545E-2</v>
      </c>
      <c r="W251" s="6">
        <f t="shared" ca="1" si="51"/>
        <v>3.0849364388467766E-2</v>
      </c>
      <c r="X251" s="6"/>
      <c r="Y251" s="6"/>
      <c r="Z251" s="6"/>
      <c r="AA251" s="1"/>
      <c r="AB251" s="1"/>
    </row>
    <row r="252" spans="1:28" ht="12.75" customHeight="1">
      <c r="A252" s="13">
        <v>36517</v>
      </c>
      <c r="B252" s="4">
        <v>56.5</v>
      </c>
      <c r="C252" s="4">
        <v>139.26</v>
      </c>
      <c r="D252" s="4">
        <v>101.26</v>
      </c>
      <c r="E252" s="4">
        <v>78.900000000000006</v>
      </c>
      <c r="F252" s="4">
        <v>94.93</v>
      </c>
      <c r="G252" s="4">
        <v>149.15</v>
      </c>
      <c r="H252" s="4">
        <v>189.86</v>
      </c>
      <c r="I252" s="4">
        <v>129.78</v>
      </c>
      <c r="J252" s="22">
        <v>18.219000000000001</v>
      </c>
      <c r="L252" s="5">
        <f t="shared" ca="1" si="52"/>
        <v>261</v>
      </c>
      <c r="M252" s="26">
        <f t="shared" si="42"/>
        <v>1.2997473573833955E-8</v>
      </c>
      <c r="N252" s="8">
        <f t="shared" ca="1" si="41"/>
        <v>36531</v>
      </c>
      <c r="O252" s="6">
        <f t="shared" ca="1" si="43"/>
        <v>2.2577558195473257E-2</v>
      </c>
      <c r="P252" s="6">
        <f t="shared" ca="1" si="44"/>
        <v>-3.5583501700944702E-3</v>
      </c>
      <c r="Q252" s="6">
        <f t="shared" ca="1" si="45"/>
        <v>3.1642141249365562E-2</v>
      </c>
      <c r="R252" s="6">
        <f t="shared" ca="1" si="46"/>
        <v>1.2130769712197214E-4</v>
      </c>
      <c r="S252" s="6">
        <f t="shared" ca="1" si="47"/>
        <v>2.6258787718105907E-2</v>
      </c>
      <c r="T252" s="6">
        <f t="shared" ca="1" si="48"/>
        <v>-6.1068704187960574E-4</v>
      </c>
      <c r="U252" s="6">
        <f t="shared" ca="1" si="49"/>
        <v>-6.1833885713188106E-3</v>
      </c>
      <c r="V252" s="6">
        <f t="shared" ca="1" si="50"/>
        <v>3.2397199516909309E-2</v>
      </c>
      <c r="W252" s="6">
        <f t="shared" ca="1" si="51"/>
        <v>5.3708023639595141E-2</v>
      </c>
      <c r="X252" s="6"/>
      <c r="Y252" s="6"/>
      <c r="Z252" s="6"/>
      <c r="AA252" s="1"/>
      <c r="AB252" s="1"/>
    </row>
    <row r="253" spans="1:28" ht="12.75" customHeight="1">
      <c r="A253" s="13">
        <v>36521</v>
      </c>
      <c r="B253" s="4">
        <v>54.04</v>
      </c>
      <c r="C253" s="4">
        <v>141.63999999999999</v>
      </c>
      <c r="D253" s="4">
        <v>105.51</v>
      </c>
      <c r="E253" s="4">
        <v>76.25</v>
      </c>
      <c r="F253" s="4">
        <v>95.44</v>
      </c>
      <c r="G253" s="4">
        <v>148.93</v>
      </c>
      <c r="H253" s="4">
        <v>192.2</v>
      </c>
      <c r="I253" s="4">
        <v>130.57</v>
      </c>
      <c r="J253" s="22">
        <v>18.594000000000001</v>
      </c>
      <c r="L253" s="5">
        <f t="shared" ca="1" si="52"/>
        <v>260</v>
      </c>
      <c r="M253" s="26">
        <f t="shared" si="42"/>
        <v>1.2217625159403918E-8</v>
      </c>
      <c r="N253" s="8">
        <f t="shared" ca="1" si="41"/>
        <v>36530</v>
      </c>
      <c r="O253" s="6">
        <f t="shared" ca="1" si="43"/>
        <v>-1.6296970560315664E-3</v>
      </c>
      <c r="P253" s="6">
        <f t="shared" ca="1" si="44"/>
        <v>2.4607297940314452E-2</v>
      </c>
      <c r="Q253" s="6">
        <f t="shared" ca="1" si="45"/>
        <v>6.3523301806714741E-3</v>
      </c>
      <c r="R253" s="6">
        <f t="shared" ca="1" si="46"/>
        <v>4.9863283612231806E-3</v>
      </c>
      <c r="S253" s="6">
        <f t="shared" ca="1" si="47"/>
        <v>-4.4958328777320207E-3</v>
      </c>
      <c r="T253" s="6">
        <f t="shared" ca="1" si="48"/>
        <v>7.6263477350639866E-3</v>
      </c>
      <c r="U253" s="6">
        <f t="shared" ca="1" si="49"/>
        <v>4.2069449910451624E-3</v>
      </c>
      <c r="V253" s="6">
        <f t="shared" ca="1" si="50"/>
        <v>5.7453206539647028E-2</v>
      </c>
      <c r="W253" s="6">
        <f t="shared" ca="1" si="51"/>
        <v>-1.6394288015638515E-2</v>
      </c>
      <c r="X253" s="6"/>
      <c r="Y253" s="6"/>
      <c r="Z253" s="6"/>
      <c r="AA253" s="1"/>
      <c r="AB253" s="1"/>
    </row>
    <row r="254" spans="1:28" ht="12.75" customHeight="1">
      <c r="A254" s="13">
        <v>36522</v>
      </c>
      <c r="B254" s="4">
        <v>53.56</v>
      </c>
      <c r="C254" s="4">
        <v>141.49</v>
      </c>
      <c r="D254" s="4">
        <v>105.41</v>
      </c>
      <c r="E254" s="4">
        <v>78.91</v>
      </c>
      <c r="F254" s="4">
        <v>95.65</v>
      </c>
      <c r="G254" s="4">
        <v>148.55000000000001</v>
      </c>
      <c r="H254" s="4">
        <v>193.17</v>
      </c>
      <c r="I254" s="4">
        <v>129.86000000000001</v>
      </c>
      <c r="J254" s="22">
        <v>18.375</v>
      </c>
      <c r="L254" s="5">
        <f t="shared" ca="1" si="52"/>
        <v>259</v>
      </c>
      <c r="M254" s="26">
        <f t="shared" si="42"/>
        <v>1.1484567649839683E-8</v>
      </c>
      <c r="N254" s="8">
        <f t="shared" ca="1" si="41"/>
        <v>36529</v>
      </c>
      <c r="O254" s="6">
        <f t="shared" ca="1" si="43"/>
        <v>-1.4013883672997199E-2</v>
      </c>
      <c r="P254" s="6">
        <f t="shared" ca="1" si="44"/>
        <v>-1.2273574667827972E-2</v>
      </c>
      <c r="Q254" s="6">
        <f t="shared" ca="1" si="45"/>
        <v>-2.0859354422709975E-2</v>
      </c>
      <c r="R254" s="6">
        <f t="shared" ca="1" si="46"/>
        <v>-9.223366356673245E-3</v>
      </c>
      <c r="S254" s="6">
        <f t="shared" ca="1" si="47"/>
        <v>-1.6629096846521928E-2</v>
      </c>
      <c r="T254" s="6">
        <f t="shared" ca="1" si="48"/>
        <v>-8.1688677537957617E-3</v>
      </c>
      <c r="U254" s="6">
        <f t="shared" ca="1" si="49"/>
        <v>-3.6262815275361016E-2</v>
      </c>
      <c r="V254" s="6">
        <f t="shared" ca="1" si="50"/>
        <v>-4.0779537212587848E-2</v>
      </c>
      <c r="W254" s="6">
        <f t="shared" ca="1" si="51"/>
        <v>-5.4557447956645931E-2</v>
      </c>
      <c r="X254" s="6"/>
      <c r="Y254" s="6"/>
      <c r="Z254" s="6"/>
      <c r="AA254" s="1"/>
      <c r="AB254" s="1"/>
    </row>
    <row r="255" spans="1:28" ht="12.75" customHeight="1">
      <c r="A255" s="13">
        <v>36523</v>
      </c>
      <c r="B255" s="4">
        <v>55.17</v>
      </c>
      <c r="C255" s="4">
        <v>141.5</v>
      </c>
      <c r="D255" s="4">
        <v>107.82</v>
      </c>
      <c r="E255" s="4">
        <v>81.19</v>
      </c>
      <c r="F255" s="4">
        <v>97.03</v>
      </c>
      <c r="G255" s="4">
        <v>149.94999999999999</v>
      </c>
      <c r="H255" s="4">
        <v>195.47</v>
      </c>
      <c r="I255" s="4">
        <v>136.11000000000001</v>
      </c>
      <c r="J255" s="22">
        <v>18</v>
      </c>
      <c r="L255" s="5">
        <f t="shared" ca="1" si="52"/>
        <v>258</v>
      </c>
      <c r="M255" s="26">
        <f t="shared" si="42"/>
        <v>1.0795493590849301E-8</v>
      </c>
      <c r="N255" s="8">
        <f t="shared" ca="1" si="41"/>
        <v>36528</v>
      </c>
      <c r="O255" s="6">
        <f t="shared" ca="1" si="43"/>
        <v>8.2408205527906044E-3</v>
      </c>
      <c r="P255" s="6">
        <f t="shared" ca="1" si="44"/>
        <v>-1.7959324107277037E-2</v>
      </c>
      <c r="Q255" s="6">
        <f t="shared" ca="1" si="45"/>
        <v>-5.5647698418518722E-2</v>
      </c>
      <c r="R255" s="6">
        <f t="shared" ca="1" si="46"/>
        <v>-1.5344343256384306E-2</v>
      </c>
      <c r="S255" s="6">
        <f t="shared" ca="1" si="47"/>
        <v>-4.3876149367002903E-2</v>
      </c>
      <c r="T255" s="6">
        <f t="shared" ca="1" si="48"/>
        <v>-1.8139563550159766E-2</v>
      </c>
      <c r="U255" s="6">
        <f t="shared" ca="1" si="49"/>
        <v>-1.77510399303825E-2</v>
      </c>
      <c r="V255" s="6">
        <f t="shared" ca="1" si="50"/>
        <v>2.1036374438405128E-2</v>
      </c>
      <c r="W255" s="6">
        <f t="shared" ca="1" si="51"/>
        <v>-3.3673215106587835E-2</v>
      </c>
      <c r="X255" s="6"/>
      <c r="Y255" s="6"/>
      <c r="Z255" s="6"/>
      <c r="AA255" s="1"/>
      <c r="AB255" s="1"/>
    </row>
    <row r="256" spans="1:28" ht="12.75" customHeight="1">
      <c r="A256" s="13">
        <v>36524</v>
      </c>
      <c r="B256" s="4">
        <v>55.41</v>
      </c>
      <c r="C256" s="4">
        <v>139.22</v>
      </c>
      <c r="D256" s="4">
        <v>105.35</v>
      </c>
      <c r="E256" s="4">
        <v>82.17</v>
      </c>
      <c r="F256" s="4">
        <v>93.38</v>
      </c>
      <c r="G256" s="4">
        <v>149.03</v>
      </c>
      <c r="H256" s="4">
        <v>194.58</v>
      </c>
      <c r="I256" s="4">
        <v>133.38</v>
      </c>
      <c r="J256" s="22">
        <v>19.030999999999999</v>
      </c>
      <c r="L256" s="5">
        <f t="shared" ca="1" si="52"/>
        <v>257</v>
      </c>
      <c r="M256" s="26">
        <f t="shared" si="42"/>
        <v>1.0147763975398343E-8</v>
      </c>
      <c r="N256" s="8">
        <f t="shared" ca="1" si="41"/>
        <v>36525</v>
      </c>
      <c r="O256" s="6">
        <f t="shared" ca="1" si="43"/>
        <v>3.2432460861198734E-3</v>
      </c>
      <c r="P256" s="6">
        <f t="shared" ca="1" si="44"/>
        <v>3.646255624260715E-2</v>
      </c>
      <c r="Q256" s="6">
        <f t="shared" ca="1" si="45"/>
        <v>4.4191725875301832E-2</v>
      </c>
      <c r="R256" s="6">
        <f t="shared" ca="1" si="46"/>
        <v>2.2740557633874198E-2</v>
      </c>
      <c r="S256" s="6">
        <f t="shared" ca="1" si="47"/>
        <v>6.3178901621531669E-2</v>
      </c>
      <c r="T256" s="6">
        <f t="shared" ca="1" si="48"/>
        <v>7.820111369332923E-3</v>
      </c>
      <c r="U256" s="6">
        <f t="shared" ca="1" si="49"/>
        <v>1.6362472246036174E-2</v>
      </c>
      <c r="V256" s="6">
        <f t="shared" ca="1" si="50"/>
        <v>8.5850252932913092E-3</v>
      </c>
      <c r="W256" s="6">
        <f t="shared" ca="1" si="51"/>
        <v>-8.2309333998018715E-3</v>
      </c>
      <c r="X256" s="6"/>
      <c r="Y256" s="6"/>
      <c r="Z256" s="6"/>
      <c r="AA256" s="1"/>
      <c r="AB256" s="1"/>
    </row>
    <row r="257" spans="1:28" ht="12.75" customHeight="1">
      <c r="A257" s="13">
        <v>36525</v>
      </c>
      <c r="B257" s="4">
        <v>55.59</v>
      </c>
      <c r="C257" s="4">
        <v>144.38999999999999</v>
      </c>
      <c r="D257" s="4">
        <v>110.11</v>
      </c>
      <c r="E257" s="4">
        <v>84.06</v>
      </c>
      <c r="F257" s="4">
        <v>99.47</v>
      </c>
      <c r="G257" s="4">
        <v>150.19999999999999</v>
      </c>
      <c r="H257" s="4">
        <v>197.79</v>
      </c>
      <c r="I257" s="4">
        <v>134.53</v>
      </c>
      <c r="J257" s="22">
        <v>18.875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3"/>
      <c r="Z257" s="3"/>
      <c r="AA257" s="1"/>
      <c r="AB257" s="1"/>
    </row>
    <row r="258" spans="1:28" ht="12.75" customHeight="1">
      <c r="A258" s="13">
        <v>36528</v>
      </c>
      <c r="B258" s="4">
        <v>56.05</v>
      </c>
      <c r="C258" s="4">
        <v>141.82</v>
      </c>
      <c r="D258" s="4">
        <v>104.15</v>
      </c>
      <c r="E258" s="4">
        <v>82.78</v>
      </c>
      <c r="F258" s="4">
        <v>95.2</v>
      </c>
      <c r="G258" s="4">
        <v>147.5</v>
      </c>
      <c r="H258" s="4">
        <v>194.31</v>
      </c>
      <c r="I258" s="4">
        <v>137.38999999999999</v>
      </c>
      <c r="J258" s="22">
        <v>18.25</v>
      </c>
    </row>
    <row r="259" spans="1:28" ht="12.75" customHeight="1">
      <c r="A259" s="13">
        <v>36529</v>
      </c>
      <c r="B259" s="4">
        <v>55.27</v>
      </c>
      <c r="C259" s="4">
        <v>140.09</v>
      </c>
      <c r="D259" s="4">
        <v>102</v>
      </c>
      <c r="E259" s="4">
        <v>82.02</v>
      </c>
      <c r="F259" s="4">
        <v>93.63</v>
      </c>
      <c r="G259" s="4">
        <v>146.30000000000001</v>
      </c>
      <c r="H259" s="4">
        <v>187.39</v>
      </c>
      <c r="I259" s="4">
        <v>131.9</v>
      </c>
      <c r="J259" s="22">
        <v>17.280999999999999</v>
      </c>
    </row>
    <row r="260" spans="1:28" ht="12.75" customHeight="1">
      <c r="A260" s="13">
        <v>36530</v>
      </c>
      <c r="B260" s="4">
        <v>55.18</v>
      </c>
      <c r="C260" s="4">
        <v>143.58000000000001</v>
      </c>
      <c r="D260" s="4">
        <v>102.65</v>
      </c>
      <c r="E260" s="4">
        <v>82.43</v>
      </c>
      <c r="F260" s="4">
        <v>93.21</v>
      </c>
      <c r="G260" s="4">
        <v>147.41999999999999</v>
      </c>
      <c r="H260" s="4">
        <v>188.18</v>
      </c>
      <c r="I260" s="4">
        <v>139.69999999999999</v>
      </c>
      <c r="J260" s="22">
        <v>17</v>
      </c>
    </row>
    <row r="261" spans="1:28" ht="12.75" customHeight="1">
      <c r="A261" s="13">
        <v>36531</v>
      </c>
      <c r="B261" s="4">
        <v>56.44</v>
      </c>
      <c r="C261" s="4">
        <v>143.07</v>
      </c>
      <c r="D261" s="4">
        <v>105.95</v>
      </c>
      <c r="E261" s="4">
        <v>82.44</v>
      </c>
      <c r="F261" s="4">
        <v>95.69</v>
      </c>
      <c r="G261" s="4">
        <v>147.33000000000001</v>
      </c>
      <c r="H261" s="4">
        <v>187.02</v>
      </c>
      <c r="I261" s="4">
        <v>144.30000000000001</v>
      </c>
      <c r="J261" s="22">
        <v>17.937999999999999</v>
      </c>
    </row>
    <row r="262" spans="1:28" ht="12.75" customHeight="1">
      <c r="A262" s="13">
        <v>36532</v>
      </c>
      <c r="B262" s="4">
        <v>57.57</v>
      </c>
      <c r="C262" s="4">
        <v>143.93</v>
      </c>
      <c r="D262" s="4">
        <v>109.06</v>
      </c>
      <c r="E262" s="4">
        <v>82.15</v>
      </c>
      <c r="F262" s="4">
        <v>99.75</v>
      </c>
      <c r="G262" s="4">
        <v>148.47999999999999</v>
      </c>
      <c r="H262" s="4">
        <v>191.87</v>
      </c>
      <c r="I262" s="4">
        <v>146.43</v>
      </c>
      <c r="J262" s="22">
        <v>18.5</v>
      </c>
    </row>
    <row r="263" spans="1:28" ht="12.75" customHeight="1">
      <c r="A263" s="13">
        <v>36535</v>
      </c>
      <c r="B263" s="4">
        <v>56.94</v>
      </c>
      <c r="C263" s="4">
        <v>146.99</v>
      </c>
      <c r="D263" s="4">
        <v>107.59</v>
      </c>
      <c r="E263" s="4">
        <v>81.78</v>
      </c>
      <c r="F263" s="4">
        <v>98.68</v>
      </c>
      <c r="G263" s="4">
        <v>148.05000000000001</v>
      </c>
      <c r="H263" s="4">
        <v>195.62</v>
      </c>
      <c r="I263" s="4">
        <v>149.94999999999999</v>
      </c>
      <c r="J263" s="22">
        <v>18.469000000000001</v>
      </c>
    </row>
    <row r="264" spans="1:28" ht="12.75" customHeight="1">
      <c r="A264" s="13">
        <v>36536</v>
      </c>
      <c r="B264" s="4">
        <v>55.63</v>
      </c>
      <c r="C264" s="4">
        <v>146.69</v>
      </c>
      <c r="D264" s="4">
        <v>109.5</v>
      </c>
      <c r="E264" s="4">
        <v>79.33</v>
      </c>
      <c r="F264" s="4">
        <v>102.61</v>
      </c>
      <c r="G264" s="4">
        <v>147.41</v>
      </c>
      <c r="H264" s="4">
        <v>192.96</v>
      </c>
      <c r="I264" s="4">
        <v>145.4</v>
      </c>
      <c r="J264" s="22">
        <v>18.062999999999999</v>
      </c>
    </row>
    <row r="265" spans="1:28" ht="12.75" customHeight="1">
      <c r="A265" s="13">
        <v>36537</v>
      </c>
      <c r="B265" s="4">
        <v>55.12</v>
      </c>
      <c r="C265" s="4">
        <v>147.38999999999999</v>
      </c>
      <c r="D265" s="4">
        <v>106.01</v>
      </c>
      <c r="E265" s="4">
        <v>78.56</v>
      </c>
      <c r="F265" s="4">
        <v>97.37</v>
      </c>
      <c r="G265" s="4">
        <v>147.08000000000001</v>
      </c>
      <c r="H265" s="4">
        <v>192</v>
      </c>
      <c r="I265" s="4">
        <v>146.9</v>
      </c>
      <c r="J265" s="22">
        <v>18.655999999999999</v>
      </c>
    </row>
    <row r="266" spans="1:28" ht="12.75" customHeight="1">
      <c r="A266" s="13">
        <v>36538</v>
      </c>
      <c r="B266" s="4">
        <v>57.26</v>
      </c>
      <c r="C266" s="4">
        <v>151.47999999999999</v>
      </c>
      <c r="D266" s="4">
        <v>109.01</v>
      </c>
      <c r="E266" s="4">
        <v>79.3</v>
      </c>
      <c r="F266" s="4">
        <v>99.66</v>
      </c>
      <c r="G266" s="4">
        <v>148.16999999999999</v>
      </c>
      <c r="H266" s="4">
        <v>197.7</v>
      </c>
      <c r="I266" s="4">
        <v>145.21</v>
      </c>
      <c r="J266" s="22">
        <v>19.280999999999999</v>
      </c>
    </row>
    <row r="267" spans="1:28" ht="12.75" customHeight="1">
      <c r="A267" s="13">
        <v>36539</v>
      </c>
      <c r="B267" s="4">
        <v>56.71</v>
      </c>
      <c r="C267" s="4">
        <v>149.85</v>
      </c>
      <c r="D267" s="4">
        <v>110.26</v>
      </c>
      <c r="E267" s="4">
        <v>79.03</v>
      </c>
      <c r="F267" s="4">
        <v>100.27</v>
      </c>
      <c r="G267" s="4">
        <v>147.54</v>
      </c>
      <c r="H267" s="4">
        <v>200.5</v>
      </c>
      <c r="I267" s="4">
        <v>146.21</v>
      </c>
      <c r="J267" s="22">
        <v>19.437999999999999</v>
      </c>
    </row>
    <row r="268" spans="1:28" ht="12.75" customHeight="1">
      <c r="A268" s="13">
        <v>36543</v>
      </c>
      <c r="B268" s="4">
        <v>57.71</v>
      </c>
      <c r="C268" s="4">
        <v>149.88999999999999</v>
      </c>
      <c r="D268" s="4">
        <v>117.66</v>
      </c>
      <c r="E268" s="4">
        <v>78.53</v>
      </c>
      <c r="F268" s="4">
        <v>106.02</v>
      </c>
      <c r="G268" s="4">
        <v>147.29</v>
      </c>
      <c r="H268" s="4">
        <v>201.66</v>
      </c>
      <c r="I268" s="4">
        <v>145.07</v>
      </c>
      <c r="J268" s="22">
        <v>19.5</v>
      </c>
    </row>
    <row r="269" spans="1:28" ht="12.75" customHeight="1">
      <c r="A269" s="13">
        <v>36544</v>
      </c>
      <c r="B269" s="4">
        <v>58.33</v>
      </c>
      <c r="C269" s="4">
        <v>150.44</v>
      </c>
      <c r="D269" s="4">
        <v>119.64</v>
      </c>
      <c r="E269" s="4">
        <v>77.459999999999994</v>
      </c>
      <c r="F269" s="4">
        <v>108.07</v>
      </c>
      <c r="G269" s="4">
        <v>148</v>
      </c>
      <c r="H269" s="4">
        <v>203.39</v>
      </c>
      <c r="I269" s="4">
        <v>146.41999999999999</v>
      </c>
      <c r="J269" s="22">
        <v>20</v>
      </c>
    </row>
    <row r="270" spans="1:28" ht="12.75" customHeight="1">
      <c r="A270" s="13">
        <v>36545</v>
      </c>
      <c r="B270" s="4">
        <v>59.88</v>
      </c>
      <c r="C270" s="4">
        <v>150.80000000000001</v>
      </c>
      <c r="D270" s="4">
        <v>119.01</v>
      </c>
      <c r="E270" s="4">
        <v>77.56</v>
      </c>
      <c r="F270" s="4">
        <v>106.32</v>
      </c>
      <c r="G270" s="4">
        <v>148.31</v>
      </c>
      <c r="H270" s="4">
        <v>205.12</v>
      </c>
      <c r="I270" s="4">
        <v>150.02000000000001</v>
      </c>
      <c r="J270" s="22">
        <v>20.155999999999999</v>
      </c>
    </row>
    <row r="271" spans="1:28" ht="12.75" customHeight="1">
      <c r="A271" s="13">
        <v>36546</v>
      </c>
      <c r="B271" s="4">
        <v>60</v>
      </c>
      <c r="C271" s="4">
        <v>149.87</v>
      </c>
      <c r="D271" s="4">
        <v>121.51</v>
      </c>
      <c r="E271" s="4">
        <v>77.58</v>
      </c>
      <c r="F271" s="4">
        <v>109.88</v>
      </c>
      <c r="G271" s="4">
        <v>148.30000000000001</v>
      </c>
      <c r="H271" s="4">
        <v>207.16</v>
      </c>
      <c r="I271" s="4">
        <v>152.06</v>
      </c>
      <c r="J271" s="22">
        <v>20.437999999999999</v>
      </c>
    </row>
    <row r="272" spans="1:28" ht="12.75" customHeight="1">
      <c r="A272" s="13">
        <v>36549</v>
      </c>
      <c r="B272" s="4">
        <v>57.96</v>
      </c>
      <c r="C272" s="4">
        <v>147.41999999999999</v>
      </c>
      <c r="D272" s="4">
        <v>119.19</v>
      </c>
      <c r="E272" s="4">
        <v>75.95</v>
      </c>
      <c r="F272" s="4">
        <v>107.35</v>
      </c>
      <c r="G272" s="4">
        <v>146.33000000000001</v>
      </c>
      <c r="H272" s="4">
        <v>203.29</v>
      </c>
      <c r="I272" s="4">
        <v>155.13</v>
      </c>
      <c r="J272" s="22">
        <v>20.312999999999999</v>
      </c>
    </row>
    <row r="273" spans="1:10" ht="12.75" customHeight="1">
      <c r="A273" s="13">
        <v>36550</v>
      </c>
      <c r="B273" s="4">
        <v>57.94</v>
      </c>
      <c r="C273" s="4">
        <v>143.74</v>
      </c>
      <c r="D273" s="4">
        <v>119.1</v>
      </c>
      <c r="E273" s="4">
        <v>75.150000000000006</v>
      </c>
      <c r="F273" s="4">
        <v>107.43</v>
      </c>
      <c r="G273" s="4">
        <v>146.07</v>
      </c>
      <c r="H273" s="4">
        <v>201.96</v>
      </c>
      <c r="I273" s="4">
        <v>159.97</v>
      </c>
      <c r="J273" s="22">
        <v>20.125</v>
      </c>
    </row>
    <row r="274" spans="1:10" ht="12.75" customHeight="1">
      <c r="A274" s="13">
        <v>36551</v>
      </c>
      <c r="B274" s="4">
        <v>54.98</v>
      </c>
      <c r="C274" s="4">
        <v>140.94</v>
      </c>
      <c r="D274" s="4">
        <v>118.01</v>
      </c>
      <c r="E274" s="4">
        <v>75.5</v>
      </c>
      <c r="F274" s="4">
        <v>106.71</v>
      </c>
      <c r="G274" s="4">
        <v>145.05000000000001</v>
      </c>
      <c r="H274" s="4">
        <v>201.18</v>
      </c>
      <c r="I274" s="4">
        <v>168.23</v>
      </c>
      <c r="J274" s="22">
        <v>20.219000000000001</v>
      </c>
    </row>
    <row r="275" spans="1:10" ht="12.75" customHeight="1">
      <c r="A275" s="13">
        <v>36552</v>
      </c>
      <c r="B275" s="4">
        <v>57.04</v>
      </c>
      <c r="C275" s="4">
        <v>139.12</v>
      </c>
      <c r="D275" s="4">
        <v>112.82</v>
      </c>
      <c r="E275" s="4">
        <v>75.239999999999995</v>
      </c>
      <c r="F275" s="4">
        <v>101.02</v>
      </c>
      <c r="G275" s="4">
        <v>143.76</v>
      </c>
      <c r="H275" s="4">
        <v>199.47</v>
      </c>
      <c r="I275" s="4">
        <v>160.44</v>
      </c>
      <c r="J275" s="22">
        <v>19.905999999999999</v>
      </c>
    </row>
    <row r="276" spans="1:10" ht="12.75" customHeight="1">
      <c r="A276" s="13">
        <v>36553</v>
      </c>
      <c r="B276" s="4">
        <v>59.3</v>
      </c>
      <c r="C276" s="4">
        <v>139.49</v>
      </c>
      <c r="D276" s="4">
        <v>111.73</v>
      </c>
      <c r="E276" s="4">
        <v>74.2</v>
      </c>
      <c r="F276" s="4">
        <v>99.95</v>
      </c>
      <c r="G276" s="4">
        <v>144.19999999999999</v>
      </c>
      <c r="H276" s="4">
        <v>194.68</v>
      </c>
      <c r="I276" s="4">
        <v>152.02000000000001</v>
      </c>
      <c r="J276" s="22">
        <v>19.75</v>
      </c>
    </row>
    <row r="277" spans="1:10" ht="12.75" customHeight="1">
      <c r="A277" s="13">
        <v>36556</v>
      </c>
      <c r="B277" s="4">
        <v>58.87</v>
      </c>
      <c r="C277" s="4">
        <v>137.35</v>
      </c>
      <c r="D277" s="4">
        <v>110.62</v>
      </c>
      <c r="E277" s="4">
        <v>72.28</v>
      </c>
      <c r="F277" s="4">
        <v>99.12</v>
      </c>
      <c r="G277" s="4">
        <v>144.51</v>
      </c>
      <c r="H277" s="4">
        <v>191.58</v>
      </c>
      <c r="I277" s="4">
        <v>146.34</v>
      </c>
      <c r="J277" s="22">
        <v>19.812999999999999</v>
      </c>
    </row>
    <row r="278" spans="1:10" ht="12.75" customHeight="1">
      <c r="A278" s="13">
        <v>36557</v>
      </c>
      <c r="B278" s="4">
        <v>58.08</v>
      </c>
      <c r="C278" s="4">
        <v>134.82</v>
      </c>
      <c r="D278" s="4">
        <v>113.71</v>
      </c>
      <c r="E278" s="4">
        <v>75.44</v>
      </c>
      <c r="F278" s="4">
        <v>102.75</v>
      </c>
      <c r="G278" s="4">
        <v>145.08000000000001</v>
      </c>
      <c r="H278" s="4">
        <v>194.94</v>
      </c>
      <c r="I278" s="4">
        <v>157.5</v>
      </c>
      <c r="J278" s="22">
        <v>19.75</v>
      </c>
    </row>
    <row r="279" spans="1:10" ht="12.75" customHeight="1">
      <c r="A279" s="13">
        <v>36558</v>
      </c>
      <c r="B279" s="4">
        <v>58.87</v>
      </c>
      <c r="C279" s="4">
        <v>134.80000000000001</v>
      </c>
      <c r="D279" s="4">
        <v>114.32</v>
      </c>
      <c r="E279" s="4">
        <v>75.84</v>
      </c>
      <c r="F279" s="4">
        <v>105.05</v>
      </c>
      <c r="G279" s="4">
        <v>145.08000000000001</v>
      </c>
      <c r="H279" s="4">
        <v>196.35</v>
      </c>
      <c r="I279" s="4">
        <v>158.87</v>
      </c>
      <c r="J279" s="22">
        <v>19.687999999999999</v>
      </c>
    </row>
    <row r="280" spans="1:10" ht="12.75" customHeight="1">
      <c r="A280" s="13">
        <v>36559</v>
      </c>
      <c r="B280" s="4">
        <v>59.75</v>
      </c>
      <c r="C280" s="4">
        <v>135.44</v>
      </c>
      <c r="D280" s="4">
        <v>114.5</v>
      </c>
      <c r="E280" s="4">
        <v>74.41</v>
      </c>
      <c r="F280" s="4">
        <v>105.41</v>
      </c>
      <c r="G280" s="4">
        <v>146.13</v>
      </c>
      <c r="H280" s="4">
        <v>199.96</v>
      </c>
      <c r="I280" s="4">
        <v>170.41</v>
      </c>
      <c r="J280" s="22">
        <v>20.437999999999999</v>
      </c>
    </row>
    <row r="281" spans="1:10" ht="12.75" customHeight="1">
      <c r="A281" s="13">
        <v>36560</v>
      </c>
      <c r="B281" s="4">
        <v>58.75</v>
      </c>
      <c r="C281" s="4">
        <v>136.34</v>
      </c>
      <c r="D281" s="4">
        <v>114.34</v>
      </c>
      <c r="E281" s="4">
        <v>74.17</v>
      </c>
      <c r="F281" s="4">
        <v>104.44</v>
      </c>
      <c r="G281" s="4">
        <v>145.32</v>
      </c>
      <c r="H281" s="4">
        <v>201.15</v>
      </c>
      <c r="I281" s="4">
        <v>171.08</v>
      </c>
      <c r="J281" s="22">
        <v>20.344000000000001</v>
      </c>
    </row>
    <row r="282" spans="1:10" ht="12.75" customHeight="1">
      <c r="A282" s="13">
        <v>36563</v>
      </c>
      <c r="B282" s="4">
        <v>58.39</v>
      </c>
      <c r="C282" s="4">
        <v>133.5</v>
      </c>
      <c r="D282" s="4">
        <v>114.56</v>
      </c>
      <c r="E282" s="4">
        <v>73.2</v>
      </c>
      <c r="F282" s="4">
        <v>105.23</v>
      </c>
      <c r="G282" s="4">
        <v>143.08000000000001</v>
      </c>
      <c r="H282" s="4">
        <v>202.16</v>
      </c>
      <c r="I282" s="4">
        <v>171.1</v>
      </c>
      <c r="J282" s="22">
        <v>20.312999999999999</v>
      </c>
    </row>
    <row r="283" spans="1:10" ht="12.75" customHeight="1">
      <c r="A283" s="13">
        <v>36564</v>
      </c>
      <c r="B283" s="4">
        <v>59.07</v>
      </c>
      <c r="C283" s="4">
        <v>130.71</v>
      </c>
      <c r="D283" s="4">
        <v>112.29</v>
      </c>
      <c r="E283" s="4">
        <v>72.400000000000006</v>
      </c>
      <c r="F283" s="4">
        <v>103</v>
      </c>
      <c r="G283" s="4">
        <v>142.94</v>
      </c>
      <c r="H283" s="4">
        <v>203.76</v>
      </c>
      <c r="I283" s="4">
        <v>171.01</v>
      </c>
      <c r="J283" s="22">
        <v>20.687999999999999</v>
      </c>
    </row>
    <row r="284" spans="1:10" ht="12.75" customHeight="1">
      <c r="A284" s="13">
        <v>36565</v>
      </c>
      <c r="B284" s="4">
        <v>61.2</v>
      </c>
      <c r="C284" s="4">
        <v>131.09</v>
      </c>
      <c r="D284" s="4">
        <v>109.89</v>
      </c>
      <c r="E284" s="4">
        <v>72.38</v>
      </c>
      <c r="F284" s="4">
        <v>101.97</v>
      </c>
      <c r="G284" s="4">
        <v>142.08000000000001</v>
      </c>
      <c r="H284" s="4">
        <v>202.56</v>
      </c>
      <c r="I284" s="4">
        <v>170.46</v>
      </c>
      <c r="J284" s="22">
        <v>21.219000000000001</v>
      </c>
    </row>
    <row r="285" spans="1:10" ht="12.75" customHeight="1">
      <c r="A285" s="13">
        <v>36566</v>
      </c>
      <c r="B285" s="4">
        <v>60.75</v>
      </c>
      <c r="C285" s="4">
        <v>130.47</v>
      </c>
      <c r="D285" s="4">
        <v>113.43</v>
      </c>
      <c r="E285" s="4">
        <v>72.400000000000006</v>
      </c>
      <c r="F285" s="4">
        <v>102.98</v>
      </c>
      <c r="G285" s="4">
        <v>141.02000000000001</v>
      </c>
      <c r="H285" s="4">
        <v>204.22</v>
      </c>
      <c r="I285" s="4">
        <v>171.18</v>
      </c>
      <c r="J285" s="22">
        <v>21.905999999999999</v>
      </c>
    </row>
    <row r="286" spans="1:10" ht="12.75" customHeight="1">
      <c r="A286" s="13">
        <v>36567</v>
      </c>
      <c r="B286" s="4">
        <v>58.64</v>
      </c>
      <c r="C286" s="4">
        <v>130.52000000000001</v>
      </c>
      <c r="D286" s="4">
        <v>111.38</v>
      </c>
      <c r="E286" s="4">
        <v>69.63</v>
      </c>
      <c r="F286" s="4">
        <v>101.3</v>
      </c>
      <c r="G286" s="4">
        <v>139.22999999999999</v>
      </c>
      <c r="H286" s="4">
        <v>202.25</v>
      </c>
      <c r="I286" s="4">
        <v>173.82</v>
      </c>
      <c r="J286" s="22">
        <v>22.155999999999999</v>
      </c>
    </row>
    <row r="287" spans="1:10" ht="12.75" customHeight="1">
      <c r="A287" s="13">
        <v>36570</v>
      </c>
      <c r="B287" s="4">
        <v>58.88</v>
      </c>
      <c r="C287" s="4">
        <v>128.81</v>
      </c>
      <c r="D287" s="4">
        <v>114.7</v>
      </c>
      <c r="E287" s="4">
        <v>70.27</v>
      </c>
      <c r="F287" s="4">
        <v>106.17</v>
      </c>
      <c r="G287" s="4">
        <v>139.41999999999999</v>
      </c>
      <c r="H287" s="4">
        <v>203.37</v>
      </c>
      <c r="I287" s="4">
        <v>174.91</v>
      </c>
      <c r="J287" s="22">
        <v>22.280999999999999</v>
      </c>
    </row>
    <row r="288" spans="1:10" ht="12.75" customHeight="1">
      <c r="A288" s="13">
        <v>36571</v>
      </c>
      <c r="B288" s="4">
        <v>58.75</v>
      </c>
      <c r="C288" s="4">
        <v>129.57</v>
      </c>
      <c r="D288" s="4">
        <v>117.81</v>
      </c>
      <c r="E288" s="4">
        <v>72.180000000000007</v>
      </c>
      <c r="F288" s="4">
        <v>110.13</v>
      </c>
      <c r="G288" s="4">
        <v>139.6</v>
      </c>
      <c r="H288" s="4">
        <v>203.73</v>
      </c>
      <c r="I288" s="4">
        <v>171.28</v>
      </c>
      <c r="J288" s="22">
        <v>22.655999999999999</v>
      </c>
    </row>
    <row r="289" spans="1:10" ht="12.75" customHeight="1">
      <c r="A289" s="13">
        <v>36572</v>
      </c>
      <c r="B289" s="4">
        <v>59.32</v>
      </c>
      <c r="C289" s="4">
        <v>129.08000000000001</v>
      </c>
      <c r="D289" s="4">
        <v>117.94</v>
      </c>
      <c r="E289" s="4">
        <v>74.16</v>
      </c>
      <c r="F289" s="4">
        <v>109.89</v>
      </c>
      <c r="G289" s="4">
        <v>139.41999999999999</v>
      </c>
      <c r="H289" s="4">
        <v>206.08</v>
      </c>
      <c r="I289" s="4">
        <v>170.88</v>
      </c>
      <c r="J289" s="22">
        <v>23.25</v>
      </c>
    </row>
    <row r="290" spans="1:10" ht="12.75" customHeight="1">
      <c r="A290" s="13">
        <v>36573</v>
      </c>
      <c r="B290" s="4">
        <v>58.98</v>
      </c>
      <c r="C290" s="4">
        <v>130.88</v>
      </c>
      <c r="D290" s="4">
        <v>118.34</v>
      </c>
      <c r="E290" s="4">
        <v>74.599999999999994</v>
      </c>
      <c r="F290" s="4">
        <v>110.37</v>
      </c>
      <c r="G290" s="4">
        <v>138.97</v>
      </c>
      <c r="H290" s="4">
        <v>209.87</v>
      </c>
      <c r="I290" s="4">
        <v>167.05</v>
      </c>
      <c r="J290" s="22">
        <v>23.375</v>
      </c>
    </row>
    <row r="291" spans="1:10" ht="12.75" customHeight="1">
      <c r="A291" s="13">
        <v>36574</v>
      </c>
      <c r="B291" s="4">
        <v>59.21</v>
      </c>
      <c r="C291" s="4">
        <v>128.13999999999999</v>
      </c>
      <c r="D291" s="4">
        <v>115.43</v>
      </c>
      <c r="E291" s="4">
        <v>74.06</v>
      </c>
      <c r="F291" s="4">
        <v>106.98</v>
      </c>
      <c r="G291" s="4">
        <v>137.91</v>
      </c>
      <c r="H291" s="4">
        <v>204.7</v>
      </c>
      <c r="I291" s="4">
        <v>169.06</v>
      </c>
      <c r="J291" s="22">
        <v>23</v>
      </c>
    </row>
    <row r="292" spans="1:10" ht="12.75" customHeight="1">
      <c r="A292" s="13">
        <v>36578</v>
      </c>
      <c r="B292" s="4">
        <v>58.88</v>
      </c>
      <c r="C292" s="4">
        <v>130.68</v>
      </c>
      <c r="D292" s="4">
        <v>114.05</v>
      </c>
      <c r="E292" s="4">
        <v>73.78</v>
      </c>
      <c r="F292" s="4">
        <v>104.75</v>
      </c>
      <c r="G292" s="4">
        <v>136.16999999999999</v>
      </c>
      <c r="H292" s="4">
        <v>203.75</v>
      </c>
      <c r="I292" s="4">
        <v>167.01</v>
      </c>
      <c r="J292" s="22">
        <v>21.812999999999999</v>
      </c>
    </row>
    <row r="293" spans="1:10" ht="12.75" customHeight="1">
      <c r="A293" s="13">
        <v>36579</v>
      </c>
      <c r="B293" s="4">
        <v>56.63</v>
      </c>
      <c r="C293" s="4">
        <v>127.74</v>
      </c>
      <c r="D293" s="4">
        <v>113.65</v>
      </c>
      <c r="E293" s="4">
        <v>72.83</v>
      </c>
      <c r="F293" s="4">
        <v>105.89</v>
      </c>
      <c r="G293" s="4">
        <v>136.32</v>
      </c>
      <c r="H293" s="4">
        <v>207.48</v>
      </c>
      <c r="I293" s="4">
        <v>168.78</v>
      </c>
      <c r="J293" s="22">
        <v>22.062999999999999</v>
      </c>
    </row>
    <row r="294" spans="1:10" ht="12.75" customHeight="1">
      <c r="A294" s="13">
        <v>36580</v>
      </c>
      <c r="B294" s="4">
        <v>56.63</v>
      </c>
      <c r="C294" s="4">
        <v>127.33</v>
      </c>
      <c r="D294" s="4">
        <v>114.52</v>
      </c>
      <c r="E294" s="4">
        <v>71.67</v>
      </c>
      <c r="F294" s="4">
        <v>106.16</v>
      </c>
      <c r="G294" s="4">
        <v>135.30000000000001</v>
      </c>
      <c r="H294" s="4">
        <v>208.4</v>
      </c>
      <c r="I294" s="4">
        <v>169.65</v>
      </c>
      <c r="J294" s="22">
        <v>22.25</v>
      </c>
    </row>
    <row r="295" spans="1:10" ht="12.75" customHeight="1">
      <c r="A295" s="13">
        <v>36581</v>
      </c>
      <c r="B295" s="4">
        <v>56.4</v>
      </c>
      <c r="C295" s="4">
        <v>127.75</v>
      </c>
      <c r="D295" s="4">
        <v>113.3</v>
      </c>
      <c r="E295" s="4">
        <v>69.95</v>
      </c>
      <c r="F295" s="4">
        <v>103.85</v>
      </c>
      <c r="G295" s="4">
        <v>135.38999999999999</v>
      </c>
      <c r="H295" s="4">
        <v>209.42</v>
      </c>
      <c r="I295" s="4">
        <v>170.39</v>
      </c>
      <c r="J295" s="22">
        <v>22.5</v>
      </c>
    </row>
    <row r="296" spans="1:10" ht="12.75" customHeight="1">
      <c r="A296" s="13">
        <v>36584</v>
      </c>
      <c r="B296" s="4">
        <v>56.58</v>
      </c>
      <c r="C296" s="4">
        <v>126.68</v>
      </c>
      <c r="D296" s="4">
        <v>115.31</v>
      </c>
      <c r="E296" s="4">
        <v>69.86</v>
      </c>
      <c r="F296" s="4">
        <v>105.41</v>
      </c>
      <c r="G296" s="4">
        <v>135.93</v>
      </c>
      <c r="H296" s="4">
        <v>210.43</v>
      </c>
      <c r="I296" s="4">
        <v>175.1</v>
      </c>
      <c r="J296" s="22">
        <v>22.312999999999999</v>
      </c>
    </row>
    <row r="297" spans="1:10" ht="12.75" customHeight="1">
      <c r="A297" s="13">
        <v>36585</v>
      </c>
      <c r="B297" s="4">
        <v>57.27</v>
      </c>
      <c r="C297" s="4">
        <v>128.96</v>
      </c>
      <c r="D297" s="4">
        <v>119.64</v>
      </c>
      <c r="E297" s="4">
        <v>69.75</v>
      </c>
      <c r="F297" s="4">
        <v>108.26</v>
      </c>
      <c r="G297" s="4">
        <v>138.47</v>
      </c>
      <c r="H297" s="4">
        <v>217.09</v>
      </c>
      <c r="I297" s="4">
        <v>168.21</v>
      </c>
      <c r="J297" s="22">
        <v>23.469000000000001</v>
      </c>
    </row>
    <row r="298" spans="1:10" ht="12.75" customHeight="1">
      <c r="A298" s="13">
        <v>36586</v>
      </c>
      <c r="B298" s="4">
        <v>56.26</v>
      </c>
      <c r="C298" s="4">
        <v>128.18</v>
      </c>
      <c r="D298" s="4">
        <v>122.8</v>
      </c>
      <c r="E298" s="4">
        <v>69.53</v>
      </c>
      <c r="F298" s="4">
        <v>111.57</v>
      </c>
      <c r="G298" s="4">
        <v>136.79</v>
      </c>
      <c r="H298" s="4">
        <v>219.57</v>
      </c>
      <c r="I298" s="4">
        <v>154.59</v>
      </c>
      <c r="J298" s="22">
        <v>23.5</v>
      </c>
    </row>
    <row r="299" spans="1:10" ht="12.75" customHeight="1">
      <c r="A299" s="13">
        <v>36587</v>
      </c>
      <c r="B299" s="4">
        <v>55.63</v>
      </c>
      <c r="C299" s="4">
        <v>128.61000000000001</v>
      </c>
      <c r="D299" s="4">
        <v>126.13</v>
      </c>
      <c r="E299" s="4">
        <v>69.05</v>
      </c>
      <c r="F299" s="4">
        <v>117.61</v>
      </c>
      <c r="G299" s="4">
        <v>137.05000000000001</v>
      </c>
      <c r="H299" s="4">
        <v>217.93</v>
      </c>
      <c r="I299" s="4">
        <v>156.51</v>
      </c>
      <c r="J299" s="22">
        <v>23.625</v>
      </c>
    </row>
    <row r="300" spans="1:10" ht="12.75" customHeight="1">
      <c r="A300" s="13">
        <v>36588</v>
      </c>
      <c r="B300" s="4">
        <v>55.85</v>
      </c>
      <c r="C300" s="4">
        <v>130.06</v>
      </c>
      <c r="D300" s="4">
        <v>125.57</v>
      </c>
      <c r="E300" s="4">
        <v>68.930000000000007</v>
      </c>
      <c r="F300" s="4">
        <v>117.74</v>
      </c>
      <c r="G300" s="4">
        <v>136.36000000000001</v>
      </c>
      <c r="H300" s="4">
        <v>223.58</v>
      </c>
      <c r="I300" s="4">
        <v>160.61000000000001</v>
      </c>
      <c r="J300" s="22">
        <v>23.905999999999999</v>
      </c>
    </row>
    <row r="301" spans="1:10" ht="12.75" customHeight="1">
      <c r="A301" s="13">
        <v>36591</v>
      </c>
      <c r="B301" s="4">
        <v>56.29</v>
      </c>
      <c r="C301" s="4">
        <v>129.11000000000001</v>
      </c>
      <c r="D301" s="4">
        <v>127.88</v>
      </c>
      <c r="E301" s="4">
        <v>66.2</v>
      </c>
      <c r="F301" s="4">
        <v>119.97</v>
      </c>
      <c r="G301" s="4">
        <v>136.69</v>
      </c>
      <c r="H301" s="4">
        <v>223.07</v>
      </c>
      <c r="I301" s="4">
        <v>152.88999999999999</v>
      </c>
      <c r="J301" s="22">
        <v>23.905999999999999</v>
      </c>
    </row>
    <row r="302" spans="1:10" ht="12.75" customHeight="1">
      <c r="A302" s="13">
        <v>36592</v>
      </c>
      <c r="B302" s="4">
        <v>56.31</v>
      </c>
      <c r="C302" s="4">
        <v>126.89</v>
      </c>
      <c r="D302" s="4">
        <v>135.86000000000001</v>
      </c>
      <c r="E302" s="4">
        <v>64.14</v>
      </c>
      <c r="F302" s="4">
        <v>126.46</v>
      </c>
      <c r="G302" s="4">
        <v>135.80000000000001</v>
      </c>
      <c r="H302" s="4">
        <v>219.91</v>
      </c>
      <c r="I302" s="4">
        <v>144.69</v>
      </c>
      <c r="J302" s="22">
        <v>24.594000000000001</v>
      </c>
    </row>
    <row r="303" spans="1:10" ht="12.75" customHeight="1">
      <c r="A303" s="13">
        <v>36593</v>
      </c>
      <c r="B303" s="4">
        <v>55.31</v>
      </c>
      <c r="C303" s="4">
        <v>123.17</v>
      </c>
      <c r="D303" s="4">
        <v>132.63999999999999</v>
      </c>
      <c r="E303" s="4">
        <v>63.76</v>
      </c>
      <c r="F303" s="4">
        <v>120.48</v>
      </c>
      <c r="G303" s="4">
        <v>136.13</v>
      </c>
      <c r="H303" s="4">
        <v>220.19</v>
      </c>
      <c r="I303" s="4">
        <v>159.04</v>
      </c>
      <c r="J303" s="22">
        <v>25.094000000000001</v>
      </c>
    </row>
    <row r="304" spans="1:10" ht="12.75" customHeight="1">
      <c r="A304" s="13">
        <v>36594</v>
      </c>
      <c r="B304" s="4">
        <v>55.97</v>
      </c>
      <c r="C304" s="4">
        <v>123.79</v>
      </c>
      <c r="D304" s="4">
        <v>130.5</v>
      </c>
      <c r="E304" s="4">
        <v>62.85</v>
      </c>
      <c r="F304" s="4">
        <v>119.06</v>
      </c>
      <c r="G304" s="4">
        <v>136.56</v>
      </c>
      <c r="H304" s="4">
        <v>223.18</v>
      </c>
      <c r="I304" s="4">
        <v>158.56</v>
      </c>
      <c r="J304" s="22">
        <v>26.030999999999999</v>
      </c>
    </row>
    <row r="305" spans="1:10" ht="12.75" customHeight="1">
      <c r="A305" s="13">
        <v>36595</v>
      </c>
      <c r="B305" s="4">
        <v>54.97</v>
      </c>
      <c r="C305" s="4">
        <v>123.06</v>
      </c>
      <c r="D305" s="4">
        <v>131.94</v>
      </c>
      <c r="E305" s="4">
        <v>62.3</v>
      </c>
      <c r="F305" s="4">
        <v>119.85</v>
      </c>
      <c r="G305" s="4">
        <v>134.91999999999999</v>
      </c>
      <c r="H305" s="4">
        <v>221.52</v>
      </c>
      <c r="I305" s="4">
        <v>164.62</v>
      </c>
      <c r="J305" s="22">
        <v>26.25</v>
      </c>
    </row>
    <row r="306" spans="1:10" ht="12.75" customHeight="1">
      <c r="A306" s="13">
        <v>36598</v>
      </c>
      <c r="B306" s="4">
        <v>56.36</v>
      </c>
      <c r="C306" s="4">
        <v>125.16</v>
      </c>
      <c r="D306" s="4">
        <v>131.03</v>
      </c>
      <c r="E306" s="4">
        <v>60.72</v>
      </c>
      <c r="F306" s="4">
        <v>120.18</v>
      </c>
      <c r="G306" s="4">
        <v>135.57</v>
      </c>
      <c r="H306" s="4">
        <v>217.55</v>
      </c>
      <c r="I306" s="4">
        <v>169.7</v>
      </c>
      <c r="J306" s="22">
        <v>25.625</v>
      </c>
    </row>
    <row r="307" spans="1:10" ht="12.75" customHeight="1">
      <c r="A307" s="13">
        <v>36599</v>
      </c>
      <c r="B307" s="4">
        <v>56.37</v>
      </c>
      <c r="C307" s="4">
        <v>124.44</v>
      </c>
      <c r="D307" s="4">
        <v>131.71</v>
      </c>
      <c r="E307" s="4">
        <v>60.25</v>
      </c>
      <c r="F307" s="4">
        <v>119.84</v>
      </c>
      <c r="G307" s="4">
        <v>135.96</v>
      </c>
      <c r="H307" s="4">
        <v>212.91</v>
      </c>
      <c r="I307" s="4">
        <v>174.37</v>
      </c>
      <c r="J307" s="22">
        <v>25.219000000000001</v>
      </c>
    </row>
    <row r="308" spans="1:10" ht="12.75" customHeight="1">
      <c r="A308" s="13">
        <v>36600</v>
      </c>
      <c r="B308" s="4">
        <v>56.27</v>
      </c>
      <c r="C308" s="4">
        <v>127.03</v>
      </c>
      <c r="D308" s="4">
        <v>129.38999999999999</v>
      </c>
      <c r="E308" s="4">
        <v>61.54</v>
      </c>
      <c r="F308" s="4">
        <v>117.34</v>
      </c>
      <c r="G308" s="4">
        <v>136.79</v>
      </c>
      <c r="H308" s="4">
        <v>209.66</v>
      </c>
      <c r="I308" s="4">
        <v>166.76</v>
      </c>
      <c r="J308" s="22">
        <v>24.905999999999999</v>
      </c>
    </row>
    <row r="309" spans="1:10" ht="12.75" customHeight="1">
      <c r="A309" s="13">
        <v>36601</v>
      </c>
      <c r="B309" s="4">
        <v>56.15</v>
      </c>
      <c r="C309" s="4">
        <v>128.38999999999999</v>
      </c>
      <c r="D309" s="4">
        <v>134.16999999999999</v>
      </c>
      <c r="E309" s="4">
        <v>65.930000000000007</v>
      </c>
      <c r="F309" s="4">
        <v>123.57</v>
      </c>
      <c r="G309" s="4">
        <v>140.74</v>
      </c>
      <c r="H309" s="4">
        <v>217.72</v>
      </c>
      <c r="I309" s="4">
        <v>170.13</v>
      </c>
      <c r="J309" s="22">
        <v>26.125</v>
      </c>
    </row>
    <row r="310" spans="1:10" ht="12.75" customHeight="1">
      <c r="A310" s="13">
        <v>36602</v>
      </c>
      <c r="B310" s="4">
        <v>56.37</v>
      </c>
      <c r="C310" s="4">
        <v>128.38999999999999</v>
      </c>
      <c r="D310" s="4">
        <v>133.11000000000001</v>
      </c>
      <c r="E310" s="4">
        <v>65.12</v>
      </c>
      <c r="F310" s="4">
        <v>122.39</v>
      </c>
      <c r="G310" s="4">
        <v>139.58000000000001</v>
      </c>
      <c r="H310" s="4">
        <v>218.1</v>
      </c>
      <c r="I310" s="4">
        <v>170.22</v>
      </c>
      <c r="J310" s="22">
        <v>25.75</v>
      </c>
    </row>
    <row r="311" spans="1:10" ht="12.75" customHeight="1">
      <c r="A311" s="13">
        <v>36605</v>
      </c>
      <c r="B311" s="4">
        <v>55.81</v>
      </c>
      <c r="C311" s="4">
        <v>126.85</v>
      </c>
      <c r="D311" s="4">
        <v>130.61000000000001</v>
      </c>
      <c r="E311" s="4">
        <v>65.34</v>
      </c>
      <c r="F311" s="4">
        <v>120.56</v>
      </c>
      <c r="G311" s="4">
        <v>139.13999999999999</v>
      </c>
      <c r="H311" s="4">
        <v>211.77</v>
      </c>
      <c r="I311" s="4">
        <v>160.77000000000001</v>
      </c>
      <c r="J311" s="22">
        <v>25.719000000000001</v>
      </c>
    </row>
    <row r="312" spans="1:10" ht="12.75" customHeight="1">
      <c r="A312" s="13">
        <v>36606</v>
      </c>
      <c r="B312" s="4">
        <v>55.71</v>
      </c>
      <c r="C312" s="4">
        <v>127.55</v>
      </c>
      <c r="D312" s="4">
        <v>133.12</v>
      </c>
      <c r="E312" s="4">
        <v>66.7</v>
      </c>
      <c r="F312" s="4">
        <v>122.99</v>
      </c>
      <c r="G312" s="4">
        <v>139.57</v>
      </c>
      <c r="H312" s="4">
        <v>213.28</v>
      </c>
      <c r="I312" s="4">
        <v>161.35</v>
      </c>
      <c r="J312" s="22">
        <v>25.437999999999999</v>
      </c>
    </row>
    <row r="313" spans="1:10" ht="12.75" customHeight="1">
      <c r="A313" s="13">
        <v>36607</v>
      </c>
      <c r="B313" s="4">
        <v>53.62</v>
      </c>
      <c r="C313" s="4">
        <v>126.53</v>
      </c>
      <c r="D313" s="4">
        <v>137.47999999999999</v>
      </c>
      <c r="E313" s="4">
        <v>66.91</v>
      </c>
      <c r="F313" s="4">
        <v>127.79</v>
      </c>
      <c r="G313" s="4">
        <v>139.26</v>
      </c>
      <c r="H313" s="4">
        <v>217.78</v>
      </c>
      <c r="I313" s="4">
        <v>156.35</v>
      </c>
      <c r="J313" s="22">
        <v>26.5</v>
      </c>
    </row>
    <row r="314" spans="1:10" ht="12.75" customHeight="1">
      <c r="A314" s="13">
        <v>36608</v>
      </c>
      <c r="B314" s="4">
        <v>53.1</v>
      </c>
      <c r="C314" s="4">
        <v>128.44</v>
      </c>
      <c r="D314" s="4">
        <v>135.81</v>
      </c>
      <c r="E314" s="4">
        <v>66.23</v>
      </c>
      <c r="F314" s="4">
        <v>126.06</v>
      </c>
      <c r="G314" s="4">
        <v>140.34</v>
      </c>
      <c r="H314" s="4">
        <v>218.7</v>
      </c>
      <c r="I314" s="4">
        <v>153.46</v>
      </c>
      <c r="J314" s="22">
        <v>26.75</v>
      </c>
    </row>
    <row r="315" spans="1:10" ht="12.75" customHeight="1">
      <c r="A315" s="13">
        <v>36609</v>
      </c>
      <c r="B315" s="4">
        <v>52.44</v>
      </c>
      <c r="C315" s="4">
        <v>129.35</v>
      </c>
      <c r="D315" s="4">
        <v>137.43</v>
      </c>
      <c r="E315" s="4">
        <v>65.28</v>
      </c>
      <c r="F315" s="4">
        <v>127.97</v>
      </c>
      <c r="G315" s="4">
        <v>140.79</v>
      </c>
      <c r="H315" s="4">
        <v>219.14</v>
      </c>
      <c r="I315" s="4">
        <v>152.47</v>
      </c>
      <c r="J315" s="22">
        <v>26.594000000000001</v>
      </c>
    </row>
    <row r="316" spans="1:10" ht="12.75" customHeight="1">
      <c r="A316" s="13">
        <v>36612</v>
      </c>
      <c r="B316" s="4">
        <v>53.91</v>
      </c>
      <c r="C316" s="4">
        <v>129.47</v>
      </c>
      <c r="D316" s="4">
        <v>137.6</v>
      </c>
      <c r="E316" s="4">
        <v>64.05</v>
      </c>
      <c r="F316" s="4">
        <v>128.44</v>
      </c>
      <c r="G316" s="4">
        <v>140.9</v>
      </c>
      <c r="H316" s="4">
        <v>218.08</v>
      </c>
      <c r="I316" s="4">
        <v>158.04</v>
      </c>
      <c r="J316" s="22">
        <v>27.155999999999999</v>
      </c>
    </row>
    <row r="317" spans="1:10" ht="12.75" customHeight="1">
      <c r="A317" s="13">
        <v>36613</v>
      </c>
      <c r="B317" s="4">
        <v>52.23</v>
      </c>
      <c r="C317" s="4">
        <v>127.18</v>
      </c>
      <c r="D317" s="4">
        <v>135.88999999999999</v>
      </c>
      <c r="E317" s="4">
        <v>62.82</v>
      </c>
      <c r="F317" s="4">
        <v>127.99</v>
      </c>
      <c r="G317" s="4">
        <v>139.93</v>
      </c>
      <c r="H317" s="4">
        <v>214.36</v>
      </c>
      <c r="I317" s="4">
        <v>151.44999999999999</v>
      </c>
      <c r="J317" s="22">
        <v>26.280999999999999</v>
      </c>
    </row>
    <row r="318" spans="1:10" ht="12.75" customHeight="1">
      <c r="A318" s="13">
        <v>36614</v>
      </c>
      <c r="B318" s="4">
        <v>51.31</v>
      </c>
      <c r="C318" s="4">
        <v>127.27</v>
      </c>
      <c r="D318" s="4">
        <v>141.04</v>
      </c>
      <c r="E318" s="4">
        <v>62.33</v>
      </c>
      <c r="F318" s="4">
        <v>133.12</v>
      </c>
      <c r="G318" s="4">
        <v>141.18</v>
      </c>
      <c r="H318" s="4">
        <v>210.13</v>
      </c>
      <c r="I318" s="4">
        <v>150.96</v>
      </c>
      <c r="J318" s="22">
        <v>26.562999999999999</v>
      </c>
    </row>
    <row r="319" spans="1:10" ht="12.75" customHeight="1">
      <c r="A319" s="13">
        <v>36615</v>
      </c>
      <c r="B319" s="4">
        <v>49.67</v>
      </c>
      <c r="C319" s="4">
        <v>130.12</v>
      </c>
      <c r="D319" s="4">
        <v>144.91999999999999</v>
      </c>
      <c r="E319" s="4">
        <v>61.94</v>
      </c>
      <c r="F319" s="4">
        <v>134.53</v>
      </c>
      <c r="G319" s="4">
        <v>141.47999999999999</v>
      </c>
      <c r="H319" s="4">
        <v>206.33</v>
      </c>
      <c r="I319" s="4">
        <v>144.63</v>
      </c>
      <c r="J319" s="22">
        <v>27.405999999999999</v>
      </c>
    </row>
    <row r="320" spans="1:10" ht="12.75" customHeight="1">
      <c r="A320" s="13">
        <v>36616</v>
      </c>
      <c r="B320" s="4">
        <v>50.44</v>
      </c>
      <c r="C320" s="4">
        <v>129.01</v>
      </c>
      <c r="D320" s="4">
        <v>146.02000000000001</v>
      </c>
      <c r="E320" s="4">
        <v>62.16</v>
      </c>
      <c r="F320" s="4">
        <v>135.25</v>
      </c>
      <c r="G320" s="4">
        <v>141.96</v>
      </c>
      <c r="H320" s="4">
        <v>208.95</v>
      </c>
      <c r="I320" s="4">
        <v>145.69999999999999</v>
      </c>
      <c r="J320" s="22">
        <v>28.437999999999999</v>
      </c>
    </row>
    <row r="321" spans="1:10" ht="12.75" customHeight="1">
      <c r="A321" s="13">
        <v>36619</v>
      </c>
      <c r="B321" s="4">
        <v>51.45</v>
      </c>
      <c r="C321" s="4">
        <v>132.99</v>
      </c>
      <c r="D321" s="4">
        <v>148.02000000000001</v>
      </c>
      <c r="E321" s="4">
        <v>61.89</v>
      </c>
      <c r="F321" s="4">
        <v>138.03</v>
      </c>
      <c r="G321" s="4">
        <v>143.46</v>
      </c>
      <c r="H321" s="4">
        <v>203.75</v>
      </c>
      <c r="I321" s="4">
        <v>144.30000000000001</v>
      </c>
      <c r="J321" s="22">
        <v>27.437999999999999</v>
      </c>
    </row>
    <row r="322" spans="1:10" ht="12.75" customHeight="1">
      <c r="A322" s="13">
        <v>36620</v>
      </c>
      <c r="B322" s="4">
        <v>51.01</v>
      </c>
      <c r="C322" s="4">
        <v>131.51</v>
      </c>
      <c r="D322" s="4">
        <v>141.75</v>
      </c>
      <c r="E322" s="4">
        <v>61.67</v>
      </c>
      <c r="F322" s="4">
        <v>132.63</v>
      </c>
      <c r="G322" s="4">
        <v>143.09</v>
      </c>
      <c r="H322" s="4">
        <v>200.04</v>
      </c>
      <c r="I322" s="4">
        <v>137.12</v>
      </c>
      <c r="J322" s="22">
        <v>26.155999999999999</v>
      </c>
    </row>
    <row r="323" spans="1:10" ht="12.75" customHeight="1">
      <c r="A323" s="13">
        <v>36621</v>
      </c>
      <c r="B323" s="4">
        <v>50.81</v>
      </c>
      <c r="C323" s="4">
        <v>129.25</v>
      </c>
      <c r="D323" s="4">
        <v>141.81</v>
      </c>
      <c r="E323" s="4">
        <v>60.93</v>
      </c>
      <c r="F323" s="4">
        <v>131.63</v>
      </c>
      <c r="G323" s="4">
        <v>143.56</v>
      </c>
      <c r="H323" s="4">
        <v>203.51</v>
      </c>
      <c r="I323" s="4">
        <v>142.19999999999999</v>
      </c>
      <c r="J323" s="22">
        <v>25.312999999999999</v>
      </c>
    </row>
    <row r="324" spans="1:10" ht="12.75" customHeight="1">
      <c r="A324" s="13">
        <v>36622</v>
      </c>
      <c r="B324" s="4">
        <v>50.29</v>
      </c>
      <c r="C324" s="4">
        <v>131.77000000000001</v>
      </c>
      <c r="D324" s="4">
        <v>142.81</v>
      </c>
      <c r="E324" s="4">
        <v>61.11</v>
      </c>
      <c r="F324" s="4">
        <v>132.97</v>
      </c>
      <c r="G324" s="4">
        <v>143.24</v>
      </c>
      <c r="H324" s="4">
        <v>209.06</v>
      </c>
      <c r="I324" s="4">
        <v>148.15</v>
      </c>
      <c r="J324" s="22">
        <v>25.844000000000001</v>
      </c>
    </row>
    <row r="325" spans="1:10" ht="12.75" customHeight="1">
      <c r="A325" s="13">
        <v>36623</v>
      </c>
      <c r="B325" s="4">
        <v>49.86</v>
      </c>
      <c r="C325" s="4">
        <v>130.53</v>
      </c>
      <c r="D325" s="4">
        <v>142.47999999999999</v>
      </c>
      <c r="E325" s="4">
        <v>61.72</v>
      </c>
      <c r="F325" s="4">
        <v>134.05000000000001</v>
      </c>
      <c r="G325" s="4">
        <v>143.94</v>
      </c>
      <c r="H325" s="4">
        <v>211.98</v>
      </c>
      <c r="I325" s="4">
        <v>150.97999999999999</v>
      </c>
      <c r="J325" s="22">
        <v>26.155999999999999</v>
      </c>
    </row>
    <row r="326" spans="1:10" ht="12.75" customHeight="1">
      <c r="A326" s="13">
        <v>36626</v>
      </c>
      <c r="B326" s="4">
        <v>46.2</v>
      </c>
      <c r="C326" s="4">
        <v>132.19999999999999</v>
      </c>
      <c r="D326" s="4">
        <v>137.87</v>
      </c>
      <c r="E326" s="4">
        <v>60.33</v>
      </c>
      <c r="F326" s="4">
        <v>128.43</v>
      </c>
      <c r="G326" s="4">
        <v>143.49</v>
      </c>
      <c r="H326" s="4">
        <v>204.99</v>
      </c>
      <c r="I326" s="4">
        <v>145.63999999999999</v>
      </c>
      <c r="J326" s="22">
        <v>24.562999999999999</v>
      </c>
    </row>
    <row r="327" spans="1:10" ht="12.75" customHeight="1">
      <c r="A327" s="13">
        <v>36627</v>
      </c>
      <c r="B327" s="4">
        <v>46.22</v>
      </c>
      <c r="C327" s="4">
        <v>135.71</v>
      </c>
      <c r="D327" s="4">
        <v>139.37</v>
      </c>
      <c r="E327" s="4">
        <v>60.75</v>
      </c>
      <c r="F327" s="4">
        <v>129.46</v>
      </c>
      <c r="G327" s="4">
        <v>143.66999999999999</v>
      </c>
      <c r="H327" s="4">
        <v>202.8</v>
      </c>
      <c r="I327" s="4">
        <v>142.08000000000001</v>
      </c>
      <c r="J327" s="22">
        <v>24.312999999999999</v>
      </c>
    </row>
    <row r="328" spans="1:10" ht="12.75" customHeight="1">
      <c r="A328" s="13">
        <v>36628</v>
      </c>
      <c r="B328" s="4">
        <v>46.88</v>
      </c>
      <c r="C328" s="4">
        <v>138.28</v>
      </c>
      <c r="D328" s="4">
        <v>141.09</v>
      </c>
      <c r="E328" s="4">
        <v>62.02</v>
      </c>
      <c r="F328" s="4">
        <v>129.59</v>
      </c>
      <c r="G328" s="4">
        <v>144.27000000000001</v>
      </c>
      <c r="H328" s="4">
        <v>198.6</v>
      </c>
      <c r="I328" s="4">
        <v>136.43</v>
      </c>
      <c r="J328" s="22">
        <v>25.937999999999999</v>
      </c>
    </row>
    <row r="329" spans="1:10" ht="12.75" customHeight="1">
      <c r="A329" s="13">
        <v>36629</v>
      </c>
      <c r="B329" s="4">
        <v>46.38</v>
      </c>
      <c r="C329" s="4">
        <v>138.91</v>
      </c>
      <c r="D329" s="4">
        <v>139.24</v>
      </c>
      <c r="E329" s="4">
        <v>62.24</v>
      </c>
      <c r="F329" s="4">
        <v>126.09</v>
      </c>
      <c r="G329" s="4">
        <v>144.91</v>
      </c>
      <c r="H329" s="4">
        <v>196.72</v>
      </c>
      <c r="I329" s="4">
        <v>129.88</v>
      </c>
      <c r="J329" s="22">
        <v>26.25</v>
      </c>
    </row>
    <row r="330" spans="1:10" ht="12.75" customHeight="1">
      <c r="A330" s="13">
        <v>36630</v>
      </c>
      <c r="B330" s="4">
        <v>47.28</v>
      </c>
      <c r="C330" s="4">
        <v>133.38999999999999</v>
      </c>
      <c r="D330" s="4">
        <v>134.75</v>
      </c>
      <c r="E330" s="4">
        <v>61.52</v>
      </c>
      <c r="F330" s="4">
        <v>121.5</v>
      </c>
      <c r="G330" s="4">
        <v>143.74</v>
      </c>
      <c r="H330" s="4">
        <v>185.32</v>
      </c>
      <c r="I330" s="4">
        <v>120.44</v>
      </c>
      <c r="J330" s="22">
        <v>25.687999999999999</v>
      </c>
    </row>
    <row r="331" spans="1:10" ht="12.75" customHeight="1">
      <c r="A331" s="13">
        <v>36633</v>
      </c>
      <c r="B331" s="4">
        <v>48.26</v>
      </c>
      <c r="C331" s="4">
        <v>132.56</v>
      </c>
      <c r="D331" s="4">
        <v>130.38999999999999</v>
      </c>
      <c r="E331" s="4">
        <v>61.7</v>
      </c>
      <c r="F331" s="4">
        <v>114.87</v>
      </c>
      <c r="G331" s="4">
        <v>144.29</v>
      </c>
      <c r="H331" s="4">
        <v>187.62</v>
      </c>
      <c r="I331" s="4">
        <v>113.49</v>
      </c>
      <c r="J331" s="22">
        <v>23.187999999999999</v>
      </c>
    </row>
    <row r="332" spans="1:10" ht="12.75" customHeight="1">
      <c r="A332" s="13">
        <v>36634</v>
      </c>
      <c r="B332" s="4">
        <v>47.93</v>
      </c>
      <c r="C332" s="4">
        <v>134.55000000000001</v>
      </c>
      <c r="D332" s="4">
        <v>133.94</v>
      </c>
      <c r="E332" s="4">
        <v>60.78</v>
      </c>
      <c r="F332" s="4">
        <v>119.99</v>
      </c>
      <c r="G332" s="4">
        <v>145.11000000000001</v>
      </c>
      <c r="H332" s="4">
        <v>195.9</v>
      </c>
      <c r="I332" s="4">
        <v>124.28</v>
      </c>
      <c r="J332" s="22">
        <v>24.719000000000001</v>
      </c>
    </row>
    <row r="333" spans="1:10" ht="12.75" customHeight="1">
      <c r="A333" s="13">
        <v>36635</v>
      </c>
      <c r="B333" s="4">
        <v>48.26</v>
      </c>
      <c r="C333" s="4">
        <v>135.26</v>
      </c>
      <c r="D333" s="4">
        <v>134.09</v>
      </c>
      <c r="E333" s="4">
        <v>60.84</v>
      </c>
      <c r="F333" s="4">
        <v>119.46</v>
      </c>
      <c r="G333" s="4">
        <v>144.76</v>
      </c>
      <c r="H333" s="4">
        <v>196.61</v>
      </c>
      <c r="I333" s="4">
        <v>123.3</v>
      </c>
      <c r="J333" s="22">
        <v>25.530999999999999</v>
      </c>
    </row>
    <row r="334" spans="1:10" ht="12.75" customHeight="1">
      <c r="A334" s="13">
        <v>36636</v>
      </c>
      <c r="B334" s="4">
        <v>47.83</v>
      </c>
      <c r="C334" s="4">
        <v>137.1</v>
      </c>
      <c r="D334" s="4">
        <v>135.94999999999999</v>
      </c>
      <c r="E334" s="4">
        <v>61.21</v>
      </c>
      <c r="F334" s="4">
        <v>122.25</v>
      </c>
      <c r="G334" s="4">
        <v>144.1</v>
      </c>
      <c r="H334" s="4">
        <v>196.03</v>
      </c>
      <c r="I334" s="4">
        <v>120.43</v>
      </c>
      <c r="J334" s="22">
        <v>26.687999999999999</v>
      </c>
    </row>
    <row r="335" spans="1:10" ht="12.75" customHeight="1">
      <c r="A335" s="13">
        <v>36640</v>
      </c>
      <c r="B335" s="4">
        <v>47.07</v>
      </c>
      <c r="C335" s="4">
        <v>133.80000000000001</v>
      </c>
      <c r="D335" s="4">
        <v>136.55000000000001</v>
      </c>
      <c r="E335" s="4">
        <v>58.79</v>
      </c>
      <c r="F335" s="4">
        <v>122.7</v>
      </c>
      <c r="G335" s="4">
        <v>143.86000000000001</v>
      </c>
      <c r="H335" s="4">
        <v>191.6</v>
      </c>
      <c r="I335" s="4">
        <v>112.23</v>
      </c>
      <c r="J335" s="22">
        <v>27.219000000000001</v>
      </c>
    </row>
    <row r="336" spans="1:10" ht="12.75" customHeight="1">
      <c r="A336" s="13">
        <v>36641</v>
      </c>
      <c r="B336" s="4">
        <v>47.19</v>
      </c>
      <c r="C336" s="4">
        <v>137.80000000000001</v>
      </c>
      <c r="D336" s="4">
        <v>138.58000000000001</v>
      </c>
      <c r="E336" s="4">
        <v>60.55</v>
      </c>
      <c r="F336" s="4">
        <v>122.89</v>
      </c>
      <c r="G336" s="4">
        <v>146.08000000000001</v>
      </c>
      <c r="H336" s="4">
        <v>199.34</v>
      </c>
      <c r="I336" s="4">
        <v>115.05</v>
      </c>
      <c r="J336" s="22">
        <v>28.280999999999999</v>
      </c>
    </row>
    <row r="337" spans="1:10" ht="12.75" customHeight="1">
      <c r="A337" s="13">
        <v>36642</v>
      </c>
      <c r="B337" s="4">
        <v>46.29</v>
      </c>
      <c r="C337" s="4">
        <v>137.72999999999999</v>
      </c>
      <c r="D337" s="4">
        <v>138.79</v>
      </c>
      <c r="E337" s="4">
        <v>60.16</v>
      </c>
      <c r="F337" s="4">
        <v>124.98</v>
      </c>
      <c r="G337" s="4">
        <v>147.22</v>
      </c>
      <c r="H337" s="4">
        <v>198.28</v>
      </c>
      <c r="I337" s="4">
        <v>110.2</v>
      </c>
      <c r="J337" s="22">
        <v>28.844000000000001</v>
      </c>
    </row>
    <row r="338" spans="1:10" ht="12.75" customHeight="1">
      <c r="A338" s="13">
        <v>36643</v>
      </c>
      <c r="B338" s="4">
        <v>45.83</v>
      </c>
      <c r="C338" s="4">
        <v>136.96</v>
      </c>
      <c r="D338" s="4">
        <v>141.51</v>
      </c>
      <c r="E338" s="4">
        <v>60.05</v>
      </c>
      <c r="F338" s="4">
        <v>127.64</v>
      </c>
      <c r="G338" s="4">
        <v>148.16</v>
      </c>
      <c r="H338" s="4">
        <v>201.69</v>
      </c>
      <c r="I338" s="4">
        <v>115.66</v>
      </c>
      <c r="J338" s="22">
        <v>29.125</v>
      </c>
    </row>
    <row r="339" spans="1:10" ht="12.75" customHeight="1">
      <c r="A339" s="13">
        <v>36644</v>
      </c>
      <c r="B339" s="4">
        <v>46.74</v>
      </c>
      <c r="C339" s="4">
        <v>137.41999999999999</v>
      </c>
      <c r="D339" s="4">
        <v>143.55000000000001</v>
      </c>
      <c r="E339" s="4">
        <v>60.62</v>
      </c>
      <c r="F339" s="4">
        <v>128.57</v>
      </c>
      <c r="G339" s="4">
        <v>150.38</v>
      </c>
      <c r="H339" s="4">
        <v>205.28</v>
      </c>
      <c r="I339" s="4">
        <v>115.91</v>
      </c>
      <c r="J339" s="22">
        <v>29.125</v>
      </c>
    </row>
    <row r="340" spans="1:10" ht="12.75" customHeight="1">
      <c r="A340" s="13">
        <v>36647</v>
      </c>
      <c r="B340" s="4">
        <v>50.35</v>
      </c>
      <c r="C340" s="4">
        <v>140.28</v>
      </c>
      <c r="D340" s="4">
        <v>145.71</v>
      </c>
      <c r="E340" s="4">
        <v>60.83</v>
      </c>
      <c r="F340" s="4">
        <v>128.74</v>
      </c>
      <c r="G340" s="4">
        <v>150.56</v>
      </c>
      <c r="H340" s="4">
        <v>208.7</v>
      </c>
      <c r="I340" s="4">
        <v>121.05</v>
      </c>
      <c r="J340" s="22">
        <v>29.719000000000001</v>
      </c>
    </row>
    <row r="341" spans="1:10" ht="12.75" customHeight="1">
      <c r="A341" s="13">
        <v>36648</v>
      </c>
      <c r="B341" s="4">
        <v>50.7</v>
      </c>
      <c r="C341" s="4">
        <v>140.85</v>
      </c>
      <c r="D341" s="4">
        <v>147.24</v>
      </c>
      <c r="E341" s="4">
        <v>60.41</v>
      </c>
      <c r="F341" s="4">
        <v>131.47</v>
      </c>
      <c r="G341" s="4">
        <v>149.85</v>
      </c>
      <c r="H341" s="4">
        <v>203.77</v>
      </c>
      <c r="I341" s="4">
        <v>115.2</v>
      </c>
      <c r="J341" s="22">
        <v>29.594000000000001</v>
      </c>
    </row>
    <row r="342" spans="1:10" ht="12.75" customHeight="1">
      <c r="A342" s="13">
        <v>36649</v>
      </c>
      <c r="B342" s="4">
        <v>51.48</v>
      </c>
      <c r="C342" s="4">
        <v>137.96</v>
      </c>
      <c r="D342" s="4">
        <v>143.11000000000001</v>
      </c>
      <c r="E342" s="4">
        <v>57.36</v>
      </c>
      <c r="F342" s="4">
        <v>126.7</v>
      </c>
      <c r="G342" s="4">
        <v>147.9</v>
      </c>
      <c r="H342" s="4">
        <v>199.74</v>
      </c>
      <c r="I342" s="4">
        <v>118.37</v>
      </c>
      <c r="J342" s="22">
        <v>29.344000000000001</v>
      </c>
    </row>
    <row r="343" spans="1:10" ht="12.75" customHeight="1">
      <c r="A343" s="13">
        <v>36650</v>
      </c>
      <c r="B343" s="4">
        <v>49.7</v>
      </c>
      <c r="C343" s="4">
        <v>139.1</v>
      </c>
      <c r="D343" s="4">
        <v>145.46</v>
      </c>
      <c r="E343" s="4">
        <v>57.47</v>
      </c>
      <c r="F343" s="4">
        <v>129.28</v>
      </c>
      <c r="G343" s="4">
        <v>148.41999999999999</v>
      </c>
      <c r="H343" s="4">
        <v>202.51</v>
      </c>
      <c r="I343" s="4">
        <v>116.05</v>
      </c>
      <c r="J343" s="22">
        <v>29.530999999999999</v>
      </c>
    </row>
    <row r="344" spans="1:10" ht="12.75" customHeight="1">
      <c r="A344" s="13">
        <v>36651</v>
      </c>
      <c r="B344" s="4">
        <v>51.37</v>
      </c>
      <c r="C344" s="4">
        <v>139.91</v>
      </c>
      <c r="D344" s="4">
        <v>149.96</v>
      </c>
      <c r="E344" s="4">
        <v>59.4</v>
      </c>
      <c r="F344" s="4">
        <v>132.74</v>
      </c>
      <c r="G344" s="4">
        <v>149.57</v>
      </c>
      <c r="H344" s="4">
        <v>207.61</v>
      </c>
      <c r="I344" s="4">
        <v>120.54</v>
      </c>
      <c r="J344" s="22">
        <v>30.562999999999999</v>
      </c>
    </row>
    <row r="345" spans="1:10" ht="12.75" customHeight="1">
      <c r="A345" s="13">
        <v>36654</v>
      </c>
      <c r="B345" s="4">
        <v>51.14</v>
      </c>
      <c r="C345" s="4">
        <v>139.21</v>
      </c>
      <c r="D345" s="4">
        <v>153.52000000000001</v>
      </c>
      <c r="E345" s="4">
        <v>58.3</v>
      </c>
      <c r="F345" s="4">
        <v>137.21</v>
      </c>
      <c r="G345" s="4">
        <v>148.16999999999999</v>
      </c>
      <c r="H345" s="4">
        <v>203.71</v>
      </c>
      <c r="I345" s="4">
        <v>115</v>
      </c>
      <c r="J345" s="22">
        <v>30</v>
      </c>
    </row>
    <row r="346" spans="1:10" ht="12.75" customHeight="1">
      <c r="A346" s="13">
        <v>36655</v>
      </c>
      <c r="B346" s="4">
        <v>51.81</v>
      </c>
      <c r="C346" s="4">
        <v>140.62</v>
      </c>
      <c r="D346" s="4">
        <v>153.82</v>
      </c>
      <c r="E346" s="4">
        <v>57.67</v>
      </c>
      <c r="F346" s="4">
        <v>138.44999999999999</v>
      </c>
      <c r="G346" s="4">
        <v>146.81</v>
      </c>
      <c r="H346" s="4">
        <v>201.46</v>
      </c>
      <c r="I346" s="4">
        <v>113.14</v>
      </c>
      <c r="J346" s="22">
        <v>29.969000000000001</v>
      </c>
    </row>
    <row r="347" spans="1:10" ht="12.75" customHeight="1">
      <c r="A347" s="13">
        <v>36656</v>
      </c>
      <c r="B347" s="4">
        <v>50.24</v>
      </c>
      <c r="C347" s="4">
        <v>140.07</v>
      </c>
      <c r="D347" s="4">
        <v>151.77000000000001</v>
      </c>
      <c r="E347" s="4">
        <v>55.76</v>
      </c>
      <c r="F347" s="4">
        <v>136.13999999999999</v>
      </c>
      <c r="G347" s="4">
        <v>146.28</v>
      </c>
      <c r="H347" s="4">
        <v>195.4</v>
      </c>
      <c r="I347" s="4">
        <v>110.55</v>
      </c>
      <c r="J347" s="22">
        <v>31.030999999999999</v>
      </c>
    </row>
    <row r="348" spans="1:10" ht="12.75" customHeight="1">
      <c r="A348" s="13">
        <v>36657</v>
      </c>
      <c r="B348" s="4">
        <v>49.22</v>
      </c>
      <c r="C348" s="4">
        <v>141.69</v>
      </c>
      <c r="D348" s="4">
        <v>156.09</v>
      </c>
      <c r="E348" s="4">
        <v>57.06</v>
      </c>
      <c r="F348" s="4">
        <v>139.84</v>
      </c>
      <c r="G348" s="4">
        <v>150.56</v>
      </c>
      <c r="H348" s="4">
        <v>201.72</v>
      </c>
      <c r="I348" s="4">
        <v>114.81</v>
      </c>
      <c r="J348" s="22">
        <v>31.844000000000001</v>
      </c>
    </row>
    <row r="349" spans="1:10" ht="12.75" customHeight="1">
      <c r="A349" s="13">
        <v>36658</v>
      </c>
      <c r="B349" s="4">
        <v>48.09</v>
      </c>
      <c r="C349" s="4">
        <v>144.32</v>
      </c>
      <c r="D349" s="4">
        <v>157.26</v>
      </c>
      <c r="E349" s="4">
        <v>56.83</v>
      </c>
      <c r="F349" s="4">
        <v>140.68</v>
      </c>
      <c r="G349" s="4">
        <v>150.32</v>
      </c>
      <c r="H349" s="4">
        <v>202.15</v>
      </c>
      <c r="I349" s="4">
        <v>120.27</v>
      </c>
      <c r="J349" s="22">
        <v>31.655999999999999</v>
      </c>
    </row>
    <row r="350" spans="1:10" ht="12.75" customHeight="1">
      <c r="A350" s="13">
        <v>36661</v>
      </c>
      <c r="B350" s="4">
        <v>48.93</v>
      </c>
      <c r="C350" s="4">
        <v>142.72999999999999</v>
      </c>
      <c r="D350" s="4">
        <v>163.63999999999999</v>
      </c>
      <c r="E350" s="4">
        <v>57.15</v>
      </c>
      <c r="F350" s="4">
        <v>146.11000000000001</v>
      </c>
      <c r="G350" s="4">
        <v>150.27000000000001</v>
      </c>
      <c r="H350" s="4">
        <v>204.88</v>
      </c>
      <c r="I350" s="4">
        <v>119.83</v>
      </c>
      <c r="J350" s="22">
        <v>32.688000000000002</v>
      </c>
    </row>
    <row r="351" spans="1:10" ht="12.75" customHeight="1">
      <c r="A351" s="13">
        <v>36662</v>
      </c>
      <c r="B351" s="4">
        <v>51.17</v>
      </c>
      <c r="C351" s="4">
        <v>146.56</v>
      </c>
      <c r="D351" s="4">
        <v>161.77000000000001</v>
      </c>
      <c r="E351" s="4">
        <v>56.69</v>
      </c>
      <c r="F351" s="4">
        <v>144.58000000000001</v>
      </c>
      <c r="G351" s="4">
        <v>150.22999999999999</v>
      </c>
      <c r="H351" s="4">
        <v>207.28</v>
      </c>
      <c r="I351" s="4">
        <v>127.98</v>
      </c>
      <c r="J351" s="22">
        <v>32.375</v>
      </c>
    </row>
    <row r="352" spans="1:10" ht="12.75" customHeight="1">
      <c r="A352" s="13">
        <v>36663</v>
      </c>
      <c r="B352" s="4">
        <v>52.77</v>
      </c>
      <c r="C352" s="4">
        <v>145.69999999999999</v>
      </c>
      <c r="D352" s="4">
        <v>163.13999999999999</v>
      </c>
      <c r="E352" s="4">
        <v>55.63</v>
      </c>
      <c r="F352" s="4">
        <v>145.9</v>
      </c>
      <c r="G352" s="4">
        <v>148.13</v>
      </c>
      <c r="H352" s="4">
        <v>204.91</v>
      </c>
      <c r="I352" s="4">
        <v>134.86000000000001</v>
      </c>
      <c r="J352" s="22">
        <v>31.875</v>
      </c>
    </row>
    <row r="353" spans="1:10" ht="12.75" customHeight="1">
      <c r="A353" s="13">
        <v>36664</v>
      </c>
      <c r="B353" s="4">
        <v>51.94</v>
      </c>
      <c r="C353" s="4">
        <v>144.93</v>
      </c>
      <c r="D353" s="4">
        <v>162.1</v>
      </c>
      <c r="E353" s="4">
        <v>55.26</v>
      </c>
      <c r="F353" s="4">
        <v>142.11000000000001</v>
      </c>
      <c r="G353" s="4">
        <v>147.57</v>
      </c>
      <c r="H353" s="4">
        <v>202.48</v>
      </c>
      <c r="I353" s="4">
        <v>137.13</v>
      </c>
      <c r="J353" s="22">
        <v>31.280999999999999</v>
      </c>
    </row>
    <row r="354" spans="1:10" ht="12.75" customHeight="1">
      <c r="A354" s="13">
        <v>36665</v>
      </c>
      <c r="B354" s="4">
        <v>57.38</v>
      </c>
      <c r="C354" s="4">
        <v>143.13</v>
      </c>
      <c r="D354" s="4">
        <v>160.72999999999999</v>
      </c>
      <c r="E354" s="4">
        <v>55.32</v>
      </c>
      <c r="F354" s="4">
        <v>139.78</v>
      </c>
      <c r="G354" s="4">
        <v>146.49</v>
      </c>
      <c r="H354" s="4">
        <v>198.48</v>
      </c>
      <c r="I354" s="4">
        <v>136.44999999999999</v>
      </c>
      <c r="J354" s="22">
        <v>31.030999999999999</v>
      </c>
    </row>
    <row r="355" spans="1:10" ht="12.75" customHeight="1">
      <c r="A355" s="13">
        <v>36668</v>
      </c>
      <c r="B355" s="4">
        <v>56.48</v>
      </c>
      <c r="C355" s="4">
        <v>142.37</v>
      </c>
      <c r="D355" s="4">
        <v>157.76</v>
      </c>
      <c r="E355" s="4">
        <v>52.92</v>
      </c>
      <c r="F355" s="4">
        <v>133.18</v>
      </c>
      <c r="G355" s="4">
        <v>146.91</v>
      </c>
      <c r="H355" s="4">
        <v>195.89</v>
      </c>
      <c r="I355" s="4">
        <v>133.02000000000001</v>
      </c>
      <c r="J355" s="22">
        <v>30.375</v>
      </c>
    </row>
    <row r="356" spans="1:10" ht="12.75" customHeight="1">
      <c r="A356" s="13">
        <v>36669</v>
      </c>
      <c r="B356" s="4">
        <v>58.31</v>
      </c>
      <c r="C356" s="4">
        <v>141.63999999999999</v>
      </c>
      <c r="D356" s="4">
        <v>158.29</v>
      </c>
      <c r="E356" s="4">
        <v>53.58</v>
      </c>
      <c r="F356" s="4">
        <v>136.22</v>
      </c>
      <c r="G356" s="4">
        <v>145.88999999999999</v>
      </c>
      <c r="H356" s="4">
        <v>193.07</v>
      </c>
      <c r="I356" s="4">
        <v>126.31</v>
      </c>
      <c r="J356" s="22">
        <v>29.812999999999999</v>
      </c>
    </row>
    <row r="357" spans="1:10" ht="12.75" customHeight="1">
      <c r="A357" s="13">
        <v>36670</v>
      </c>
      <c r="B357" s="4">
        <v>58.86</v>
      </c>
      <c r="C357" s="4">
        <v>139.22999999999999</v>
      </c>
      <c r="D357" s="4">
        <v>158.07</v>
      </c>
      <c r="E357" s="4">
        <v>54.11</v>
      </c>
      <c r="F357" s="4">
        <v>136.69999999999999</v>
      </c>
      <c r="G357" s="4">
        <v>147.24</v>
      </c>
      <c r="H357" s="4">
        <v>194.33</v>
      </c>
      <c r="I357" s="4">
        <v>125.54</v>
      </c>
      <c r="J357" s="22">
        <v>29.25</v>
      </c>
    </row>
    <row r="358" spans="1:10" ht="12.75" customHeight="1">
      <c r="A358" s="13">
        <v>36671</v>
      </c>
      <c r="B358" s="4">
        <v>60.07</v>
      </c>
      <c r="C358" s="4">
        <v>137.66999999999999</v>
      </c>
      <c r="D358" s="4">
        <v>156.4</v>
      </c>
      <c r="E358" s="4">
        <v>52.93</v>
      </c>
      <c r="F358" s="4">
        <v>135.63</v>
      </c>
      <c r="G358" s="4">
        <v>146.04</v>
      </c>
      <c r="H358" s="4">
        <v>191.67</v>
      </c>
      <c r="I358" s="4">
        <v>124.58</v>
      </c>
      <c r="J358" s="22">
        <v>28.280999999999999</v>
      </c>
    </row>
    <row r="359" spans="1:10" ht="12.75" customHeight="1">
      <c r="A359" s="13">
        <v>36672</v>
      </c>
      <c r="B359" s="4">
        <v>59.12</v>
      </c>
      <c r="C359" s="4">
        <v>137.21</v>
      </c>
      <c r="D359" s="4">
        <v>157.69</v>
      </c>
      <c r="E359" s="4">
        <v>53.48</v>
      </c>
      <c r="F359" s="4">
        <v>135.72999999999999</v>
      </c>
      <c r="G359" s="4">
        <v>149.46</v>
      </c>
      <c r="H359" s="4">
        <v>191.87</v>
      </c>
      <c r="I359" s="4">
        <v>124.5</v>
      </c>
      <c r="J359" s="22">
        <v>28.437999999999999</v>
      </c>
    </row>
    <row r="360" spans="1:10" ht="12.75" customHeight="1">
      <c r="A360" s="13">
        <v>36676</v>
      </c>
      <c r="B360" s="4">
        <v>59.04</v>
      </c>
      <c r="C360" s="4">
        <v>136.52000000000001</v>
      </c>
      <c r="D360" s="4">
        <v>160.29</v>
      </c>
      <c r="E360" s="4">
        <v>54.03</v>
      </c>
      <c r="F360" s="4">
        <v>138.74</v>
      </c>
      <c r="G360" s="4">
        <v>152.37</v>
      </c>
      <c r="H360" s="4">
        <v>198.2</v>
      </c>
      <c r="I360" s="4">
        <v>134.76</v>
      </c>
      <c r="J360" s="22">
        <v>28.594000000000001</v>
      </c>
    </row>
    <row r="361" spans="1:10" ht="12.75" customHeight="1">
      <c r="A361" s="13">
        <v>36677</v>
      </c>
      <c r="B361" s="4">
        <v>58.07</v>
      </c>
      <c r="C361" s="4">
        <v>134.32</v>
      </c>
      <c r="D361" s="4">
        <v>163.80000000000001</v>
      </c>
      <c r="E361" s="4">
        <v>52.22</v>
      </c>
      <c r="F361" s="4">
        <v>141.03</v>
      </c>
      <c r="G361" s="4">
        <v>153.77000000000001</v>
      </c>
      <c r="H361" s="4">
        <v>199.05</v>
      </c>
      <c r="I361" s="4">
        <v>136.38999999999999</v>
      </c>
      <c r="J361" s="22">
        <v>29.344000000000001</v>
      </c>
    </row>
    <row r="362" spans="1:10" ht="12.75" customHeight="1">
      <c r="A362" s="13">
        <v>36678</v>
      </c>
      <c r="B362" s="4">
        <v>60.97</v>
      </c>
      <c r="C362" s="4">
        <v>133.54</v>
      </c>
      <c r="D362" s="4">
        <v>162.88999999999999</v>
      </c>
      <c r="E362" s="4">
        <v>53.65</v>
      </c>
      <c r="F362" s="4">
        <v>140.85</v>
      </c>
      <c r="G362" s="4">
        <v>154.1</v>
      </c>
      <c r="H362" s="4">
        <v>203.44</v>
      </c>
      <c r="I362" s="4">
        <v>138.61000000000001</v>
      </c>
      <c r="J362" s="22">
        <v>30.405999999999999</v>
      </c>
    </row>
    <row r="363" spans="1:10" ht="12.75" customHeight="1">
      <c r="A363" s="13">
        <v>36679</v>
      </c>
      <c r="B363" s="4">
        <v>62.63</v>
      </c>
      <c r="C363" s="4">
        <v>134.29</v>
      </c>
      <c r="D363" s="4">
        <v>158.69</v>
      </c>
      <c r="E363" s="4">
        <v>53.7</v>
      </c>
      <c r="F363" s="4">
        <v>137.09</v>
      </c>
      <c r="G363" s="4">
        <v>154.38</v>
      </c>
      <c r="H363" s="4">
        <v>209.81</v>
      </c>
      <c r="I363" s="4">
        <v>151.71</v>
      </c>
      <c r="J363" s="22">
        <v>28.125</v>
      </c>
    </row>
    <row r="364" spans="1:10" ht="12.75" customHeight="1">
      <c r="A364" s="13">
        <v>36682</v>
      </c>
      <c r="B364" s="4">
        <v>64.09</v>
      </c>
      <c r="C364" s="4">
        <v>133.72999999999999</v>
      </c>
      <c r="D364" s="4">
        <v>154.83000000000001</v>
      </c>
      <c r="E364" s="4">
        <v>52.78</v>
      </c>
      <c r="F364" s="4">
        <v>133.85</v>
      </c>
      <c r="G364" s="4">
        <v>151.58000000000001</v>
      </c>
      <c r="H364" s="4">
        <v>209.38</v>
      </c>
      <c r="I364" s="4">
        <v>149.68</v>
      </c>
      <c r="J364" s="22">
        <v>28.344000000000001</v>
      </c>
    </row>
    <row r="365" spans="1:10" ht="12.75" customHeight="1">
      <c r="A365" s="13">
        <v>36683</v>
      </c>
      <c r="B365" s="4">
        <v>63.57</v>
      </c>
      <c r="C365" s="4">
        <v>132.87</v>
      </c>
      <c r="D365" s="4">
        <v>157.84</v>
      </c>
      <c r="E365" s="4">
        <v>52.2</v>
      </c>
      <c r="F365" s="4">
        <v>135.91999999999999</v>
      </c>
      <c r="G365" s="4">
        <v>151.82</v>
      </c>
      <c r="H365" s="4">
        <v>208.19</v>
      </c>
      <c r="I365" s="4">
        <v>148.66</v>
      </c>
      <c r="J365" s="22">
        <v>28.75</v>
      </c>
    </row>
    <row r="366" spans="1:10" ht="12.75" customHeight="1">
      <c r="A366" s="13">
        <v>36684</v>
      </c>
      <c r="B366" s="4">
        <v>63.91</v>
      </c>
      <c r="C366" s="4">
        <v>132.28</v>
      </c>
      <c r="D366" s="4">
        <v>156.11000000000001</v>
      </c>
      <c r="E366" s="4">
        <v>51.55</v>
      </c>
      <c r="F366" s="4">
        <v>134.72</v>
      </c>
      <c r="G366" s="4">
        <v>151.44</v>
      </c>
      <c r="H366" s="4">
        <v>209.41</v>
      </c>
      <c r="I366" s="4">
        <v>148.79</v>
      </c>
      <c r="J366" s="22">
        <v>28.562999999999999</v>
      </c>
    </row>
    <row r="367" spans="1:10" ht="12.75" customHeight="1">
      <c r="A367" s="13">
        <v>36685</v>
      </c>
      <c r="B367" s="4">
        <v>63.66</v>
      </c>
      <c r="C367" s="4">
        <v>132.06</v>
      </c>
      <c r="D367" s="4">
        <v>158.31</v>
      </c>
      <c r="E367" s="4">
        <v>50.89</v>
      </c>
      <c r="F367" s="4">
        <v>136.51</v>
      </c>
      <c r="G367" s="4">
        <v>150.85</v>
      </c>
      <c r="H367" s="4">
        <v>207.85</v>
      </c>
      <c r="I367" s="4">
        <v>153.44999999999999</v>
      </c>
      <c r="J367" s="22">
        <v>29.469000000000001</v>
      </c>
    </row>
    <row r="368" spans="1:10" ht="12.75" customHeight="1">
      <c r="A368" s="13">
        <v>36686</v>
      </c>
      <c r="B368" s="4">
        <v>64.13</v>
      </c>
      <c r="C368" s="4">
        <v>131.13</v>
      </c>
      <c r="D368" s="4">
        <v>156.83000000000001</v>
      </c>
      <c r="E368" s="4">
        <v>50.62</v>
      </c>
      <c r="F368" s="4">
        <v>135.11000000000001</v>
      </c>
      <c r="G368" s="4">
        <v>151.77000000000001</v>
      </c>
      <c r="H368" s="4">
        <v>210.02</v>
      </c>
      <c r="I368" s="4">
        <v>155.86000000000001</v>
      </c>
      <c r="J368" s="22">
        <v>29.687999999999999</v>
      </c>
    </row>
    <row r="369" spans="1:10" ht="12.75" customHeight="1">
      <c r="A369" s="13">
        <v>36689</v>
      </c>
      <c r="B369" s="4">
        <v>65.48</v>
      </c>
      <c r="C369" s="4">
        <v>131.57</v>
      </c>
      <c r="D369" s="4">
        <v>159.71</v>
      </c>
      <c r="E369" s="4">
        <v>49.84</v>
      </c>
      <c r="F369" s="4">
        <v>138.83000000000001</v>
      </c>
      <c r="G369" s="4">
        <v>150.88</v>
      </c>
      <c r="H369" s="4">
        <v>206.55</v>
      </c>
      <c r="I369" s="4">
        <v>153.44</v>
      </c>
      <c r="J369" s="22">
        <v>29.905999999999999</v>
      </c>
    </row>
    <row r="370" spans="1:10" ht="12.75" customHeight="1">
      <c r="A370" s="13">
        <v>36690</v>
      </c>
      <c r="B370" s="4">
        <v>65.709999999999994</v>
      </c>
      <c r="C370" s="4">
        <v>131.83000000000001</v>
      </c>
      <c r="D370" s="4">
        <v>159.94999999999999</v>
      </c>
      <c r="E370" s="4">
        <v>50.85</v>
      </c>
      <c r="F370" s="4">
        <v>139.22999999999999</v>
      </c>
      <c r="G370" s="4">
        <v>151.91</v>
      </c>
      <c r="H370" s="4">
        <v>208.25</v>
      </c>
      <c r="I370" s="4">
        <v>150.69</v>
      </c>
      <c r="J370" s="22">
        <v>30.780999999999999</v>
      </c>
    </row>
    <row r="371" spans="1:10" ht="12.75" customHeight="1">
      <c r="A371" s="13">
        <v>36691</v>
      </c>
      <c r="B371" s="4">
        <v>70.87</v>
      </c>
      <c r="C371" s="4">
        <v>134.01</v>
      </c>
      <c r="D371" s="4">
        <v>160.6</v>
      </c>
      <c r="E371" s="4">
        <v>50.13</v>
      </c>
      <c r="F371" s="4">
        <v>138.69</v>
      </c>
      <c r="G371" s="4">
        <v>151.47</v>
      </c>
      <c r="H371" s="4">
        <v>207.32</v>
      </c>
      <c r="I371" s="4">
        <v>143.34</v>
      </c>
      <c r="J371" s="22">
        <v>31.812999999999999</v>
      </c>
    </row>
    <row r="372" spans="1:10" ht="12.75" customHeight="1">
      <c r="A372" s="13">
        <v>36692</v>
      </c>
      <c r="B372" s="4">
        <v>70.87</v>
      </c>
      <c r="C372" s="4">
        <v>134.82</v>
      </c>
      <c r="D372" s="4">
        <v>159.28</v>
      </c>
      <c r="E372" s="4">
        <v>50.4</v>
      </c>
      <c r="F372" s="4">
        <v>138.62</v>
      </c>
      <c r="G372" s="4">
        <v>152.53</v>
      </c>
      <c r="H372" s="4">
        <v>208.19</v>
      </c>
      <c r="I372" s="4">
        <v>145.24</v>
      </c>
      <c r="J372" s="22">
        <v>33.688000000000002</v>
      </c>
    </row>
    <row r="373" spans="1:10" ht="12.75" customHeight="1">
      <c r="A373" s="13">
        <v>36693</v>
      </c>
      <c r="B373" s="4">
        <v>72.569999999999993</v>
      </c>
      <c r="C373" s="4">
        <v>135.37</v>
      </c>
      <c r="D373" s="4">
        <v>162.91999999999999</v>
      </c>
      <c r="E373" s="4">
        <v>50.6</v>
      </c>
      <c r="F373" s="4">
        <v>142.54</v>
      </c>
      <c r="G373" s="4">
        <v>152.62</v>
      </c>
      <c r="H373" s="4">
        <v>208.57</v>
      </c>
      <c r="I373" s="4">
        <v>144.59</v>
      </c>
      <c r="J373" s="22">
        <v>34.625</v>
      </c>
    </row>
    <row r="374" spans="1:10" ht="12.75" customHeight="1">
      <c r="A374" s="13">
        <v>36696</v>
      </c>
      <c r="B374" s="4">
        <v>71.44</v>
      </c>
      <c r="C374" s="4">
        <v>135.79</v>
      </c>
      <c r="D374" s="4">
        <v>159.36000000000001</v>
      </c>
      <c r="E374" s="4">
        <v>51.25</v>
      </c>
      <c r="F374" s="4">
        <v>139.81</v>
      </c>
      <c r="G374" s="4">
        <v>152.32</v>
      </c>
      <c r="H374" s="4">
        <v>211.02</v>
      </c>
      <c r="I374" s="4">
        <v>145.19</v>
      </c>
      <c r="J374" s="22">
        <v>33.875</v>
      </c>
    </row>
    <row r="375" spans="1:10" ht="12.75" customHeight="1">
      <c r="A375" s="13">
        <v>36697</v>
      </c>
      <c r="B375" s="4">
        <v>75.62</v>
      </c>
      <c r="C375" s="4">
        <v>136.44999999999999</v>
      </c>
      <c r="D375" s="4">
        <v>154.91999999999999</v>
      </c>
      <c r="E375" s="4">
        <v>51.09</v>
      </c>
      <c r="F375" s="4">
        <v>137.47</v>
      </c>
      <c r="G375" s="4">
        <v>151.16999999999999</v>
      </c>
      <c r="H375" s="4">
        <v>210.58</v>
      </c>
      <c r="I375" s="4">
        <v>147.21</v>
      </c>
      <c r="J375" s="22">
        <v>33</v>
      </c>
    </row>
    <row r="376" spans="1:10" ht="12.75" customHeight="1">
      <c r="A376" s="13">
        <v>36698</v>
      </c>
      <c r="B376" s="4">
        <v>72.48</v>
      </c>
      <c r="C376" s="4">
        <v>135.07</v>
      </c>
      <c r="D376" s="4">
        <v>160.61000000000001</v>
      </c>
      <c r="E376" s="4">
        <v>49.87</v>
      </c>
      <c r="F376" s="4">
        <v>140.43</v>
      </c>
      <c r="G376" s="4">
        <v>151.5</v>
      </c>
      <c r="H376" s="4">
        <v>210.29</v>
      </c>
      <c r="I376" s="4">
        <v>144.4</v>
      </c>
      <c r="J376" s="22">
        <v>33.313000000000002</v>
      </c>
    </row>
    <row r="377" spans="1:10" ht="12.75" customHeight="1">
      <c r="A377" s="13">
        <v>36699</v>
      </c>
      <c r="B377" s="4">
        <v>70.92</v>
      </c>
      <c r="C377" s="4">
        <v>131.37</v>
      </c>
      <c r="D377" s="4">
        <v>155.82</v>
      </c>
      <c r="E377" s="4">
        <v>49.41</v>
      </c>
      <c r="F377" s="4">
        <v>135.72999999999999</v>
      </c>
      <c r="G377" s="4">
        <v>148.58000000000001</v>
      </c>
      <c r="H377" s="4">
        <v>206.54</v>
      </c>
      <c r="I377" s="4">
        <v>139.34</v>
      </c>
      <c r="J377" s="22">
        <v>32.813000000000002</v>
      </c>
    </row>
    <row r="378" spans="1:10" ht="12.75" customHeight="1">
      <c r="A378" s="13">
        <v>36700</v>
      </c>
      <c r="B378" s="4">
        <v>71.849999999999994</v>
      </c>
      <c r="C378" s="4">
        <v>126.61</v>
      </c>
      <c r="D378" s="4">
        <v>153.06</v>
      </c>
      <c r="E378" s="4">
        <v>49.38</v>
      </c>
      <c r="F378" s="4">
        <v>135.49</v>
      </c>
      <c r="G378" s="4">
        <v>148.6</v>
      </c>
      <c r="H378" s="4">
        <v>204.62</v>
      </c>
      <c r="I378" s="4">
        <v>141.81</v>
      </c>
      <c r="J378" s="22">
        <v>33</v>
      </c>
    </row>
    <row r="379" spans="1:10" ht="12.75" customHeight="1">
      <c r="A379" s="13">
        <v>36703</v>
      </c>
      <c r="B379" s="4">
        <v>71.959999999999994</v>
      </c>
      <c r="C379" s="4">
        <v>129.85</v>
      </c>
      <c r="D379" s="4">
        <v>153.36000000000001</v>
      </c>
      <c r="E379" s="4">
        <v>49.16</v>
      </c>
      <c r="F379" s="4">
        <v>133.24</v>
      </c>
      <c r="G379" s="4">
        <v>149.61000000000001</v>
      </c>
      <c r="H379" s="4">
        <v>208.13</v>
      </c>
      <c r="I379" s="4">
        <v>152.56</v>
      </c>
      <c r="J379" s="22">
        <v>35.813000000000002</v>
      </c>
    </row>
    <row r="380" spans="1:10" ht="12.75" customHeight="1">
      <c r="A380" s="13">
        <v>36704</v>
      </c>
      <c r="B380" s="4">
        <v>71.28</v>
      </c>
      <c r="C380" s="4">
        <v>130.22999999999999</v>
      </c>
      <c r="D380" s="4">
        <v>152.13</v>
      </c>
      <c r="E380" s="4">
        <v>49.08</v>
      </c>
      <c r="F380" s="4">
        <v>134</v>
      </c>
      <c r="G380" s="4">
        <v>148.19</v>
      </c>
      <c r="H380" s="4">
        <v>206.51</v>
      </c>
      <c r="I380" s="4">
        <v>157.52000000000001</v>
      </c>
      <c r="J380" s="22">
        <v>35.5</v>
      </c>
    </row>
    <row r="381" spans="1:10" ht="12.75" customHeight="1">
      <c r="A381" s="13">
        <v>36705</v>
      </c>
      <c r="B381" s="4">
        <v>72.73</v>
      </c>
      <c r="C381" s="4">
        <v>137.38</v>
      </c>
      <c r="D381" s="4">
        <v>152.22</v>
      </c>
      <c r="E381" s="4">
        <v>49.95</v>
      </c>
      <c r="F381" s="4">
        <v>133.62</v>
      </c>
      <c r="G381" s="4">
        <v>151.63</v>
      </c>
      <c r="H381" s="4">
        <v>213.58</v>
      </c>
      <c r="I381" s="4">
        <v>168.84</v>
      </c>
      <c r="J381" s="22">
        <v>35</v>
      </c>
    </row>
    <row r="382" spans="1:10" ht="12.75" customHeight="1">
      <c r="A382" s="13">
        <v>36706</v>
      </c>
      <c r="B382" s="4">
        <v>66.67</v>
      </c>
      <c r="C382" s="4">
        <v>138.27000000000001</v>
      </c>
      <c r="D382" s="4">
        <v>155.35</v>
      </c>
      <c r="E382" s="4">
        <v>49.5</v>
      </c>
      <c r="F382" s="4">
        <v>134.69</v>
      </c>
      <c r="G382" s="4">
        <v>151.04</v>
      </c>
      <c r="H382" s="4">
        <v>210.84</v>
      </c>
      <c r="I382" s="4">
        <v>170.92</v>
      </c>
      <c r="J382" s="22">
        <v>35.625</v>
      </c>
    </row>
    <row r="383" spans="1:10" ht="12.75" customHeight="1">
      <c r="A383" s="13">
        <v>36707</v>
      </c>
      <c r="B383" s="4">
        <v>67.88</v>
      </c>
      <c r="C383" s="4">
        <v>136.07</v>
      </c>
      <c r="D383" s="4">
        <v>157.24</v>
      </c>
      <c r="E383" s="4">
        <v>49.64</v>
      </c>
      <c r="F383" s="4">
        <v>139.5</v>
      </c>
      <c r="G383" s="4">
        <v>147</v>
      </c>
      <c r="H383" s="4">
        <v>210.7</v>
      </c>
      <c r="I383" s="4">
        <v>157.65</v>
      </c>
      <c r="J383" s="22">
        <v>38</v>
      </c>
    </row>
    <row r="384" spans="1:10" ht="12.75" customHeight="1">
      <c r="A384" s="13">
        <v>36710</v>
      </c>
      <c r="B384" s="4">
        <v>68.78</v>
      </c>
      <c r="C384" s="4">
        <v>138.04</v>
      </c>
      <c r="D384" s="4">
        <v>155.88</v>
      </c>
      <c r="E384" s="4">
        <v>50.5</v>
      </c>
      <c r="F384" s="4">
        <v>138.82</v>
      </c>
      <c r="G384" s="4">
        <v>150.13999999999999</v>
      </c>
      <c r="H384" s="4">
        <v>213.25</v>
      </c>
      <c r="I384" s="4">
        <v>162.32</v>
      </c>
      <c r="J384" s="22">
        <v>37.25</v>
      </c>
    </row>
    <row r="385" spans="1:10" ht="12.75" customHeight="1">
      <c r="A385" s="13">
        <v>36712</v>
      </c>
      <c r="B385" s="4">
        <v>69.78</v>
      </c>
      <c r="C385" s="4">
        <v>140.24</v>
      </c>
      <c r="D385" s="4">
        <v>145.22</v>
      </c>
      <c r="E385" s="4">
        <v>49.86</v>
      </c>
      <c r="F385" s="4">
        <v>130.35</v>
      </c>
      <c r="G385" s="4">
        <v>149.81</v>
      </c>
      <c r="H385" s="4">
        <v>210.31</v>
      </c>
      <c r="I385" s="4">
        <v>166.35</v>
      </c>
      <c r="J385" s="22">
        <v>35.563000000000002</v>
      </c>
    </row>
    <row r="386" spans="1:10" ht="12.75" customHeight="1">
      <c r="A386" s="13">
        <v>36713</v>
      </c>
      <c r="B386" s="4">
        <v>71.239999999999995</v>
      </c>
      <c r="C386" s="4">
        <v>143.18</v>
      </c>
      <c r="D386" s="4">
        <v>145.6</v>
      </c>
      <c r="E386" s="4">
        <v>50.37</v>
      </c>
      <c r="F386" s="4">
        <v>129.49</v>
      </c>
      <c r="G386" s="4">
        <v>151.66999999999999</v>
      </c>
      <c r="H386" s="4">
        <v>212.64</v>
      </c>
      <c r="I386" s="4">
        <v>166.53</v>
      </c>
      <c r="J386" s="22">
        <v>35.438000000000002</v>
      </c>
    </row>
    <row r="387" spans="1:10" ht="12.75" customHeight="1">
      <c r="A387" s="13">
        <v>36714</v>
      </c>
      <c r="B387" s="4">
        <v>70.89</v>
      </c>
      <c r="C387" s="4">
        <v>142.57</v>
      </c>
      <c r="D387" s="4">
        <v>146.91</v>
      </c>
      <c r="E387" s="4">
        <v>49.67</v>
      </c>
      <c r="F387" s="4">
        <v>129.27000000000001</v>
      </c>
      <c r="G387" s="4">
        <v>151.31</v>
      </c>
      <c r="H387" s="4">
        <v>215.71</v>
      </c>
      <c r="I387" s="4">
        <v>164.65</v>
      </c>
      <c r="J387" s="22">
        <v>36.063000000000002</v>
      </c>
    </row>
    <row r="388" spans="1:10" ht="12.75" customHeight="1">
      <c r="A388" s="13">
        <v>36717</v>
      </c>
      <c r="B388" s="4">
        <v>69.31</v>
      </c>
      <c r="C388" s="4">
        <v>141.86000000000001</v>
      </c>
      <c r="D388" s="4">
        <v>144.59</v>
      </c>
      <c r="E388" s="4">
        <v>50.2</v>
      </c>
      <c r="F388" s="4">
        <v>125.97</v>
      </c>
      <c r="G388" s="4">
        <v>152.21</v>
      </c>
      <c r="H388" s="4">
        <v>217.25</v>
      </c>
      <c r="I388" s="4">
        <v>179.04</v>
      </c>
      <c r="J388" s="22">
        <v>37.25</v>
      </c>
    </row>
    <row r="389" spans="1:10" ht="12.75" customHeight="1">
      <c r="A389" s="13">
        <v>36718</v>
      </c>
      <c r="B389" s="4">
        <v>71.37</v>
      </c>
      <c r="C389" s="4">
        <v>145.25</v>
      </c>
      <c r="D389" s="4">
        <v>150.37</v>
      </c>
      <c r="E389" s="4">
        <v>50.94</v>
      </c>
      <c r="F389" s="4">
        <v>132.02000000000001</v>
      </c>
      <c r="G389" s="4">
        <v>153.34</v>
      </c>
      <c r="H389" s="4">
        <v>217.07</v>
      </c>
      <c r="I389" s="4">
        <v>165.71</v>
      </c>
      <c r="J389" s="22">
        <v>38.25</v>
      </c>
    </row>
    <row r="390" spans="1:10" ht="12.75" customHeight="1">
      <c r="A390" s="13">
        <v>36719</v>
      </c>
      <c r="B390" s="4">
        <v>72.45</v>
      </c>
      <c r="C390" s="4">
        <v>146.51</v>
      </c>
      <c r="D390" s="4">
        <v>149.25</v>
      </c>
      <c r="E390" s="4">
        <v>52.09</v>
      </c>
      <c r="F390" s="4">
        <v>131.91999999999999</v>
      </c>
      <c r="G390" s="4">
        <v>153.85</v>
      </c>
      <c r="H390" s="4">
        <v>220.08</v>
      </c>
      <c r="I390" s="4">
        <v>166.9</v>
      </c>
      <c r="J390" s="22">
        <v>38.875</v>
      </c>
    </row>
    <row r="391" spans="1:10" ht="12.75" customHeight="1">
      <c r="A391" s="13">
        <v>36720</v>
      </c>
      <c r="B391" s="4">
        <v>71.91</v>
      </c>
      <c r="C391" s="4">
        <v>147.63</v>
      </c>
      <c r="D391" s="4">
        <v>148.78</v>
      </c>
      <c r="E391" s="4">
        <v>52.37</v>
      </c>
      <c r="F391" s="4">
        <v>132.86000000000001</v>
      </c>
      <c r="G391" s="4">
        <v>153.6</v>
      </c>
      <c r="H391" s="4">
        <v>219.79</v>
      </c>
      <c r="I391" s="4">
        <v>168.92</v>
      </c>
      <c r="J391" s="22">
        <v>39.563000000000002</v>
      </c>
    </row>
    <row r="392" spans="1:10" ht="12.75" customHeight="1">
      <c r="A392" s="13">
        <v>36721</v>
      </c>
      <c r="B392" s="4">
        <v>72.260000000000005</v>
      </c>
      <c r="C392" s="4">
        <v>148.37</v>
      </c>
      <c r="D392" s="4">
        <v>149.86000000000001</v>
      </c>
      <c r="E392" s="4">
        <v>51.89</v>
      </c>
      <c r="F392" s="4">
        <v>134.94</v>
      </c>
      <c r="G392" s="4">
        <v>154.02000000000001</v>
      </c>
      <c r="H392" s="4">
        <v>219.67</v>
      </c>
      <c r="I392" s="4">
        <v>171.06</v>
      </c>
      <c r="J392" s="22">
        <v>39.375</v>
      </c>
    </row>
    <row r="393" spans="1:10" ht="12.75" customHeight="1">
      <c r="A393" s="13">
        <v>36724</v>
      </c>
      <c r="B393" s="4">
        <v>73.03</v>
      </c>
      <c r="C393" s="4">
        <v>149.18</v>
      </c>
      <c r="D393" s="4">
        <v>147.5</v>
      </c>
      <c r="E393" s="4">
        <v>52.02</v>
      </c>
      <c r="F393" s="4">
        <v>132.5</v>
      </c>
      <c r="G393" s="4">
        <v>153.86000000000001</v>
      </c>
      <c r="H393" s="4">
        <v>221.3</v>
      </c>
      <c r="I393" s="4">
        <v>171.97</v>
      </c>
      <c r="J393" s="22">
        <v>40.375</v>
      </c>
    </row>
    <row r="394" spans="1:10" ht="12.75" customHeight="1">
      <c r="A394" s="13">
        <v>36725</v>
      </c>
      <c r="B394" s="4">
        <v>74.069999999999993</v>
      </c>
      <c r="C394" s="4">
        <v>149.05000000000001</v>
      </c>
      <c r="D394" s="4">
        <v>149.19</v>
      </c>
      <c r="E394" s="4">
        <v>51.71</v>
      </c>
      <c r="F394" s="4">
        <v>134.91999999999999</v>
      </c>
      <c r="G394" s="4">
        <v>153.04</v>
      </c>
      <c r="H394" s="4">
        <v>218.38</v>
      </c>
      <c r="I394" s="4">
        <v>173.83</v>
      </c>
      <c r="J394" s="22">
        <v>39.063000000000002</v>
      </c>
    </row>
    <row r="395" spans="1:10" ht="12.75" customHeight="1">
      <c r="A395" s="13">
        <v>36726</v>
      </c>
      <c r="B395" s="4">
        <v>73.069999999999993</v>
      </c>
      <c r="C395" s="4">
        <v>145.84</v>
      </c>
      <c r="D395" s="4">
        <v>146.69999999999999</v>
      </c>
      <c r="E395" s="4">
        <v>52.54</v>
      </c>
      <c r="F395" s="4">
        <v>133.72999999999999</v>
      </c>
      <c r="G395" s="4">
        <v>152.86000000000001</v>
      </c>
      <c r="H395" s="4">
        <v>215</v>
      </c>
      <c r="I395" s="4">
        <v>175.08</v>
      </c>
      <c r="J395" s="22">
        <v>37.813000000000002</v>
      </c>
    </row>
    <row r="396" spans="1:10" ht="12.75" customHeight="1">
      <c r="A396" s="13">
        <v>36727</v>
      </c>
      <c r="B396" s="4">
        <v>74.48</v>
      </c>
      <c r="C396" s="4">
        <v>144.9</v>
      </c>
      <c r="D396" s="4">
        <v>144.27000000000001</v>
      </c>
      <c r="E396" s="4">
        <v>53.17</v>
      </c>
      <c r="F396" s="4">
        <v>133.25</v>
      </c>
      <c r="G396" s="4">
        <v>152.6</v>
      </c>
      <c r="H396" s="4">
        <v>217.06</v>
      </c>
      <c r="I396" s="4">
        <v>173.44</v>
      </c>
      <c r="J396" s="22">
        <v>38.063000000000002</v>
      </c>
    </row>
    <row r="397" spans="1:10" ht="12.75" customHeight="1">
      <c r="A397" s="13">
        <v>36728</v>
      </c>
      <c r="B397" s="4">
        <v>73.069999999999993</v>
      </c>
      <c r="C397" s="4">
        <v>144.19999999999999</v>
      </c>
      <c r="D397" s="4">
        <v>139.97999999999999</v>
      </c>
      <c r="E397" s="4">
        <v>53.1</v>
      </c>
      <c r="F397" s="4">
        <v>129.12</v>
      </c>
      <c r="G397" s="4">
        <v>152.6</v>
      </c>
      <c r="H397" s="4">
        <v>212.11</v>
      </c>
      <c r="I397" s="4">
        <v>168.82</v>
      </c>
      <c r="J397" s="22">
        <v>36.688000000000002</v>
      </c>
    </row>
    <row r="398" spans="1:10" ht="12.75" customHeight="1">
      <c r="A398" s="13">
        <v>36731</v>
      </c>
      <c r="B398" s="4">
        <v>71.260000000000005</v>
      </c>
      <c r="C398" s="4">
        <v>146.34</v>
      </c>
      <c r="D398" s="4">
        <v>133.96</v>
      </c>
      <c r="E398" s="4">
        <v>52.47</v>
      </c>
      <c r="F398" s="4">
        <v>123.08</v>
      </c>
      <c r="G398" s="4">
        <v>151.15</v>
      </c>
      <c r="H398" s="4">
        <v>210.01</v>
      </c>
      <c r="I398" s="4">
        <v>170.55</v>
      </c>
      <c r="J398" s="22">
        <v>34.688000000000002</v>
      </c>
    </row>
    <row r="399" spans="1:10" ht="12.75" customHeight="1">
      <c r="A399" s="13">
        <v>36732</v>
      </c>
      <c r="B399" s="4">
        <v>72.03</v>
      </c>
      <c r="C399" s="4">
        <v>145.81</v>
      </c>
      <c r="D399" s="4">
        <v>131.01</v>
      </c>
      <c r="E399" s="4">
        <v>53.5</v>
      </c>
      <c r="F399" s="4">
        <v>120.59</v>
      </c>
      <c r="G399" s="4">
        <v>151.32</v>
      </c>
      <c r="H399" s="4">
        <v>210.15</v>
      </c>
      <c r="I399" s="4">
        <v>169.78</v>
      </c>
      <c r="J399" s="22">
        <v>33.875</v>
      </c>
    </row>
    <row r="400" spans="1:10" ht="12.75" customHeight="1">
      <c r="A400" s="13">
        <v>36733</v>
      </c>
      <c r="B400" s="4">
        <v>71.38</v>
      </c>
      <c r="C400" s="4">
        <v>147.05000000000001</v>
      </c>
      <c r="D400" s="4">
        <v>132.34</v>
      </c>
      <c r="E400" s="4">
        <v>53.54</v>
      </c>
      <c r="F400" s="4">
        <v>122.05</v>
      </c>
      <c r="G400" s="4">
        <v>151.97999999999999</v>
      </c>
      <c r="H400" s="4">
        <v>209.79</v>
      </c>
      <c r="I400" s="4">
        <v>173.45</v>
      </c>
      <c r="J400" s="22">
        <v>34.188000000000002</v>
      </c>
    </row>
    <row r="401" spans="1:10" ht="12.75" customHeight="1">
      <c r="A401" s="13">
        <v>36734</v>
      </c>
      <c r="B401" s="4">
        <v>70.7</v>
      </c>
      <c r="C401" s="4">
        <v>145.35</v>
      </c>
      <c r="D401" s="4">
        <v>136.12</v>
      </c>
      <c r="E401" s="4">
        <v>52.99</v>
      </c>
      <c r="F401" s="4">
        <v>126.03</v>
      </c>
      <c r="G401" s="4">
        <v>150.37</v>
      </c>
      <c r="H401" s="4">
        <v>205.57</v>
      </c>
      <c r="I401" s="4">
        <v>170.16</v>
      </c>
      <c r="J401" s="22">
        <v>35</v>
      </c>
    </row>
    <row r="402" spans="1:10" ht="12.75" customHeight="1">
      <c r="A402" s="13">
        <v>36735</v>
      </c>
      <c r="B402" s="4">
        <v>73.069999999999993</v>
      </c>
      <c r="C402" s="4">
        <v>142.38999999999999</v>
      </c>
      <c r="D402" s="4">
        <v>134.36000000000001</v>
      </c>
      <c r="E402" s="4">
        <v>52.79</v>
      </c>
      <c r="F402" s="4">
        <v>123.36</v>
      </c>
      <c r="G402" s="4">
        <v>148.91999999999999</v>
      </c>
      <c r="H402" s="4">
        <v>200.73</v>
      </c>
      <c r="I402" s="4">
        <v>167.89</v>
      </c>
      <c r="J402" s="22">
        <v>34.938000000000002</v>
      </c>
    </row>
    <row r="403" spans="1:10" ht="12.75" customHeight="1">
      <c r="A403" s="13">
        <v>36738</v>
      </c>
      <c r="B403" s="4">
        <v>75.66</v>
      </c>
      <c r="C403" s="4">
        <v>146.03</v>
      </c>
      <c r="D403" s="4">
        <v>134.97</v>
      </c>
      <c r="E403" s="4">
        <v>54.94</v>
      </c>
      <c r="F403" s="4">
        <v>124.08</v>
      </c>
      <c r="G403" s="4">
        <v>153.78</v>
      </c>
      <c r="H403" s="4">
        <v>205.43</v>
      </c>
      <c r="I403" s="4">
        <v>167.7</v>
      </c>
      <c r="J403" s="22">
        <v>34.125</v>
      </c>
    </row>
    <row r="404" spans="1:10" ht="12.75" customHeight="1">
      <c r="A404" s="13">
        <v>36739</v>
      </c>
      <c r="B404" s="4">
        <v>77.48</v>
      </c>
      <c r="C404" s="4">
        <v>147.16</v>
      </c>
      <c r="D404" s="4">
        <v>139.21</v>
      </c>
      <c r="E404" s="4">
        <v>55.18</v>
      </c>
      <c r="F404" s="4">
        <v>126.32</v>
      </c>
      <c r="G404" s="4">
        <v>153.41</v>
      </c>
      <c r="H404" s="4">
        <v>205.03</v>
      </c>
      <c r="I404" s="4">
        <v>161.43</v>
      </c>
      <c r="J404" s="22">
        <v>34.438000000000002</v>
      </c>
    </row>
    <row r="405" spans="1:10" ht="12.75" customHeight="1">
      <c r="A405" s="13">
        <v>36740</v>
      </c>
      <c r="B405" s="4">
        <v>80.290000000000006</v>
      </c>
      <c r="C405" s="4">
        <v>147.35</v>
      </c>
      <c r="D405" s="4">
        <v>143.44</v>
      </c>
      <c r="E405" s="4">
        <v>55.15</v>
      </c>
      <c r="F405" s="4">
        <v>128.78</v>
      </c>
      <c r="G405" s="4">
        <v>154.53</v>
      </c>
      <c r="H405" s="4">
        <v>206.45</v>
      </c>
      <c r="I405" s="4">
        <v>163.71</v>
      </c>
      <c r="J405" s="22">
        <v>34.125</v>
      </c>
    </row>
    <row r="406" spans="1:10" ht="12.75" customHeight="1">
      <c r="A406" s="13">
        <v>36741</v>
      </c>
      <c r="B406" s="4">
        <v>81.98</v>
      </c>
      <c r="C406" s="4">
        <v>147.97</v>
      </c>
      <c r="D406" s="4">
        <v>141.1</v>
      </c>
      <c r="E406" s="4">
        <v>55.06</v>
      </c>
      <c r="F406" s="4">
        <v>126.53</v>
      </c>
      <c r="G406" s="4">
        <v>155.65</v>
      </c>
      <c r="H406" s="4">
        <v>205.54</v>
      </c>
      <c r="I406" s="4">
        <v>161.69</v>
      </c>
      <c r="J406" s="22">
        <v>34.188000000000002</v>
      </c>
    </row>
    <row r="407" spans="1:10" ht="12.75" customHeight="1">
      <c r="A407" s="13">
        <v>36742</v>
      </c>
      <c r="B407" s="4">
        <v>77.92</v>
      </c>
      <c r="C407" s="4">
        <v>147.32</v>
      </c>
      <c r="D407" s="4">
        <v>142.53</v>
      </c>
      <c r="E407" s="4">
        <v>55.24</v>
      </c>
      <c r="F407" s="4">
        <v>128.22999999999999</v>
      </c>
      <c r="G407" s="4">
        <v>156.62</v>
      </c>
      <c r="H407" s="4">
        <v>207.41</v>
      </c>
      <c r="I407" s="4">
        <v>161.36000000000001</v>
      </c>
      <c r="J407" s="22">
        <v>34</v>
      </c>
    </row>
    <row r="408" spans="1:10" ht="12.75" customHeight="1">
      <c r="A408" s="13">
        <v>36745</v>
      </c>
      <c r="B408" s="4">
        <v>78.599999999999994</v>
      </c>
      <c r="C408" s="4">
        <v>148.63999999999999</v>
      </c>
      <c r="D408" s="4">
        <v>145.69999999999999</v>
      </c>
      <c r="E408" s="4">
        <v>56.37</v>
      </c>
      <c r="F408" s="4">
        <v>129.69</v>
      </c>
      <c r="G408" s="4">
        <v>157.27000000000001</v>
      </c>
      <c r="H408" s="4">
        <v>209.63</v>
      </c>
      <c r="I408" s="4">
        <v>165.26</v>
      </c>
      <c r="J408" s="22">
        <v>33.5</v>
      </c>
    </row>
    <row r="409" spans="1:10" ht="12.75" customHeight="1">
      <c r="A409" s="13">
        <v>36746</v>
      </c>
      <c r="B409" s="4">
        <v>80.19</v>
      </c>
      <c r="C409" s="4">
        <v>148.77000000000001</v>
      </c>
      <c r="D409" s="4">
        <v>144.6</v>
      </c>
      <c r="E409" s="4">
        <v>55.47</v>
      </c>
      <c r="F409" s="4">
        <v>127.76</v>
      </c>
      <c r="G409" s="4">
        <v>156.97999999999999</v>
      </c>
      <c r="H409" s="4">
        <v>209.01</v>
      </c>
      <c r="I409" s="4">
        <v>166.52</v>
      </c>
      <c r="J409" s="22">
        <v>36</v>
      </c>
    </row>
    <row r="410" spans="1:10" ht="12.75" customHeight="1">
      <c r="A410" s="13">
        <v>36747</v>
      </c>
      <c r="B410" s="4">
        <v>80.06</v>
      </c>
      <c r="C410" s="4">
        <v>152.61000000000001</v>
      </c>
      <c r="D410" s="4">
        <v>147.54</v>
      </c>
      <c r="E410" s="4">
        <v>55.82</v>
      </c>
      <c r="F410" s="4">
        <v>130.97999999999999</v>
      </c>
      <c r="G410" s="4">
        <v>156.27000000000001</v>
      </c>
      <c r="H410" s="4">
        <v>209.19</v>
      </c>
      <c r="I410" s="4">
        <v>165.11</v>
      </c>
      <c r="J410" s="22">
        <v>36.188000000000002</v>
      </c>
    </row>
    <row r="411" spans="1:10" ht="12.75" customHeight="1">
      <c r="A411" s="13">
        <v>36748</v>
      </c>
      <c r="B411" s="4">
        <v>79.72</v>
      </c>
      <c r="C411" s="4">
        <v>152.35</v>
      </c>
      <c r="D411" s="4">
        <v>147.25</v>
      </c>
      <c r="E411" s="4">
        <v>54.73</v>
      </c>
      <c r="F411" s="4">
        <v>129.05000000000001</v>
      </c>
      <c r="G411" s="4">
        <v>155.03</v>
      </c>
      <c r="H411" s="4">
        <v>207.31</v>
      </c>
      <c r="I411" s="4">
        <v>161.34</v>
      </c>
      <c r="J411" s="22">
        <v>30.562999999999999</v>
      </c>
    </row>
    <row r="412" spans="1:10" ht="12.75" customHeight="1">
      <c r="A412" s="13">
        <v>36749</v>
      </c>
      <c r="B412" s="4">
        <v>79.959999999999994</v>
      </c>
      <c r="C412" s="4">
        <v>153.6</v>
      </c>
      <c r="D412" s="4">
        <v>147.71</v>
      </c>
      <c r="E412" s="4">
        <v>55.28</v>
      </c>
      <c r="F412" s="4">
        <v>128.25</v>
      </c>
      <c r="G412" s="4">
        <v>158.11000000000001</v>
      </c>
      <c r="H412" s="4">
        <v>210.72</v>
      </c>
      <c r="I412" s="4">
        <v>162.81</v>
      </c>
      <c r="J412" s="22">
        <v>29.937999999999999</v>
      </c>
    </row>
    <row r="413" spans="1:10" ht="12.75" customHeight="1">
      <c r="A413" s="13">
        <v>36752</v>
      </c>
      <c r="B413" s="4">
        <v>81.89</v>
      </c>
      <c r="C413" s="4">
        <v>153.69</v>
      </c>
      <c r="D413" s="4">
        <v>154</v>
      </c>
      <c r="E413" s="4">
        <v>56.19</v>
      </c>
      <c r="F413" s="4">
        <v>134.24</v>
      </c>
      <c r="G413" s="4">
        <v>159.13</v>
      </c>
      <c r="H413" s="4">
        <v>212.88</v>
      </c>
      <c r="I413" s="4">
        <v>164.05</v>
      </c>
      <c r="J413" s="22">
        <v>30.5</v>
      </c>
    </row>
    <row r="414" spans="1:10" ht="12.75" customHeight="1">
      <c r="A414" s="13">
        <v>36753</v>
      </c>
      <c r="B414" s="4">
        <v>82.34</v>
      </c>
      <c r="C414" s="4">
        <v>155.21</v>
      </c>
      <c r="D414" s="4">
        <v>152.31</v>
      </c>
      <c r="E414" s="4">
        <v>57.07</v>
      </c>
      <c r="F414" s="4">
        <v>133</v>
      </c>
      <c r="G414" s="4">
        <v>158.80000000000001</v>
      </c>
      <c r="H414" s="4">
        <v>210.99</v>
      </c>
      <c r="I414" s="4">
        <v>162.85</v>
      </c>
      <c r="J414" s="22">
        <v>29</v>
      </c>
    </row>
    <row r="415" spans="1:10" ht="12.75" customHeight="1">
      <c r="A415" s="13">
        <v>36754</v>
      </c>
      <c r="B415" s="4">
        <v>82.89</v>
      </c>
      <c r="C415" s="4">
        <v>154.27000000000001</v>
      </c>
      <c r="D415" s="4">
        <v>155.41999999999999</v>
      </c>
      <c r="E415" s="4">
        <v>56.86</v>
      </c>
      <c r="F415" s="4">
        <v>137.27000000000001</v>
      </c>
      <c r="G415" s="4">
        <v>159.80000000000001</v>
      </c>
      <c r="H415" s="4">
        <v>212.42</v>
      </c>
      <c r="I415" s="4">
        <v>163.85</v>
      </c>
      <c r="J415" s="22">
        <v>28.437999999999999</v>
      </c>
    </row>
    <row r="416" spans="1:10" ht="12.75" customHeight="1">
      <c r="A416" s="13">
        <v>36755</v>
      </c>
      <c r="B416" s="4">
        <v>82.78</v>
      </c>
      <c r="C416" s="4">
        <v>153.84</v>
      </c>
      <c r="D416" s="4">
        <v>159.16</v>
      </c>
      <c r="E416" s="4">
        <v>57.2</v>
      </c>
      <c r="F416" s="4">
        <v>138.88999999999999</v>
      </c>
      <c r="G416" s="4">
        <v>160.19999999999999</v>
      </c>
      <c r="H416" s="4">
        <v>214.49</v>
      </c>
      <c r="I416" s="4">
        <v>163.26</v>
      </c>
      <c r="J416" s="22">
        <v>29.75</v>
      </c>
    </row>
    <row r="417" spans="1:10" ht="12.75" customHeight="1">
      <c r="A417" s="13">
        <v>36756</v>
      </c>
      <c r="B417" s="4">
        <v>82.56</v>
      </c>
      <c r="C417" s="4">
        <v>154.35</v>
      </c>
      <c r="D417" s="4">
        <v>155.99</v>
      </c>
      <c r="E417" s="4">
        <v>56.1</v>
      </c>
      <c r="F417" s="4">
        <v>136.21</v>
      </c>
      <c r="G417" s="4">
        <v>158.72</v>
      </c>
      <c r="H417" s="4">
        <v>214.09</v>
      </c>
      <c r="I417" s="4">
        <v>164.01</v>
      </c>
      <c r="J417" s="22">
        <v>27.937999999999999</v>
      </c>
    </row>
    <row r="418" spans="1:10" ht="12.75" customHeight="1">
      <c r="A418" s="13">
        <v>36759</v>
      </c>
      <c r="B418" s="4">
        <v>82.34</v>
      </c>
      <c r="C418" s="4">
        <v>153.47999999999999</v>
      </c>
      <c r="D418" s="4">
        <v>157.61000000000001</v>
      </c>
      <c r="E418" s="4">
        <v>55.89</v>
      </c>
      <c r="F418" s="4">
        <v>136.32</v>
      </c>
      <c r="G418" s="4">
        <v>157.87</v>
      </c>
      <c r="H418" s="4">
        <v>214.3</v>
      </c>
      <c r="I418" s="4">
        <v>168.9</v>
      </c>
      <c r="J418" s="22">
        <v>29.5</v>
      </c>
    </row>
    <row r="419" spans="1:10" ht="12.75" customHeight="1">
      <c r="A419" s="13">
        <v>36760</v>
      </c>
      <c r="B419" s="4">
        <v>81.459999999999994</v>
      </c>
      <c r="C419" s="4">
        <v>153.28</v>
      </c>
      <c r="D419" s="4">
        <v>158.86000000000001</v>
      </c>
      <c r="E419" s="4">
        <v>56.05</v>
      </c>
      <c r="F419" s="4">
        <v>137.19</v>
      </c>
      <c r="G419" s="4">
        <v>157.87</v>
      </c>
      <c r="H419" s="4">
        <v>214.73</v>
      </c>
      <c r="I419" s="4">
        <v>163.72</v>
      </c>
      <c r="J419" s="22">
        <v>29.75</v>
      </c>
    </row>
    <row r="420" spans="1:10" ht="12.75" customHeight="1">
      <c r="A420" s="13">
        <v>36761</v>
      </c>
      <c r="B420" s="4">
        <v>79.900000000000006</v>
      </c>
      <c r="C420" s="4">
        <v>152.44</v>
      </c>
      <c r="D420" s="4">
        <v>164.63</v>
      </c>
      <c r="E420" s="4">
        <v>56.15</v>
      </c>
      <c r="F420" s="4">
        <v>143.94999999999999</v>
      </c>
      <c r="G420" s="4">
        <v>157.38999999999999</v>
      </c>
      <c r="H420" s="4">
        <v>215.13</v>
      </c>
      <c r="I420" s="4">
        <v>172.4</v>
      </c>
      <c r="J420" s="22">
        <v>31</v>
      </c>
    </row>
    <row r="421" spans="1:10" ht="12.75" customHeight="1">
      <c r="A421" s="13">
        <v>36762</v>
      </c>
      <c r="B421" s="4">
        <v>78.650000000000006</v>
      </c>
      <c r="C421" s="4">
        <v>153.07</v>
      </c>
      <c r="D421" s="4">
        <v>162.37</v>
      </c>
      <c r="E421" s="4">
        <v>56.66</v>
      </c>
      <c r="F421" s="4">
        <v>141.13</v>
      </c>
      <c r="G421" s="4">
        <v>156.74</v>
      </c>
      <c r="H421" s="4">
        <v>217.8</v>
      </c>
      <c r="I421" s="4">
        <v>179.91</v>
      </c>
      <c r="J421" s="22">
        <v>30.625</v>
      </c>
    </row>
    <row r="422" spans="1:10" ht="12.75" customHeight="1">
      <c r="A422" s="13">
        <v>36763</v>
      </c>
      <c r="B422" s="4">
        <v>79.91</v>
      </c>
      <c r="C422" s="4">
        <v>154.06</v>
      </c>
      <c r="D422" s="4">
        <v>162.99</v>
      </c>
      <c r="E422" s="4">
        <v>56.89</v>
      </c>
      <c r="F422" s="4">
        <v>140.77000000000001</v>
      </c>
      <c r="G422" s="4">
        <v>156.31</v>
      </c>
      <c r="H422" s="4">
        <v>218.53</v>
      </c>
      <c r="I422" s="4">
        <v>180.35</v>
      </c>
      <c r="J422" s="22">
        <v>30.687999999999999</v>
      </c>
    </row>
    <row r="423" spans="1:10" ht="12.75" customHeight="1">
      <c r="A423" s="13">
        <v>36766</v>
      </c>
      <c r="B423" s="4">
        <v>82.25</v>
      </c>
      <c r="C423" s="4">
        <v>153.02000000000001</v>
      </c>
      <c r="D423" s="4">
        <v>164.18</v>
      </c>
      <c r="E423" s="4">
        <v>56.56</v>
      </c>
      <c r="F423" s="4">
        <v>141.94</v>
      </c>
      <c r="G423" s="4">
        <v>155.99</v>
      </c>
      <c r="H423" s="4">
        <v>218.25</v>
      </c>
      <c r="I423" s="4">
        <v>181.23</v>
      </c>
      <c r="J423" s="22">
        <v>31.25</v>
      </c>
    </row>
    <row r="424" spans="1:10" ht="12.75" customHeight="1">
      <c r="A424" s="13">
        <v>36767</v>
      </c>
      <c r="B424" s="4">
        <v>83.28</v>
      </c>
      <c r="C424" s="4">
        <v>151.59</v>
      </c>
      <c r="D424" s="4">
        <v>166.84</v>
      </c>
      <c r="E424" s="4">
        <v>57.83</v>
      </c>
      <c r="F424" s="4">
        <v>142.38999999999999</v>
      </c>
      <c r="G424" s="4">
        <v>156.28</v>
      </c>
      <c r="H424" s="4">
        <v>220.38</v>
      </c>
      <c r="I424" s="4">
        <v>184.32</v>
      </c>
      <c r="J424" s="22">
        <v>31.5</v>
      </c>
    </row>
    <row r="425" spans="1:10" ht="12.75" customHeight="1">
      <c r="A425" s="13">
        <v>36768</v>
      </c>
      <c r="B425" s="4">
        <v>84.4</v>
      </c>
      <c r="C425" s="4">
        <v>153.75</v>
      </c>
      <c r="D425" s="4">
        <v>165.54</v>
      </c>
      <c r="E425" s="4">
        <v>56.83</v>
      </c>
      <c r="F425" s="4">
        <v>142.41</v>
      </c>
      <c r="G425" s="4">
        <v>156.72</v>
      </c>
      <c r="H425" s="4">
        <v>221.37</v>
      </c>
      <c r="I425" s="4">
        <v>187.66</v>
      </c>
      <c r="J425" s="22">
        <v>31.062999999999999</v>
      </c>
    </row>
    <row r="426" spans="1:10" ht="12.75" customHeight="1">
      <c r="A426" s="13">
        <v>36769</v>
      </c>
      <c r="B426" s="4">
        <v>88.11</v>
      </c>
      <c r="C426" s="4">
        <v>155.93</v>
      </c>
      <c r="D426" s="4">
        <v>166.55</v>
      </c>
      <c r="E426" s="4">
        <v>56.74</v>
      </c>
      <c r="F426" s="4">
        <v>144.33000000000001</v>
      </c>
      <c r="G426" s="4">
        <v>158.16999999999999</v>
      </c>
      <c r="H426" s="4">
        <v>223.49</v>
      </c>
      <c r="I426" s="4">
        <v>191.33</v>
      </c>
      <c r="J426" s="22">
        <v>31.75</v>
      </c>
    </row>
    <row r="427" spans="1:10" ht="12.75" customHeight="1">
      <c r="A427" s="13">
        <v>36770</v>
      </c>
      <c r="B427" s="4">
        <v>87.18</v>
      </c>
      <c r="C427" s="4">
        <v>154</v>
      </c>
      <c r="D427" s="4">
        <v>168.28</v>
      </c>
      <c r="E427" s="4">
        <v>56.2</v>
      </c>
      <c r="F427" s="4">
        <v>144.47</v>
      </c>
      <c r="G427" s="4">
        <v>157.96</v>
      </c>
      <c r="H427" s="4">
        <v>224.69</v>
      </c>
      <c r="I427" s="4">
        <v>189.19</v>
      </c>
      <c r="J427" s="22">
        <v>32.688000000000002</v>
      </c>
    </row>
    <row r="428" spans="1:10" ht="12.75" customHeight="1">
      <c r="A428" s="13">
        <v>36774</v>
      </c>
      <c r="B428" s="4">
        <v>85.68</v>
      </c>
      <c r="C428" s="4">
        <v>154.4</v>
      </c>
      <c r="D428" s="4">
        <v>166.46</v>
      </c>
      <c r="E428" s="4">
        <v>56.62</v>
      </c>
      <c r="F428" s="4">
        <v>144.59</v>
      </c>
      <c r="G428" s="4">
        <v>158.25</v>
      </c>
      <c r="H428" s="4">
        <v>222.23</v>
      </c>
      <c r="I428" s="4">
        <v>185.34</v>
      </c>
      <c r="J428" s="22">
        <v>32.375</v>
      </c>
    </row>
    <row r="429" spans="1:10" ht="12.75" customHeight="1">
      <c r="A429" s="13">
        <v>36775</v>
      </c>
      <c r="B429" s="4">
        <v>82.4</v>
      </c>
      <c r="C429" s="4">
        <v>156.6</v>
      </c>
      <c r="D429" s="4">
        <v>171.34</v>
      </c>
      <c r="E429" s="4">
        <v>56.53</v>
      </c>
      <c r="F429" s="4">
        <v>149.27000000000001</v>
      </c>
      <c r="G429" s="4">
        <v>159.06</v>
      </c>
      <c r="H429" s="4">
        <v>221.71</v>
      </c>
      <c r="I429" s="4">
        <v>179.18</v>
      </c>
      <c r="J429" s="22">
        <v>34.5</v>
      </c>
    </row>
    <row r="430" spans="1:10" ht="12.75" customHeight="1">
      <c r="A430" s="13">
        <v>36776</v>
      </c>
      <c r="B430" s="4">
        <v>85.94</v>
      </c>
      <c r="C430" s="4">
        <v>154.63</v>
      </c>
      <c r="D430" s="4">
        <v>173.38</v>
      </c>
      <c r="E430" s="4">
        <v>55.87</v>
      </c>
      <c r="F430" s="4">
        <v>150.11000000000001</v>
      </c>
      <c r="G430" s="4">
        <v>162.41999999999999</v>
      </c>
      <c r="H430" s="4">
        <v>225.12</v>
      </c>
      <c r="I430" s="4">
        <v>183.65</v>
      </c>
      <c r="J430" s="22">
        <v>33.188000000000002</v>
      </c>
    </row>
    <row r="431" spans="1:10" ht="12.75" customHeight="1">
      <c r="A431" s="13">
        <v>36777</v>
      </c>
      <c r="B431" s="4">
        <v>85.59</v>
      </c>
      <c r="C431" s="4">
        <v>151.27000000000001</v>
      </c>
      <c r="D431" s="4">
        <v>170.54</v>
      </c>
      <c r="E431" s="4">
        <v>56</v>
      </c>
      <c r="F431" s="4">
        <v>149.35</v>
      </c>
      <c r="G431" s="4">
        <v>162.72999999999999</v>
      </c>
      <c r="H431" s="4">
        <v>222.42</v>
      </c>
      <c r="I431" s="4">
        <v>184.04</v>
      </c>
      <c r="J431" s="22">
        <v>31.437999999999999</v>
      </c>
    </row>
    <row r="432" spans="1:10" ht="12.75" customHeight="1">
      <c r="A432" s="13">
        <v>36780</v>
      </c>
      <c r="B432" s="4">
        <v>85.35</v>
      </c>
      <c r="C432" s="4">
        <v>149.21</v>
      </c>
      <c r="D432" s="4">
        <v>176.39</v>
      </c>
      <c r="E432" s="4">
        <v>54.75</v>
      </c>
      <c r="F432" s="4">
        <v>155.24</v>
      </c>
      <c r="G432" s="4">
        <v>165.13</v>
      </c>
      <c r="H432" s="4">
        <v>221.83</v>
      </c>
      <c r="I432" s="4">
        <v>179.18</v>
      </c>
      <c r="J432" s="22">
        <v>33.563000000000002</v>
      </c>
    </row>
    <row r="433" spans="1:10" ht="12.75" customHeight="1">
      <c r="A433" s="13">
        <v>36781</v>
      </c>
      <c r="B433" s="4">
        <v>86.22</v>
      </c>
      <c r="C433" s="4">
        <v>148.6</v>
      </c>
      <c r="D433" s="4">
        <v>176.81</v>
      </c>
      <c r="E433" s="4">
        <v>53.59</v>
      </c>
      <c r="F433" s="4">
        <v>155.99</v>
      </c>
      <c r="G433" s="4">
        <v>168.99</v>
      </c>
      <c r="H433" s="4">
        <v>221.8</v>
      </c>
      <c r="I433" s="4">
        <v>183.05</v>
      </c>
      <c r="J433" s="22">
        <v>32.938000000000002</v>
      </c>
    </row>
    <row r="434" spans="1:10" ht="12.75" customHeight="1">
      <c r="A434" s="13">
        <v>36782</v>
      </c>
      <c r="B434" s="4">
        <v>86.31</v>
      </c>
      <c r="C434" s="4">
        <v>143.01</v>
      </c>
      <c r="D434" s="4">
        <v>173.33</v>
      </c>
      <c r="E434" s="4">
        <v>53.39</v>
      </c>
      <c r="F434" s="4">
        <v>153.71</v>
      </c>
      <c r="G434" s="4">
        <v>168.61</v>
      </c>
      <c r="H434" s="4">
        <v>222.1</v>
      </c>
      <c r="I434" s="4">
        <v>180.02</v>
      </c>
      <c r="J434" s="22">
        <v>31.937999999999999</v>
      </c>
    </row>
    <row r="435" spans="1:10" ht="12.75" customHeight="1">
      <c r="A435" s="13">
        <v>36783</v>
      </c>
      <c r="B435" s="4">
        <v>86.87</v>
      </c>
      <c r="C435" s="4">
        <v>144.41</v>
      </c>
      <c r="D435" s="4">
        <v>176.54</v>
      </c>
      <c r="E435" s="4">
        <v>53.46</v>
      </c>
      <c r="F435" s="4">
        <v>154.09</v>
      </c>
      <c r="G435" s="4">
        <v>168.74</v>
      </c>
      <c r="H435" s="4">
        <v>224.41</v>
      </c>
      <c r="I435" s="4">
        <v>183.86</v>
      </c>
      <c r="J435" s="22">
        <v>32.75</v>
      </c>
    </row>
    <row r="436" spans="1:10" ht="12.75" customHeight="1">
      <c r="A436" s="13">
        <v>36784</v>
      </c>
      <c r="B436" s="4">
        <v>87.21</v>
      </c>
      <c r="C436" s="4">
        <v>144.56</v>
      </c>
      <c r="D436" s="4">
        <v>181.09</v>
      </c>
      <c r="E436" s="4">
        <v>51.68</v>
      </c>
      <c r="F436" s="4">
        <v>155.24</v>
      </c>
      <c r="G436" s="4">
        <v>172.35</v>
      </c>
      <c r="H436" s="4">
        <v>222.92</v>
      </c>
      <c r="I436" s="4">
        <v>189.26</v>
      </c>
      <c r="J436" s="22">
        <v>32.063000000000002</v>
      </c>
    </row>
    <row r="437" spans="1:10" ht="12.75" customHeight="1">
      <c r="A437" s="13">
        <v>36787</v>
      </c>
      <c r="B437" s="4">
        <v>87.51</v>
      </c>
      <c r="C437" s="4">
        <v>143.27000000000001</v>
      </c>
      <c r="D437" s="4">
        <v>177.22</v>
      </c>
      <c r="E437" s="4">
        <v>51.89</v>
      </c>
      <c r="F437" s="4">
        <v>151.61000000000001</v>
      </c>
      <c r="G437" s="4">
        <v>169.6</v>
      </c>
      <c r="H437" s="4">
        <v>216.77</v>
      </c>
      <c r="I437" s="4">
        <v>185.4</v>
      </c>
      <c r="J437" s="22">
        <v>30.687999999999999</v>
      </c>
    </row>
    <row r="438" spans="1:10" ht="12.75" customHeight="1">
      <c r="A438" s="13">
        <v>36788</v>
      </c>
      <c r="B438" s="4">
        <v>86.2</v>
      </c>
      <c r="C438" s="4">
        <v>141.77000000000001</v>
      </c>
      <c r="D438" s="4">
        <v>173.17</v>
      </c>
      <c r="E438" s="4">
        <v>51.78</v>
      </c>
      <c r="F438" s="4">
        <v>148.16</v>
      </c>
      <c r="G438" s="4">
        <v>166.47</v>
      </c>
      <c r="H438" s="4">
        <v>217.82</v>
      </c>
      <c r="I438" s="4">
        <v>185.4</v>
      </c>
      <c r="J438" s="22">
        <v>31.125</v>
      </c>
    </row>
    <row r="439" spans="1:10" ht="12.75" customHeight="1">
      <c r="A439" s="13">
        <v>36789</v>
      </c>
      <c r="B439" s="4">
        <v>79.48</v>
      </c>
      <c r="C439" s="4">
        <v>140.59</v>
      </c>
      <c r="D439" s="4">
        <v>173.59</v>
      </c>
      <c r="E439" s="4">
        <v>50.99</v>
      </c>
      <c r="F439" s="4">
        <v>145.38999999999999</v>
      </c>
      <c r="G439" s="4">
        <v>166.95</v>
      </c>
      <c r="H439" s="4">
        <v>217.54</v>
      </c>
      <c r="I439" s="4">
        <v>190.75</v>
      </c>
      <c r="J439" s="22">
        <v>30.375</v>
      </c>
    </row>
    <row r="440" spans="1:10" ht="12.75" customHeight="1">
      <c r="A440" s="13">
        <v>36790</v>
      </c>
      <c r="B440" s="4">
        <v>76.59</v>
      </c>
      <c r="C440" s="4">
        <v>131.93</v>
      </c>
      <c r="D440" s="4">
        <v>165.13</v>
      </c>
      <c r="E440" s="4">
        <v>50.9</v>
      </c>
      <c r="F440" s="4">
        <v>141.13</v>
      </c>
      <c r="G440" s="4">
        <v>163.41999999999999</v>
      </c>
      <c r="H440" s="4">
        <v>214.49</v>
      </c>
      <c r="I440" s="4">
        <v>192.01</v>
      </c>
      <c r="J440" s="22">
        <v>30</v>
      </c>
    </row>
    <row r="441" spans="1:10" ht="12.75" customHeight="1">
      <c r="A441" s="13">
        <v>36791</v>
      </c>
      <c r="B441" s="4">
        <v>81.99</v>
      </c>
      <c r="C441" s="4">
        <v>128.65</v>
      </c>
      <c r="D441" s="4">
        <v>164.04</v>
      </c>
      <c r="E441" s="4">
        <v>50.41</v>
      </c>
      <c r="F441" s="4">
        <v>139.1</v>
      </c>
      <c r="G441" s="4">
        <v>164.93</v>
      </c>
      <c r="H441" s="4">
        <v>216.12</v>
      </c>
      <c r="I441" s="4">
        <v>186.9</v>
      </c>
      <c r="J441" s="22">
        <v>30</v>
      </c>
    </row>
    <row r="442" spans="1:10" ht="12.75" customHeight="1">
      <c r="A442" s="13">
        <v>36794</v>
      </c>
      <c r="B442" s="4">
        <v>79.47</v>
      </c>
      <c r="C442" s="4">
        <v>126.35</v>
      </c>
      <c r="D442" s="4">
        <v>162.22</v>
      </c>
      <c r="E442" s="4">
        <v>47.3</v>
      </c>
      <c r="F442" s="4">
        <v>136.36000000000001</v>
      </c>
      <c r="G442" s="4">
        <v>161.84</v>
      </c>
      <c r="H442" s="4">
        <v>214.5</v>
      </c>
      <c r="I442" s="4">
        <v>182.13</v>
      </c>
      <c r="J442" s="22">
        <v>29.375</v>
      </c>
    </row>
    <row r="443" spans="1:10" ht="12.75" customHeight="1">
      <c r="A443" s="13">
        <v>36795</v>
      </c>
      <c r="B443" s="4">
        <v>78.47</v>
      </c>
      <c r="C443" s="4">
        <v>126.74</v>
      </c>
      <c r="D443" s="4">
        <v>167.95</v>
      </c>
      <c r="E443" s="4">
        <v>46.18</v>
      </c>
      <c r="F443" s="4">
        <v>140.05000000000001</v>
      </c>
      <c r="G443" s="4">
        <v>163.54</v>
      </c>
      <c r="H443" s="4">
        <v>212.98</v>
      </c>
      <c r="I443" s="4">
        <v>178.35</v>
      </c>
      <c r="J443" s="22">
        <v>28.5</v>
      </c>
    </row>
    <row r="444" spans="1:10" ht="12.75" customHeight="1">
      <c r="A444" s="13">
        <v>36796</v>
      </c>
      <c r="B444" s="4">
        <v>79.17</v>
      </c>
      <c r="C444" s="4">
        <v>127.05</v>
      </c>
      <c r="D444" s="4">
        <v>169.78</v>
      </c>
      <c r="E444" s="4">
        <v>47.29</v>
      </c>
      <c r="F444" s="4">
        <v>141.58000000000001</v>
      </c>
      <c r="G444" s="4">
        <v>163.03</v>
      </c>
      <c r="H444" s="4">
        <v>212.17</v>
      </c>
      <c r="I444" s="4">
        <v>175.4</v>
      </c>
      <c r="J444" s="22">
        <v>29.687999999999999</v>
      </c>
    </row>
    <row r="445" spans="1:10" ht="12.75" customHeight="1">
      <c r="A445" s="13">
        <v>36797</v>
      </c>
      <c r="B445" s="4">
        <v>77.69</v>
      </c>
      <c r="C445" s="4">
        <v>128.61000000000001</v>
      </c>
      <c r="D445" s="4">
        <v>170.39</v>
      </c>
      <c r="E445" s="4">
        <v>48.46</v>
      </c>
      <c r="F445" s="4">
        <v>142.62</v>
      </c>
      <c r="G445" s="4">
        <v>166.82</v>
      </c>
      <c r="H445" s="4">
        <v>219.03</v>
      </c>
      <c r="I445" s="4">
        <v>189.75</v>
      </c>
      <c r="J445" s="22">
        <v>30.875</v>
      </c>
    </row>
    <row r="446" spans="1:10" ht="12.75" customHeight="1">
      <c r="A446" s="13">
        <v>36798</v>
      </c>
      <c r="B446" s="4">
        <v>75.239999999999995</v>
      </c>
      <c r="C446" s="4">
        <v>127.25</v>
      </c>
      <c r="D446" s="4">
        <v>174.23</v>
      </c>
      <c r="E446" s="4">
        <v>48.7</v>
      </c>
      <c r="F446" s="4">
        <v>146.85</v>
      </c>
      <c r="G446" s="4">
        <v>167.17</v>
      </c>
      <c r="H446" s="4">
        <v>217.29</v>
      </c>
      <c r="I446" s="4">
        <v>196.12</v>
      </c>
      <c r="J446" s="22">
        <v>32.938000000000002</v>
      </c>
    </row>
    <row r="447" spans="1:10" ht="12.75" customHeight="1">
      <c r="A447" s="13">
        <v>36801</v>
      </c>
      <c r="B447" s="4">
        <v>78.42</v>
      </c>
      <c r="C447" s="4">
        <v>125.37</v>
      </c>
      <c r="D447" s="4">
        <v>175.87</v>
      </c>
      <c r="E447" s="4">
        <v>48.42</v>
      </c>
      <c r="F447" s="4">
        <v>148.15</v>
      </c>
      <c r="G447" s="4">
        <v>166.42</v>
      </c>
      <c r="H447" s="4">
        <v>214.46</v>
      </c>
      <c r="I447" s="4">
        <v>182.44</v>
      </c>
      <c r="J447" s="22">
        <v>32.563000000000002</v>
      </c>
    </row>
    <row r="448" spans="1:10" ht="12.75" customHeight="1">
      <c r="A448" s="13">
        <v>36802</v>
      </c>
      <c r="B448" s="4">
        <v>78.3</v>
      </c>
      <c r="C448" s="4">
        <v>128.16</v>
      </c>
      <c r="D448" s="4">
        <v>174.34</v>
      </c>
      <c r="E448" s="4">
        <v>48.1</v>
      </c>
      <c r="F448" s="4">
        <v>146.28</v>
      </c>
      <c r="G448" s="4">
        <v>165.86</v>
      </c>
      <c r="H448" s="4">
        <v>212</v>
      </c>
      <c r="I448" s="4">
        <v>180.28</v>
      </c>
      <c r="J448" s="22">
        <v>32.5</v>
      </c>
    </row>
    <row r="449" spans="1:10" ht="12.75" customHeight="1">
      <c r="A449" s="13">
        <v>36803</v>
      </c>
      <c r="B449" s="4">
        <v>77.83</v>
      </c>
      <c r="C449" s="4">
        <v>129.22999999999999</v>
      </c>
      <c r="D449" s="4">
        <v>170.73</v>
      </c>
      <c r="E449" s="4">
        <v>48.32</v>
      </c>
      <c r="F449" s="4">
        <v>143.30000000000001</v>
      </c>
      <c r="G449" s="4">
        <v>164.58</v>
      </c>
      <c r="H449" s="4">
        <v>213.23</v>
      </c>
      <c r="I449" s="4">
        <v>179.73</v>
      </c>
      <c r="J449" s="22">
        <v>31.625</v>
      </c>
    </row>
    <row r="450" spans="1:10" ht="12.75" customHeight="1">
      <c r="A450" s="13">
        <v>36804</v>
      </c>
      <c r="B450" s="4">
        <v>79.27</v>
      </c>
      <c r="C450" s="4">
        <v>130.78</v>
      </c>
      <c r="D450" s="4">
        <v>166.71</v>
      </c>
      <c r="E450" s="4">
        <v>47.06</v>
      </c>
      <c r="F450" s="4">
        <v>141.57</v>
      </c>
      <c r="G450" s="4">
        <v>162.91</v>
      </c>
      <c r="H450" s="4">
        <v>211.18</v>
      </c>
      <c r="I450" s="4">
        <v>177.71</v>
      </c>
      <c r="J450" s="22">
        <v>31.25</v>
      </c>
    </row>
    <row r="451" spans="1:10" ht="12.75" customHeight="1">
      <c r="A451" s="13">
        <v>36805</v>
      </c>
      <c r="B451" s="4">
        <v>80.41</v>
      </c>
      <c r="C451" s="4">
        <v>130.41</v>
      </c>
      <c r="D451" s="4">
        <v>166.72</v>
      </c>
      <c r="E451" s="4">
        <v>46.46</v>
      </c>
      <c r="F451" s="4">
        <v>140.6</v>
      </c>
      <c r="G451" s="4">
        <v>160.79</v>
      </c>
      <c r="H451" s="4">
        <v>206.57</v>
      </c>
      <c r="I451" s="4">
        <v>172.99</v>
      </c>
      <c r="J451" s="22">
        <v>30.625</v>
      </c>
    </row>
    <row r="452" spans="1:10" ht="12.75" customHeight="1">
      <c r="A452" s="13">
        <v>36808</v>
      </c>
      <c r="B452" s="4">
        <v>87.13</v>
      </c>
      <c r="C452" s="4">
        <v>128.97</v>
      </c>
      <c r="D452" s="4">
        <v>168.83</v>
      </c>
      <c r="E452" s="4">
        <v>46.22</v>
      </c>
      <c r="F452" s="4">
        <v>140.27000000000001</v>
      </c>
      <c r="G452" s="4">
        <v>161.34</v>
      </c>
      <c r="H452" s="4">
        <v>206.14</v>
      </c>
      <c r="I452" s="4">
        <v>184.84</v>
      </c>
      <c r="J452" s="22">
        <v>30</v>
      </c>
    </row>
    <row r="453" spans="1:10" ht="12.75" customHeight="1">
      <c r="A453" s="13">
        <v>36809</v>
      </c>
      <c r="B453" s="4">
        <v>90.11</v>
      </c>
      <c r="C453" s="4">
        <v>127.74</v>
      </c>
      <c r="D453" s="4">
        <v>172.34</v>
      </c>
      <c r="E453" s="4">
        <v>46.86</v>
      </c>
      <c r="F453" s="4">
        <v>143.22999999999999</v>
      </c>
      <c r="G453" s="4">
        <v>161.33000000000001</v>
      </c>
      <c r="H453" s="4">
        <v>203.6</v>
      </c>
      <c r="I453" s="4">
        <v>175.9</v>
      </c>
      <c r="J453" s="22">
        <v>28.937999999999999</v>
      </c>
    </row>
    <row r="454" spans="1:10" ht="12.75" customHeight="1">
      <c r="A454" s="13">
        <v>36810</v>
      </c>
      <c r="B454" s="4">
        <v>89.07</v>
      </c>
      <c r="C454" s="4">
        <v>125.95</v>
      </c>
      <c r="D454" s="4">
        <v>177.27</v>
      </c>
      <c r="E454" s="4">
        <v>47.15</v>
      </c>
      <c r="F454" s="4">
        <v>147.01</v>
      </c>
      <c r="G454" s="4">
        <v>161.43</v>
      </c>
      <c r="H454" s="4">
        <v>202.26</v>
      </c>
      <c r="I454" s="4">
        <v>172.76</v>
      </c>
      <c r="J454" s="22">
        <v>32</v>
      </c>
    </row>
    <row r="455" spans="1:10" ht="12.75" customHeight="1">
      <c r="A455" s="13">
        <v>36811</v>
      </c>
      <c r="B455" s="4">
        <v>88.04</v>
      </c>
      <c r="C455" s="4">
        <v>125.71</v>
      </c>
      <c r="D455" s="4">
        <v>180.98</v>
      </c>
      <c r="E455" s="4">
        <v>46.04</v>
      </c>
      <c r="F455" s="4">
        <v>147.88</v>
      </c>
      <c r="G455" s="4">
        <v>161.86000000000001</v>
      </c>
      <c r="H455" s="4">
        <v>198.62</v>
      </c>
      <c r="I455" s="4">
        <v>172.35</v>
      </c>
      <c r="J455" s="22">
        <v>32.25</v>
      </c>
    </row>
    <row r="456" spans="1:10" ht="12.75" customHeight="1">
      <c r="A456" s="13">
        <v>36812</v>
      </c>
      <c r="B456" s="4">
        <v>90.76</v>
      </c>
      <c r="C456" s="4">
        <v>125</v>
      </c>
      <c r="D456" s="4">
        <v>178.66</v>
      </c>
      <c r="E456" s="4">
        <v>45.83</v>
      </c>
      <c r="F456" s="4">
        <v>145.54</v>
      </c>
      <c r="G456" s="4">
        <v>164.55</v>
      </c>
      <c r="H456" s="4">
        <v>205.71</v>
      </c>
      <c r="I456" s="4">
        <v>177.98</v>
      </c>
      <c r="J456" s="22">
        <v>32.5</v>
      </c>
    </row>
    <row r="457" spans="1:10" ht="12.75" customHeight="1">
      <c r="A457" s="13">
        <v>36815</v>
      </c>
      <c r="B457" s="4">
        <v>86.54</v>
      </c>
      <c r="C457" s="4">
        <v>122.11</v>
      </c>
      <c r="D457" s="4">
        <v>171.71</v>
      </c>
      <c r="E457" s="4">
        <v>44.78</v>
      </c>
      <c r="F457" s="4">
        <v>139.97999999999999</v>
      </c>
      <c r="G457" s="4">
        <v>164.75</v>
      </c>
      <c r="H457" s="4">
        <v>205.94</v>
      </c>
      <c r="I457" s="4">
        <v>173.99</v>
      </c>
      <c r="J457" s="22">
        <v>32.125</v>
      </c>
    </row>
    <row r="458" spans="1:10" ht="12.75" customHeight="1">
      <c r="A458" s="13">
        <v>36816</v>
      </c>
      <c r="B458" s="4">
        <v>88.32</v>
      </c>
      <c r="C458" s="4">
        <v>119.32</v>
      </c>
      <c r="D458" s="4">
        <v>172.93</v>
      </c>
      <c r="E458" s="4">
        <v>45.12</v>
      </c>
      <c r="F458" s="4">
        <v>141.88999999999999</v>
      </c>
      <c r="G458" s="4">
        <v>163</v>
      </c>
      <c r="H458" s="4">
        <v>200.94</v>
      </c>
      <c r="I458" s="4">
        <v>171.4</v>
      </c>
      <c r="J458" s="22">
        <v>32.5</v>
      </c>
    </row>
    <row r="459" spans="1:10" ht="12.75" customHeight="1">
      <c r="A459" s="13">
        <v>36817</v>
      </c>
      <c r="B459" s="4">
        <v>87.42</v>
      </c>
      <c r="C459" s="4">
        <v>118.82</v>
      </c>
      <c r="D459" s="4">
        <v>169.84</v>
      </c>
      <c r="E459" s="4">
        <v>45.04</v>
      </c>
      <c r="F459" s="4">
        <v>139.59</v>
      </c>
      <c r="G459" s="4">
        <v>162.37</v>
      </c>
      <c r="H459" s="4">
        <v>199.81</v>
      </c>
      <c r="I459" s="4">
        <v>169.94</v>
      </c>
      <c r="J459" s="22">
        <v>32.438000000000002</v>
      </c>
    </row>
    <row r="460" spans="1:10" ht="12.75" customHeight="1">
      <c r="A460" s="13">
        <v>36818</v>
      </c>
      <c r="B460" s="4">
        <v>88.55</v>
      </c>
      <c r="C460" s="4">
        <v>122.49</v>
      </c>
      <c r="D460" s="4">
        <v>170.33</v>
      </c>
      <c r="E460" s="4">
        <v>46.09</v>
      </c>
      <c r="F460" s="4">
        <v>140.44</v>
      </c>
      <c r="G460" s="4">
        <v>163.19999999999999</v>
      </c>
      <c r="H460" s="4">
        <v>206.28</v>
      </c>
      <c r="I460" s="4">
        <v>180.87</v>
      </c>
      <c r="J460" s="22">
        <v>32.5</v>
      </c>
    </row>
    <row r="461" spans="1:10" ht="12.75" customHeight="1">
      <c r="A461" s="13">
        <v>36819</v>
      </c>
      <c r="B461" s="4">
        <v>86.29</v>
      </c>
      <c r="C461" s="4">
        <v>121.81</v>
      </c>
      <c r="D461" s="4">
        <v>174.41</v>
      </c>
      <c r="E461" s="4">
        <v>46.47</v>
      </c>
      <c r="F461" s="4">
        <v>143.75</v>
      </c>
      <c r="G461" s="4">
        <v>163.04</v>
      </c>
      <c r="H461" s="4">
        <v>208.73</v>
      </c>
      <c r="I461" s="4">
        <v>179.49</v>
      </c>
      <c r="J461" s="22">
        <v>33.375</v>
      </c>
    </row>
    <row r="462" spans="1:10" ht="12.75" customHeight="1">
      <c r="A462" s="13">
        <v>36822</v>
      </c>
      <c r="B462" s="4">
        <v>86.19</v>
      </c>
      <c r="C462" s="4">
        <v>121.92</v>
      </c>
      <c r="D462" s="4">
        <v>171.36</v>
      </c>
      <c r="E462" s="4">
        <v>46.57</v>
      </c>
      <c r="F462" s="4">
        <v>140.36000000000001</v>
      </c>
      <c r="G462" s="4">
        <v>162.66</v>
      </c>
      <c r="H462" s="4">
        <v>210.12</v>
      </c>
      <c r="I462" s="4">
        <v>183.92</v>
      </c>
      <c r="J462" s="22">
        <v>33.25</v>
      </c>
    </row>
    <row r="463" spans="1:10" ht="12.75" customHeight="1">
      <c r="A463" s="13">
        <v>36823</v>
      </c>
      <c r="B463" s="4">
        <v>86.27</v>
      </c>
      <c r="C463" s="4">
        <v>115.34</v>
      </c>
      <c r="D463" s="4">
        <v>165.02</v>
      </c>
      <c r="E463" s="4">
        <v>45.94</v>
      </c>
      <c r="F463" s="4">
        <v>136.01</v>
      </c>
      <c r="G463" s="4">
        <v>161.38</v>
      </c>
      <c r="H463" s="4">
        <v>208.51</v>
      </c>
      <c r="I463" s="4">
        <v>186.04</v>
      </c>
      <c r="J463" s="22">
        <v>33.063000000000002</v>
      </c>
    </row>
    <row r="464" spans="1:10" ht="12.75" customHeight="1">
      <c r="A464" s="13">
        <v>36824</v>
      </c>
      <c r="B464" s="4">
        <v>85.94</v>
      </c>
      <c r="C464" s="4">
        <v>116.48</v>
      </c>
      <c r="D464" s="4">
        <v>158.13</v>
      </c>
      <c r="E464" s="4">
        <v>46.11</v>
      </c>
      <c r="F464" s="4">
        <v>132.34</v>
      </c>
      <c r="G464" s="4">
        <v>158.47</v>
      </c>
      <c r="H464" s="4">
        <v>204.6</v>
      </c>
      <c r="I464" s="4">
        <v>187.18</v>
      </c>
      <c r="J464" s="22">
        <v>31.25</v>
      </c>
    </row>
    <row r="465" spans="1:10" ht="12.75" customHeight="1">
      <c r="A465" s="13">
        <v>36825</v>
      </c>
      <c r="B465" s="4">
        <v>84.82</v>
      </c>
      <c r="C465" s="4">
        <v>117.94</v>
      </c>
      <c r="D465" s="4">
        <v>158.68</v>
      </c>
      <c r="E465" s="4">
        <v>46.78</v>
      </c>
      <c r="F465" s="4">
        <v>133.21</v>
      </c>
      <c r="G465" s="4">
        <v>159.99</v>
      </c>
      <c r="H465" s="4">
        <v>207.22</v>
      </c>
      <c r="I465" s="4">
        <v>189.15</v>
      </c>
      <c r="J465" s="22">
        <v>31</v>
      </c>
    </row>
    <row r="466" spans="1:10" ht="12.75" customHeight="1">
      <c r="A466" s="13">
        <v>36826</v>
      </c>
      <c r="B466" s="4">
        <v>84.48</v>
      </c>
      <c r="C466" s="4">
        <v>115.76</v>
      </c>
      <c r="D466" s="4">
        <v>153.46</v>
      </c>
      <c r="E466" s="4">
        <v>47.86</v>
      </c>
      <c r="F466" s="4">
        <v>126.95</v>
      </c>
      <c r="G466" s="4">
        <v>161.24</v>
      </c>
      <c r="H466" s="4">
        <v>207.52</v>
      </c>
      <c r="I466" s="4">
        <v>188.96</v>
      </c>
      <c r="J466" s="22">
        <v>32.25</v>
      </c>
    </row>
    <row r="467" spans="1:10" ht="12.75" customHeight="1">
      <c r="A467" s="13">
        <v>36829</v>
      </c>
      <c r="B467" s="4">
        <v>78.64</v>
      </c>
      <c r="C467" s="4">
        <v>116.9</v>
      </c>
      <c r="D467" s="4">
        <v>153.47999999999999</v>
      </c>
      <c r="E467" s="4">
        <v>49.39</v>
      </c>
      <c r="F467" s="4">
        <v>127.92</v>
      </c>
      <c r="G467" s="4">
        <v>163.13</v>
      </c>
      <c r="H467" s="4">
        <v>208.57</v>
      </c>
      <c r="I467" s="4">
        <v>189.24</v>
      </c>
      <c r="J467" s="22">
        <v>32.375</v>
      </c>
    </row>
    <row r="468" spans="1:10" ht="12.75" customHeight="1">
      <c r="A468" s="13">
        <v>36830</v>
      </c>
      <c r="B468" s="4">
        <v>79.91</v>
      </c>
      <c r="C468" s="4">
        <v>119.53</v>
      </c>
      <c r="D468" s="4">
        <v>158.13999999999999</v>
      </c>
      <c r="E468" s="4">
        <v>53.05</v>
      </c>
      <c r="F468" s="4">
        <v>133.99</v>
      </c>
      <c r="G468" s="4">
        <v>166.86</v>
      </c>
      <c r="H468" s="4">
        <v>218.54</v>
      </c>
      <c r="I468" s="4">
        <v>196.02</v>
      </c>
      <c r="J468" s="22">
        <v>32.625</v>
      </c>
    </row>
    <row r="469" spans="1:10" ht="12.75" customHeight="1">
      <c r="A469" s="13">
        <v>36831</v>
      </c>
      <c r="B469" s="4">
        <v>80.44</v>
      </c>
      <c r="C469" s="4">
        <v>119.86</v>
      </c>
      <c r="D469" s="4">
        <v>163.95</v>
      </c>
      <c r="E469" s="4">
        <v>51.18</v>
      </c>
      <c r="F469" s="4">
        <v>137.68</v>
      </c>
      <c r="G469" s="4">
        <v>166.14</v>
      </c>
      <c r="H469" s="4">
        <v>215.54</v>
      </c>
      <c r="I469" s="4">
        <v>189.59</v>
      </c>
      <c r="J469" s="22">
        <v>34</v>
      </c>
    </row>
    <row r="470" spans="1:10" ht="12.75" customHeight="1">
      <c r="A470" s="13">
        <v>36832</v>
      </c>
      <c r="B470" s="4">
        <v>81.19</v>
      </c>
      <c r="C470" s="4">
        <v>120.41</v>
      </c>
      <c r="D470" s="4">
        <v>160.51</v>
      </c>
      <c r="E470" s="4">
        <v>51.08</v>
      </c>
      <c r="F470" s="4">
        <v>134.16999999999999</v>
      </c>
      <c r="G470" s="4">
        <v>166.64</v>
      </c>
      <c r="H470" s="4">
        <v>219.76</v>
      </c>
      <c r="I470" s="4">
        <v>195.53</v>
      </c>
      <c r="J470" s="22">
        <v>33.625</v>
      </c>
    </row>
    <row r="471" spans="1:10" ht="12.75" customHeight="1">
      <c r="A471" s="13">
        <v>36833</v>
      </c>
      <c r="B471" s="4">
        <v>80.53</v>
      </c>
      <c r="C471" s="4">
        <v>120.53</v>
      </c>
      <c r="D471" s="4">
        <v>159.62</v>
      </c>
      <c r="E471" s="4">
        <v>50.58</v>
      </c>
      <c r="F471" s="4">
        <v>134.59</v>
      </c>
      <c r="G471" s="4">
        <v>166.39</v>
      </c>
      <c r="H471" s="4">
        <v>220.59</v>
      </c>
      <c r="I471" s="4">
        <v>200.72</v>
      </c>
      <c r="J471" s="22">
        <v>33.5</v>
      </c>
    </row>
    <row r="472" spans="1:10" ht="12.75" customHeight="1">
      <c r="A472" s="13">
        <v>36836</v>
      </c>
      <c r="B472" s="4">
        <v>81.99</v>
      </c>
      <c r="C472" s="4">
        <v>117.09</v>
      </c>
      <c r="D472" s="4">
        <v>156.44</v>
      </c>
      <c r="E472" s="4">
        <v>50.06</v>
      </c>
      <c r="F472" s="4">
        <v>130.41</v>
      </c>
      <c r="G472" s="4">
        <v>166.06</v>
      </c>
      <c r="H472" s="4">
        <v>218.26</v>
      </c>
      <c r="I472" s="4">
        <v>196.86</v>
      </c>
      <c r="J472" s="22">
        <v>32.875</v>
      </c>
    </row>
    <row r="473" spans="1:10" ht="12.75" customHeight="1">
      <c r="A473" s="13">
        <v>36837</v>
      </c>
      <c r="B473" s="4">
        <v>83.21</v>
      </c>
      <c r="C473" s="4">
        <v>120.92</v>
      </c>
      <c r="D473" s="4">
        <v>159.16999999999999</v>
      </c>
      <c r="E473" s="4">
        <v>50.57</v>
      </c>
      <c r="F473" s="4">
        <v>132.6</v>
      </c>
      <c r="G473" s="4">
        <v>166.78</v>
      </c>
      <c r="H473" s="4">
        <v>219.18</v>
      </c>
      <c r="I473" s="4">
        <v>198.08</v>
      </c>
      <c r="J473" s="22">
        <v>32.813000000000002</v>
      </c>
    </row>
    <row r="474" spans="1:10" ht="12.75" customHeight="1">
      <c r="A474" s="13">
        <v>36838</v>
      </c>
      <c r="B474" s="4">
        <v>83.12</v>
      </c>
      <c r="C474" s="4">
        <v>121.91</v>
      </c>
      <c r="D474" s="4">
        <v>159.61000000000001</v>
      </c>
      <c r="E474" s="4">
        <v>49.87</v>
      </c>
      <c r="F474" s="4">
        <v>134.85</v>
      </c>
      <c r="G474" s="4">
        <v>165.99</v>
      </c>
      <c r="H474" s="4">
        <v>216.61</v>
      </c>
      <c r="I474" s="4">
        <v>197.09</v>
      </c>
      <c r="J474" s="22">
        <v>32.813000000000002</v>
      </c>
    </row>
    <row r="475" spans="1:10" ht="12.75" customHeight="1">
      <c r="A475" s="13">
        <v>36839</v>
      </c>
      <c r="B475" s="4">
        <v>83.9</v>
      </c>
      <c r="C475" s="4">
        <v>121.26</v>
      </c>
      <c r="D475" s="4">
        <v>156.76</v>
      </c>
      <c r="E475" s="4">
        <v>50.66</v>
      </c>
      <c r="F475" s="4">
        <v>131.16999999999999</v>
      </c>
      <c r="G475" s="4">
        <v>167.18</v>
      </c>
      <c r="H475" s="4">
        <v>215.2</v>
      </c>
      <c r="I475" s="4">
        <v>203.35</v>
      </c>
      <c r="J475" s="22">
        <v>32.688000000000002</v>
      </c>
    </row>
    <row r="476" spans="1:10" ht="12.75" customHeight="1">
      <c r="A476" s="13">
        <v>36840</v>
      </c>
      <c r="B476" s="4">
        <v>83.95</v>
      </c>
      <c r="C476" s="4">
        <v>119.66</v>
      </c>
      <c r="D476" s="4">
        <v>153.9</v>
      </c>
      <c r="E476" s="4">
        <v>50.27</v>
      </c>
      <c r="F476" s="4">
        <v>127.21</v>
      </c>
      <c r="G476" s="4">
        <v>165.63</v>
      </c>
      <c r="H476" s="4">
        <v>209.07</v>
      </c>
      <c r="I476" s="4">
        <v>199.28</v>
      </c>
      <c r="J476" s="22">
        <v>32.5</v>
      </c>
    </row>
    <row r="477" spans="1:10" ht="12.75" customHeight="1">
      <c r="A477" s="13">
        <v>36843</v>
      </c>
      <c r="B477" s="4">
        <v>84.72</v>
      </c>
      <c r="C477" s="4">
        <v>121.43</v>
      </c>
      <c r="D477" s="4">
        <v>152.9</v>
      </c>
      <c r="E477" s="4">
        <v>51.76</v>
      </c>
      <c r="F477" s="4">
        <v>125.44</v>
      </c>
      <c r="G477" s="4">
        <v>167.08</v>
      </c>
      <c r="H477" s="4">
        <v>208.89</v>
      </c>
      <c r="I477" s="4">
        <v>196.07</v>
      </c>
      <c r="J477" s="22">
        <v>30.875</v>
      </c>
    </row>
    <row r="478" spans="1:10" ht="12.75" customHeight="1">
      <c r="A478" s="13">
        <v>36844</v>
      </c>
      <c r="B478" s="4">
        <v>84.95</v>
      </c>
      <c r="C478" s="4">
        <v>118.81</v>
      </c>
      <c r="D478" s="4">
        <v>157.84</v>
      </c>
      <c r="E478" s="4">
        <v>51.16</v>
      </c>
      <c r="F478" s="4">
        <v>128.63999999999999</v>
      </c>
      <c r="G478" s="4">
        <v>167.73</v>
      </c>
      <c r="H478" s="4">
        <v>212.96</v>
      </c>
      <c r="I478" s="4">
        <v>198.48</v>
      </c>
      <c r="J478" s="22">
        <v>31.625</v>
      </c>
    </row>
    <row r="479" spans="1:10" ht="12.75" customHeight="1">
      <c r="A479" s="13">
        <v>36845</v>
      </c>
      <c r="B479" s="4">
        <v>85.09</v>
      </c>
      <c r="C479" s="4">
        <v>119.71</v>
      </c>
      <c r="D479" s="4">
        <v>165.34</v>
      </c>
      <c r="E479" s="4">
        <v>51.68</v>
      </c>
      <c r="F479" s="4">
        <v>134.01</v>
      </c>
      <c r="G479" s="4">
        <v>169.31</v>
      </c>
      <c r="H479" s="4">
        <v>215.31</v>
      </c>
      <c r="I479" s="4">
        <v>199.98</v>
      </c>
      <c r="J479" s="22">
        <v>32</v>
      </c>
    </row>
    <row r="480" spans="1:10" ht="12.75" customHeight="1">
      <c r="A480" s="13">
        <v>36846</v>
      </c>
      <c r="B480" s="4">
        <v>84.62</v>
      </c>
      <c r="C480" s="4">
        <v>118.78</v>
      </c>
      <c r="D480" s="4">
        <v>166.17</v>
      </c>
      <c r="E480" s="4">
        <v>49.72</v>
      </c>
      <c r="F480" s="4">
        <v>134</v>
      </c>
      <c r="G480" s="4">
        <v>169.97</v>
      </c>
      <c r="H480" s="4">
        <v>211.82</v>
      </c>
      <c r="I480" s="4">
        <v>194.01</v>
      </c>
      <c r="J480" s="22">
        <v>32.063000000000002</v>
      </c>
    </row>
    <row r="481" spans="1:10" ht="12.75" customHeight="1">
      <c r="A481" s="13">
        <v>36847</v>
      </c>
      <c r="B481" s="4">
        <v>85.4</v>
      </c>
      <c r="C481" s="4">
        <v>118.01</v>
      </c>
      <c r="D481" s="4">
        <v>163.6</v>
      </c>
      <c r="E481" s="4">
        <v>49.81</v>
      </c>
      <c r="F481" s="4">
        <v>132.33000000000001</v>
      </c>
      <c r="G481" s="4">
        <v>172.44</v>
      </c>
      <c r="H481" s="4">
        <v>212.58</v>
      </c>
      <c r="I481" s="4">
        <v>195.31</v>
      </c>
      <c r="J481" s="22">
        <v>32.313000000000002</v>
      </c>
    </row>
    <row r="482" spans="1:10" ht="12.75" customHeight="1">
      <c r="A482" s="13">
        <v>36850</v>
      </c>
      <c r="B482" s="4">
        <v>84.28</v>
      </c>
      <c r="C482" s="4">
        <v>116.76</v>
      </c>
      <c r="D482" s="4">
        <v>161.51</v>
      </c>
      <c r="E482" s="4">
        <v>48.13</v>
      </c>
      <c r="F482" s="4">
        <v>129.76</v>
      </c>
      <c r="G482" s="4">
        <v>172.58</v>
      </c>
      <c r="H482" s="4">
        <v>207.48</v>
      </c>
      <c r="I482" s="4">
        <v>191.69</v>
      </c>
      <c r="J482" s="22">
        <v>32.375</v>
      </c>
    </row>
    <row r="483" spans="1:10" ht="12.75" customHeight="1">
      <c r="A483" s="13">
        <v>36851</v>
      </c>
      <c r="B483" s="4">
        <v>84.94</v>
      </c>
      <c r="C483" s="4">
        <v>99.83</v>
      </c>
      <c r="D483" s="4">
        <v>165.63</v>
      </c>
      <c r="E483" s="4">
        <v>47.82</v>
      </c>
      <c r="F483" s="4">
        <v>129.72</v>
      </c>
      <c r="G483" s="4">
        <v>173.05</v>
      </c>
      <c r="H483" s="4">
        <v>205.9</v>
      </c>
      <c r="I483" s="4">
        <v>190.11</v>
      </c>
      <c r="J483" s="22">
        <v>32.938000000000002</v>
      </c>
    </row>
    <row r="484" spans="1:10" ht="12.75" customHeight="1">
      <c r="A484" s="13">
        <v>36852</v>
      </c>
      <c r="B484" s="4">
        <v>85.07</v>
      </c>
      <c r="C484" s="4">
        <v>95.28</v>
      </c>
      <c r="D484" s="4">
        <v>163.87</v>
      </c>
      <c r="E484" s="4">
        <v>48.13</v>
      </c>
      <c r="F484" s="4">
        <v>125.34</v>
      </c>
      <c r="G484" s="4">
        <v>172.9</v>
      </c>
      <c r="H484" s="4">
        <v>202.53</v>
      </c>
      <c r="I484" s="4">
        <v>189.99</v>
      </c>
      <c r="J484" s="22">
        <v>31.875</v>
      </c>
    </row>
    <row r="485" spans="1:10" ht="12.75" customHeight="1">
      <c r="A485" s="13">
        <v>36854</v>
      </c>
      <c r="B485" s="4">
        <v>88.42</v>
      </c>
      <c r="C485" s="4">
        <v>98.77</v>
      </c>
      <c r="D485" s="4">
        <v>167.23</v>
      </c>
      <c r="E485" s="4">
        <v>49.52</v>
      </c>
      <c r="F485" s="4">
        <v>128.93</v>
      </c>
      <c r="G485" s="4">
        <v>174.93</v>
      </c>
      <c r="H485" s="4">
        <v>208.17</v>
      </c>
      <c r="I485" s="4">
        <v>187.04</v>
      </c>
      <c r="J485" s="22">
        <v>32.688000000000002</v>
      </c>
    </row>
    <row r="486" spans="1:10" ht="12.75" customHeight="1">
      <c r="A486" s="13">
        <v>36857</v>
      </c>
      <c r="B486" s="4">
        <v>88.3</v>
      </c>
      <c r="C486" s="4">
        <v>101.03</v>
      </c>
      <c r="D486" s="4">
        <v>166.59</v>
      </c>
      <c r="E486" s="4">
        <v>49.96</v>
      </c>
      <c r="F486" s="4">
        <v>126.87</v>
      </c>
      <c r="G486" s="4">
        <v>172.69</v>
      </c>
      <c r="H486" s="4">
        <v>208.46</v>
      </c>
      <c r="I486" s="4">
        <v>185.17</v>
      </c>
      <c r="J486" s="22">
        <v>33.438000000000002</v>
      </c>
    </row>
    <row r="487" spans="1:10" ht="12.75" customHeight="1">
      <c r="A487" s="13">
        <v>36858</v>
      </c>
      <c r="B487" s="4">
        <v>86.62</v>
      </c>
      <c r="C487" s="4">
        <v>101.83</v>
      </c>
      <c r="D487" s="4">
        <v>164.04</v>
      </c>
      <c r="E487" s="4">
        <v>48.49</v>
      </c>
      <c r="F487" s="4">
        <v>126.89</v>
      </c>
      <c r="G487" s="4">
        <v>171.61</v>
      </c>
      <c r="H487" s="4">
        <v>201.92</v>
      </c>
      <c r="I487" s="4">
        <v>177.62</v>
      </c>
      <c r="J487" s="22">
        <v>32.188000000000002</v>
      </c>
    </row>
    <row r="488" spans="1:10" ht="12.75" customHeight="1">
      <c r="A488" s="13">
        <v>36859</v>
      </c>
      <c r="B488" s="4">
        <v>86.84</v>
      </c>
      <c r="C488" s="4">
        <v>101.65</v>
      </c>
      <c r="D488" s="4">
        <v>155.72</v>
      </c>
      <c r="E488" s="4">
        <v>48.17</v>
      </c>
      <c r="F488" s="4">
        <v>119.97</v>
      </c>
      <c r="G488" s="4">
        <v>171.49</v>
      </c>
      <c r="H488" s="4">
        <v>200.18</v>
      </c>
      <c r="I488" s="4">
        <v>172.79</v>
      </c>
      <c r="J488" s="22">
        <v>31.937999999999999</v>
      </c>
    </row>
    <row r="489" spans="1:10" ht="12.75" customHeight="1">
      <c r="A489" s="13">
        <v>36860</v>
      </c>
      <c r="B489" s="4">
        <v>86.41</v>
      </c>
      <c r="C489" s="4">
        <v>100.34</v>
      </c>
      <c r="D489" s="4">
        <v>148.36000000000001</v>
      </c>
      <c r="E489" s="4">
        <v>47.26</v>
      </c>
      <c r="F489" s="4">
        <v>114.63</v>
      </c>
      <c r="G489" s="4">
        <v>168.58</v>
      </c>
      <c r="H489" s="4">
        <v>195.64</v>
      </c>
      <c r="I489" s="4">
        <v>156.37</v>
      </c>
      <c r="J489" s="22">
        <v>30.687999999999999</v>
      </c>
    </row>
    <row r="490" spans="1:10" ht="12.75" customHeight="1">
      <c r="A490" s="13">
        <v>36861</v>
      </c>
      <c r="B490" s="4">
        <v>87.75</v>
      </c>
      <c r="C490" s="4">
        <v>103.76</v>
      </c>
      <c r="D490" s="4">
        <v>152.30000000000001</v>
      </c>
      <c r="E490" s="4">
        <v>47.88</v>
      </c>
      <c r="F490" s="4">
        <v>115.42</v>
      </c>
      <c r="G490" s="4">
        <v>170.82</v>
      </c>
      <c r="H490" s="4">
        <v>201.15</v>
      </c>
      <c r="I490" s="4">
        <v>153.44999999999999</v>
      </c>
      <c r="J490" s="22">
        <v>32.063000000000002</v>
      </c>
    </row>
    <row r="491" spans="1:10" ht="12.75" customHeight="1">
      <c r="A491" s="13">
        <v>36864</v>
      </c>
      <c r="B491" s="4">
        <v>86.79</v>
      </c>
      <c r="C491" s="4">
        <v>103.23</v>
      </c>
      <c r="D491" s="4">
        <v>155.47999999999999</v>
      </c>
      <c r="E491" s="4">
        <v>47.08</v>
      </c>
      <c r="F491" s="4">
        <v>114.97</v>
      </c>
      <c r="G491" s="4">
        <v>171.12</v>
      </c>
      <c r="H491" s="4">
        <v>199.9</v>
      </c>
      <c r="I491" s="4">
        <v>151.26</v>
      </c>
      <c r="J491" s="22">
        <v>32.5</v>
      </c>
    </row>
    <row r="492" spans="1:10" ht="12.75" customHeight="1">
      <c r="A492" s="13">
        <v>36865</v>
      </c>
      <c r="B492" s="4">
        <v>88.8</v>
      </c>
      <c r="C492" s="4">
        <v>106.9</v>
      </c>
      <c r="D492" s="4">
        <v>155.97</v>
      </c>
      <c r="E492" s="4">
        <v>47.06</v>
      </c>
      <c r="F492" s="4">
        <v>116.41</v>
      </c>
      <c r="G492" s="4">
        <v>170.78</v>
      </c>
      <c r="H492" s="4">
        <v>208.29</v>
      </c>
      <c r="I492" s="4">
        <v>154.22</v>
      </c>
      <c r="J492" s="22">
        <v>33.063000000000002</v>
      </c>
    </row>
    <row r="493" spans="1:10" ht="12.75" customHeight="1">
      <c r="A493" s="13">
        <v>36866</v>
      </c>
      <c r="B493" s="4">
        <v>87.45</v>
      </c>
      <c r="C493" s="4">
        <v>104.56</v>
      </c>
      <c r="D493" s="4">
        <v>157.26</v>
      </c>
      <c r="E493" s="4">
        <v>45.75</v>
      </c>
      <c r="F493" s="4">
        <v>115.81</v>
      </c>
      <c r="G493" s="4">
        <v>169.14</v>
      </c>
      <c r="H493" s="4">
        <v>205.3</v>
      </c>
      <c r="I493" s="4">
        <v>151.19</v>
      </c>
      <c r="J493" s="22">
        <v>32.813000000000002</v>
      </c>
    </row>
    <row r="494" spans="1:10" ht="12.75" customHeight="1">
      <c r="A494" s="13">
        <v>36867</v>
      </c>
      <c r="B494" s="4">
        <v>88.13</v>
      </c>
      <c r="C494" s="4">
        <v>104.15</v>
      </c>
      <c r="D494" s="4">
        <v>159.03</v>
      </c>
      <c r="E494" s="4">
        <v>46.11</v>
      </c>
      <c r="F494" s="4">
        <v>118.72</v>
      </c>
      <c r="G494" s="4">
        <v>170.05</v>
      </c>
      <c r="H494" s="4">
        <v>205.15</v>
      </c>
      <c r="I494" s="4">
        <v>137.44</v>
      </c>
      <c r="J494" s="22">
        <v>33</v>
      </c>
    </row>
    <row r="495" spans="1:10" ht="12.75" customHeight="1">
      <c r="A495" s="13">
        <v>36868</v>
      </c>
      <c r="B495" s="4">
        <v>90.06</v>
      </c>
      <c r="C495" s="4">
        <v>106.42</v>
      </c>
      <c r="D495" s="4">
        <v>159.74</v>
      </c>
      <c r="E495" s="4">
        <v>46.95</v>
      </c>
      <c r="F495" s="4">
        <v>120.63</v>
      </c>
      <c r="G495" s="4">
        <v>172.13</v>
      </c>
      <c r="H495" s="4">
        <v>211.75</v>
      </c>
      <c r="I495" s="4">
        <v>141.99</v>
      </c>
      <c r="J495" s="22">
        <v>34.563000000000002</v>
      </c>
    </row>
    <row r="496" spans="1:10" ht="12.75" customHeight="1">
      <c r="A496" s="13">
        <v>36871</v>
      </c>
      <c r="B496" s="4">
        <v>89.25</v>
      </c>
      <c r="C496" s="4">
        <v>105.43</v>
      </c>
      <c r="D496" s="4">
        <v>165.86</v>
      </c>
      <c r="E496" s="4">
        <v>46.84</v>
      </c>
      <c r="F496" s="4">
        <v>126.59</v>
      </c>
      <c r="G496" s="4">
        <v>173.86</v>
      </c>
      <c r="H496" s="4">
        <v>216.65</v>
      </c>
      <c r="I496" s="4">
        <v>153.16</v>
      </c>
      <c r="J496" s="22">
        <v>35.688000000000002</v>
      </c>
    </row>
    <row r="497" spans="1:10" ht="12.75" customHeight="1">
      <c r="A497" s="13">
        <v>36872</v>
      </c>
      <c r="B497" s="4">
        <v>89.26</v>
      </c>
      <c r="C497" s="4">
        <v>104.85</v>
      </c>
      <c r="D497" s="4">
        <v>167.83</v>
      </c>
      <c r="E497" s="4">
        <v>46.59</v>
      </c>
      <c r="F497" s="4">
        <v>127.56</v>
      </c>
      <c r="G497" s="4">
        <v>172.25</v>
      </c>
      <c r="H497" s="4">
        <v>213.78</v>
      </c>
      <c r="I497" s="4">
        <v>155.66999999999999</v>
      </c>
      <c r="J497" s="22">
        <v>34.938000000000002</v>
      </c>
    </row>
    <row r="498" spans="1:10" ht="12.75" customHeight="1">
      <c r="A498" s="13">
        <v>36873</v>
      </c>
      <c r="B498" s="4">
        <v>87.23</v>
      </c>
      <c r="C498" s="4">
        <v>105.14</v>
      </c>
      <c r="D498" s="4">
        <v>166.73</v>
      </c>
      <c r="E498" s="4">
        <v>47.11</v>
      </c>
      <c r="F498" s="4">
        <v>126.64</v>
      </c>
      <c r="G498" s="4">
        <v>172.62</v>
      </c>
      <c r="H498" s="4">
        <v>211.34</v>
      </c>
      <c r="I498" s="4">
        <v>161.47999999999999</v>
      </c>
      <c r="J498" s="22">
        <v>35.063000000000002</v>
      </c>
    </row>
    <row r="499" spans="1:10" ht="12.75" customHeight="1">
      <c r="A499" s="13">
        <v>36874</v>
      </c>
      <c r="B499" s="4">
        <v>87.45</v>
      </c>
      <c r="C499" s="4">
        <v>102.76</v>
      </c>
      <c r="D499" s="4">
        <v>162.49</v>
      </c>
      <c r="E499" s="4">
        <v>46.54</v>
      </c>
      <c r="F499" s="4">
        <v>124.71</v>
      </c>
      <c r="G499" s="4">
        <v>172.84</v>
      </c>
      <c r="H499" s="4">
        <v>207.22</v>
      </c>
      <c r="I499" s="4">
        <v>155.03</v>
      </c>
      <c r="J499" s="22">
        <v>33.875</v>
      </c>
    </row>
    <row r="500" spans="1:10" ht="12.75" customHeight="1">
      <c r="A500" s="13">
        <v>36875</v>
      </c>
      <c r="B500" s="4">
        <v>86.24</v>
      </c>
      <c r="C500" s="4">
        <v>102.8</v>
      </c>
      <c r="D500" s="4">
        <v>166.27</v>
      </c>
      <c r="E500" s="4">
        <v>46.16</v>
      </c>
      <c r="F500" s="4">
        <v>128.43</v>
      </c>
      <c r="G500" s="4">
        <v>173.87</v>
      </c>
      <c r="H500" s="4">
        <v>206.98</v>
      </c>
      <c r="I500" s="4">
        <v>148.99</v>
      </c>
      <c r="J500" s="22">
        <v>33.25</v>
      </c>
    </row>
    <row r="501" spans="1:10" ht="12.75" customHeight="1">
      <c r="A501" s="13">
        <v>36878</v>
      </c>
      <c r="B501" s="4">
        <v>86.99</v>
      </c>
      <c r="C501" s="4">
        <v>104.83</v>
      </c>
      <c r="D501" s="4">
        <v>175.29</v>
      </c>
      <c r="E501" s="4">
        <v>45.09</v>
      </c>
      <c r="F501" s="4">
        <v>136.65</v>
      </c>
      <c r="G501" s="4">
        <v>178.39</v>
      </c>
      <c r="H501" s="4">
        <v>208.76</v>
      </c>
      <c r="I501" s="4">
        <v>154.31</v>
      </c>
      <c r="J501" s="22">
        <v>36.563000000000002</v>
      </c>
    </row>
    <row r="502" spans="1:10" ht="12.75" customHeight="1">
      <c r="A502" s="13">
        <v>36879</v>
      </c>
      <c r="B502" s="4">
        <v>86.42</v>
      </c>
      <c r="C502" s="4">
        <v>109.64</v>
      </c>
      <c r="D502" s="4">
        <v>179.24</v>
      </c>
      <c r="E502" s="4">
        <v>45.29</v>
      </c>
      <c r="F502" s="4">
        <v>140.94</v>
      </c>
      <c r="G502" s="4">
        <v>179.19</v>
      </c>
      <c r="H502" s="4">
        <v>207.07</v>
      </c>
      <c r="I502" s="4">
        <v>147.12</v>
      </c>
      <c r="J502" s="22">
        <v>38.563000000000002</v>
      </c>
    </row>
    <row r="503" spans="1:10" ht="12.75" customHeight="1">
      <c r="A503" s="13">
        <v>36880</v>
      </c>
      <c r="B503" s="4">
        <v>86.09</v>
      </c>
      <c r="C503" s="4">
        <v>109.56</v>
      </c>
      <c r="D503" s="4">
        <v>173.24</v>
      </c>
      <c r="E503" s="4">
        <v>43.85</v>
      </c>
      <c r="F503" s="4">
        <v>136.74</v>
      </c>
      <c r="G503" s="4">
        <v>178.52</v>
      </c>
      <c r="H503" s="4">
        <v>200.46</v>
      </c>
      <c r="I503" s="4">
        <v>146.47</v>
      </c>
      <c r="J503" s="22">
        <v>37.875</v>
      </c>
    </row>
    <row r="504" spans="1:10" ht="12.75" customHeight="1">
      <c r="A504" s="13">
        <v>36881</v>
      </c>
      <c r="B504" s="4">
        <v>87.38</v>
      </c>
      <c r="C504" s="4">
        <v>111.75</v>
      </c>
      <c r="D504" s="4">
        <v>174.42</v>
      </c>
      <c r="E504" s="4">
        <v>45.01</v>
      </c>
      <c r="F504" s="4">
        <v>137.58000000000001</v>
      </c>
      <c r="G504" s="4">
        <v>178.96</v>
      </c>
      <c r="H504" s="4">
        <v>201.73</v>
      </c>
      <c r="I504" s="4">
        <v>148.53</v>
      </c>
      <c r="J504" s="22">
        <v>38.25</v>
      </c>
    </row>
    <row r="505" spans="1:10" ht="12.75" customHeight="1">
      <c r="A505" s="13">
        <v>36882</v>
      </c>
      <c r="B505" s="4">
        <v>93.45</v>
      </c>
      <c r="C505" s="4">
        <v>113.17</v>
      </c>
      <c r="D505" s="4">
        <v>177.28</v>
      </c>
      <c r="E505" s="4">
        <v>45.77</v>
      </c>
      <c r="F505" s="4">
        <v>138.9</v>
      </c>
      <c r="G505" s="4">
        <v>181.75</v>
      </c>
      <c r="H505" s="4">
        <v>208.5</v>
      </c>
      <c r="I505" s="4">
        <v>151.66</v>
      </c>
      <c r="J505" s="22">
        <v>39.875</v>
      </c>
    </row>
    <row r="506" spans="1:10" ht="12.75" customHeight="1">
      <c r="A506" s="13">
        <v>36886</v>
      </c>
      <c r="B506" s="4">
        <v>101.09</v>
      </c>
      <c r="C506" s="4">
        <v>111.48</v>
      </c>
      <c r="D506" s="4">
        <v>193.3</v>
      </c>
      <c r="E506" s="4">
        <v>45.5</v>
      </c>
      <c r="F506" s="4">
        <v>145.5</v>
      </c>
      <c r="G506" s="4">
        <v>185</v>
      </c>
      <c r="H506" s="4">
        <v>210.19</v>
      </c>
      <c r="I506" s="4">
        <v>149.53</v>
      </c>
      <c r="J506" s="22">
        <v>41.625</v>
      </c>
    </row>
    <row r="507" spans="1:10" ht="12.75" customHeight="1">
      <c r="A507" s="13">
        <v>36887</v>
      </c>
      <c r="B507" s="4">
        <v>114.36</v>
      </c>
      <c r="C507" s="4">
        <v>112.66</v>
      </c>
      <c r="D507" s="4">
        <v>194.41</v>
      </c>
      <c r="E507" s="4">
        <v>48.03</v>
      </c>
      <c r="F507" s="4">
        <v>146.41999999999999</v>
      </c>
      <c r="G507" s="4">
        <v>191.82</v>
      </c>
      <c r="H507" s="4">
        <v>217.02</v>
      </c>
      <c r="I507" s="4">
        <v>155.59</v>
      </c>
      <c r="J507" s="22">
        <v>45.125</v>
      </c>
    </row>
    <row r="508" spans="1:10" ht="12.75" customHeight="1">
      <c r="A508" s="13">
        <v>36888</v>
      </c>
      <c r="B508" s="4">
        <v>118.34</v>
      </c>
      <c r="C508" s="4">
        <v>113.82</v>
      </c>
      <c r="D508" s="4">
        <v>200.83</v>
      </c>
      <c r="E508" s="4">
        <v>48.04</v>
      </c>
      <c r="F508" s="4">
        <v>151.80000000000001</v>
      </c>
      <c r="G508" s="4">
        <v>193.54</v>
      </c>
      <c r="H508" s="4">
        <v>223.52</v>
      </c>
      <c r="I508" s="4">
        <v>154.69</v>
      </c>
      <c r="J508" s="22">
        <v>44.875</v>
      </c>
    </row>
    <row r="509" spans="1:10" ht="12.75" customHeight="1">
      <c r="A509" s="13">
        <v>36889</v>
      </c>
      <c r="B509" s="4">
        <v>125.25</v>
      </c>
      <c r="C509" s="4">
        <v>114.51</v>
      </c>
      <c r="D509" s="4">
        <v>195.6</v>
      </c>
      <c r="E509" s="4">
        <v>48.87</v>
      </c>
      <c r="G509" s="4">
        <v>189.33</v>
      </c>
      <c r="H509" s="4">
        <v>219.59</v>
      </c>
      <c r="I509" s="4">
        <v>155.85</v>
      </c>
      <c r="J509" s="22">
        <v>44.563000000000002</v>
      </c>
    </row>
    <row r="510" spans="1:10" ht="12.75" customHeight="1">
      <c r="A510" s="13">
        <v>36893</v>
      </c>
      <c r="B510" s="4">
        <v>122.28</v>
      </c>
      <c r="C510" s="4">
        <v>112.59</v>
      </c>
      <c r="D510" s="4">
        <v>190.99</v>
      </c>
      <c r="E510" s="4">
        <v>48.08</v>
      </c>
      <c r="F510" s="4">
        <v>148.62</v>
      </c>
      <c r="G510" s="4">
        <v>183.38</v>
      </c>
      <c r="H510" s="4">
        <v>209.99</v>
      </c>
      <c r="I510" s="4">
        <v>148.32</v>
      </c>
      <c r="J510" s="22">
        <v>41.75</v>
      </c>
    </row>
    <row r="511" spans="1:10" ht="12.75" customHeight="1">
      <c r="A511" s="13">
        <v>36894</v>
      </c>
      <c r="B511" s="4">
        <v>118.31</v>
      </c>
      <c r="C511" s="4">
        <v>116.44</v>
      </c>
      <c r="D511" s="4">
        <v>184.78</v>
      </c>
      <c r="E511" s="4">
        <v>48.67</v>
      </c>
      <c r="F511" s="4">
        <v>143.22999999999999</v>
      </c>
      <c r="G511" s="4">
        <v>184.62</v>
      </c>
      <c r="H511" s="4">
        <v>219.16</v>
      </c>
      <c r="I511" s="4">
        <v>155.02000000000001</v>
      </c>
      <c r="J511" s="22">
        <v>39.75</v>
      </c>
    </row>
    <row r="512" spans="1:10" ht="12.75" customHeight="1">
      <c r="A512" s="13">
        <v>36895</v>
      </c>
      <c r="B512" s="4">
        <v>119.78</v>
      </c>
      <c r="C512" s="4">
        <v>119.96</v>
      </c>
      <c r="D512" s="4">
        <v>174.45</v>
      </c>
      <c r="E512" s="4">
        <v>48.23</v>
      </c>
      <c r="F512" s="4">
        <v>137.59</v>
      </c>
      <c r="G512" s="4">
        <v>175.21</v>
      </c>
      <c r="H512" s="4">
        <v>215.8</v>
      </c>
      <c r="I512" s="4">
        <v>157.74</v>
      </c>
      <c r="J512" s="22">
        <v>37.75</v>
      </c>
    </row>
    <row r="513" spans="1:10" ht="12.75" customHeight="1">
      <c r="A513" s="13">
        <v>36896</v>
      </c>
      <c r="B513" s="4">
        <v>120.19</v>
      </c>
      <c r="C513" s="4">
        <v>118.19</v>
      </c>
      <c r="D513" s="4">
        <v>177.98</v>
      </c>
      <c r="E513" s="4">
        <v>47.73</v>
      </c>
      <c r="F513" s="4">
        <v>136.9</v>
      </c>
      <c r="G513" s="4">
        <v>173.86</v>
      </c>
      <c r="H513" s="4">
        <v>210.59</v>
      </c>
      <c r="I513" s="4">
        <v>155.41</v>
      </c>
      <c r="J513" s="22">
        <v>37.813000000000002</v>
      </c>
    </row>
    <row r="514" spans="1:10" ht="12.75" customHeight="1">
      <c r="A514" s="13">
        <v>36899</v>
      </c>
      <c r="B514" s="4">
        <v>116.14</v>
      </c>
      <c r="C514" s="4">
        <v>119.2</v>
      </c>
      <c r="D514" s="4">
        <v>183.71</v>
      </c>
      <c r="E514" s="4">
        <v>46.11</v>
      </c>
      <c r="F514" s="4">
        <v>140.07</v>
      </c>
      <c r="G514" s="4">
        <v>174.7</v>
      </c>
      <c r="H514" s="4">
        <v>210.51</v>
      </c>
      <c r="I514" s="4">
        <v>153.99</v>
      </c>
      <c r="J514" s="22">
        <v>38.188000000000002</v>
      </c>
    </row>
    <row r="515" spans="1:10" ht="12.75" customHeight="1">
      <c r="A515" s="13">
        <v>36900</v>
      </c>
      <c r="B515" s="4">
        <v>119.64</v>
      </c>
      <c r="C515" s="4">
        <v>118.43</v>
      </c>
      <c r="D515" s="4">
        <v>179.6</v>
      </c>
      <c r="E515" s="4">
        <v>46.8</v>
      </c>
      <c r="F515" s="4">
        <v>139.03</v>
      </c>
      <c r="G515" s="4">
        <v>173.67</v>
      </c>
      <c r="H515" s="4">
        <v>210.33</v>
      </c>
      <c r="I515" s="4">
        <v>149.91999999999999</v>
      </c>
      <c r="J515" s="22">
        <v>38</v>
      </c>
    </row>
    <row r="516" spans="1:10" ht="12.75" customHeight="1">
      <c r="A516" s="13">
        <v>36901</v>
      </c>
      <c r="B516" s="4">
        <v>126.63</v>
      </c>
      <c r="C516" s="4">
        <v>120.56</v>
      </c>
      <c r="D516" s="4">
        <v>183.6</v>
      </c>
      <c r="E516" s="4">
        <v>45.3</v>
      </c>
      <c r="F516" s="4">
        <v>142.93</v>
      </c>
      <c r="G516" s="4">
        <v>175.07</v>
      </c>
      <c r="H516" s="4">
        <v>215.62</v>
      </c>
      <c r="I516" s="4">
        <v>156.05000000000001</v>
      </c>
      <c r="J516" s="22">
        <v>38.375</v>
      </c>
    </row>
    <row r="517" spans="1:10" ht="12.75" customHeight="1">
      <c r="A517" s="13">
        <v>36902</v>
      </c>
      <c r="B517" s="4">
        <v>131.97</v>
      </c>
      <c r="C517" s="4">
        <v>121.24</v>
      </c>
      <c r="D517" s="4">
        <v>184.18</v>
      </c>
      <c r="E517" s="4">
        <v>44.97</v>
      </c>
      <c r="F517" s="4">
        <v>142.91999999999999</v>
      </c>
      <c r="G517" s="4">
        <v>171.51</v>
      </c>
      <c r="H517" s="4">
        <v>219.76</v>
      </c>
      <c r="I517" s="4">
        <v>157.97</v>
      </c>
      <c r="J517" s="22">
        <v>38.313000000000002</v>
      </c>
    </row>
    <row r="518" spans="1:10" ht="12.75" customHeight="1">
      <c r="A518" s="13">
        <v>36903</v>
      </c>
      <c r="B518" s="4">
        <v>122.77</v>
      </c>
      <c r="C518" s="4">
        <v>118.51</v>
      </c>
      <c r="D518" s="4">
        <v>180.91</v>
      </c>
      <c r="E518" s="4">
        <v>45.05</v>
      </c>
      <c r="F518" s="4">
        <v>141.99</v>
      </c>
      <c r="G518" s="4">
        <v>171.53</v>
      </c>
      <c r="H518" s="4">
        <v>220.9</v>
      </c>
      <c r="I518" s="4">
        <v>155.16999999999999</v>
      </c>
      <c r="J518" s="22">
        <v>36.688000000000002</v>
      </c>
    </row>
    <row r="519" spans="1:10" ht="12.75" customHeight="1">
      <c r="A519" s="13">
        <v>36907</v>
      </c>
      <c r="B519" s="4">
        <v>125.56</v>
      </c>
      <c r="C519" s="4">
        <v>121.79</v>
      </c>
      <c r="D519" s="4">
        <v>180.8</v>
      </c>
      <c r="E519" s="4">
        <v>45.72</v>
      </c>
      <c r="F519" s="4">
        <v>143.79</v>
      </c>
      <c r="G519" s="4">
        <v>171.78</v>
      </c>
      <c r="H519" s="4">
        <v>222.59</v>
      </c>
      <c r="I519" s="4">
        <v>154.41</v>
      </c>
      <c r="J519" s="22">
        <v>35.938000000000002</v>
      </c>
    </row>
    <row r="520" spans="1:10" ht="12.75" customHeight="1">
      <c r="A520" s="13">
        <v>36908</v>
      </c>
      <c r="B520" s="4">
        <v>128.18</v>
      </c>
      <c r="C520" s="4">
        <v>120.52</v>
      </c>
      <c r="D520" s="4">
        <v>174.19</v>
      </c>
      <c r="E520" s="4">
        <v>45.73</v>
      </c>
      <c r="F520" s="4">
        <v>139.52000000000001</v>
      </c>
      <c r="G520" s="4">
        <v>169.63</v>
      </c>
      <c r="H520" s="4">
        <v>222.87</v>
      </c>
      <c r="I520" s="4">
        <v>159.56</v>
      </c>
      <c r="J520" s="22">
        <v>34.875</v>
      </c>
    </row>
    <row r="521" spans="1:10" ht="12.75" customHeight="1">
      <c r="A521" s="13">
        <v>36909</v>
      </c>
      <c r="B521" s="4">
        <v>124.22</v>
      </c>
      <c r="C521" s="4">
        <v>117.24</v>
      </c>
      <c r="D521" s="4">
        <v>163.9</v>
      </c>
      <c r="E521" s="4">
        <v>46.09</v>
      </c>
      <c r="F521" s="4">
        <v>131.1</v>
      </c>
      <c r="G521" s="4">
        <v>171.04</v>
      </c>
      <c r="H521" s="4">
        <v>224.01</v>
      </c>
      <c r="I521" s="4">
        <v>151.47999999999999</v>
      </c>
      <c r="J521" s="22">
        <v>33.813000000000002</v>
      </c>
    </row>
    <row r="522" spans="1:10" ht="12.75" customHeight="1">
      <c r="A522" s="13">
        <v>36910</v>
      </c>
      <c r="B522" s="4">
        <v>122.97</v>
      </c>
      <c r="C522" s="4">
        <v>116.79</v>
      </c>
      <c r="D522" s="4">
        <v>164.15</v>
      </c>
      <c r="E522" s="4">
        <v>45.86</v>
      </c>
      <c r="F522" s="4">
        <v>130.27000000000001</v>
      </c>
      <c r="G522" s="4">
        <v>170.34</v>
      </c>
      <c r="H522" s="4">
        <v>220.81</v>
      </c>
      <c r="I522" s="4">
        <v>151.94999999999999</v>
      </c>
      <c r="J522" s="22">
        <v>33.875</v>
      </c>
    </row>
    <row r="523" spans="1:10" ht="12.75" customHeight="1">
      <c r="A523" s="13">
        <v>36913</v>
      </c>
      <c r="B523" s="4">
        <v>121.43</v>
      </c>
      <c r="C523" s="4">
        <v>117.01</v>
      </c>
      <c r="D523" s="4">
        <v>166.35</v>
      </c>
      <c r="E523" s="4">
        <v>45.21</v>
      </c>
      <c r="F523" s="4">
        <v>131.21</v>
      </c>
      <c r="G523" s="4">
        <v>172.14</v>
      </c>
      <c r="H523" s="4">
        <v>221.12</v>
      </c>
      <c r="I523" s="4">
        <v>148.41999999999999</v>
      </c>
      <c r="J523" s="22">
        <v>34.063000000000002</v>
      </c>
    </row>
    <row r="524" spans="1:10" ht="12.75" customHeight="1">
      <c r="A524" s="13">
        <v>36914</v>
      </c>
      <c r="B524" s="4">
        <v>120.97</v>
      </c>
      <c r="C524" s="4">
        <v>119.95</v>
      </c>
      <c r="D524" s="4">
        <v>170.05</v>
      </c>
      <c r="E524" s="4">
        <v>45.51</v>
      </c>
      <c r="F524" s="4">
        <v>134.74</v>
      </c>
      <c r="G524" s="4">
        <v>174.07</v>
      </c>
      <c r="H524" s="4">
        <v>226.19</v>
      </c>
      <c r="I524" s="4">
        <v>150.36000000000001</v>
      </c>
      <c r="J524" s="22">
        <v>35.625</v>
      </c>
    </row>
    <row r="525" spans="1:10" ht="12.75" customHeight="1">
      <c r="A525" s="13">
        <v>36915</v>
      </c>
      <c r="B525" s="4">
        <v>126.4</v>
      </c>
      <c r="C525" s="4">
        <v>116.3</v>
      </c>
      <c r="D525" s="4">
        <v>169.26</v>
      </c>
      <c r="E525" s="4">
        <v>45.16</v>
      </c>
      <c r="F525" s="4">
        <v>135.19</v>
      </c>
      <c r="G525" s="4">
        <v>174.13</v>
      </c>
      <c r="H525" s="4">
        <v>226.13</v>
      </c>
      <c r="I525" s="4">
        <v>148.55000000000001</v>
      </c>
      <c r="J525" s="22">
        <v>35.75</v>
      </c>
    </row>
    <row r="526" spans="1:10" ht="12.75" customHeight="1">
      <c r="A526" s="13">
        <v>36916</v>
      </c>
      <c r="B526" s="4">
        <v>124.68</v>
      </c>
      <c r="C526" s="4">
        <v>116.49</v>
      </c>
      <c r="D526" s="4">
        <v>174.05</v>
      </c>
      <c r="E526" s="4">
        <v>44.45</v>
      </c>
      <c r="F526" s="4">
        <v>140.75</v>
      </c>
      <c r="G526" s="4">
        <v>173.18</v>
      </c>
      <c r="H526" s="4">
        <v>225.54</v>
      </c>
      <c r="I526" s="4">
        <v>147.29</v>
      </c>
      <c r="J526" s="22">
        <v>36.375</v>
      </c>
    </row>
    <row r="527" spans="1:10" ht="12.75" customHeight="1">
      <c r="A527" s="13">
        <v>36917</v>
      </c>
      <c r="B527" s="4">
        <v>124.21</v>
      </c>
      <c r="C527" s="4">
        <v>116.6</v>
      </c>
      <c r="D527" s="4">
        <v>172.88</v>
      </c>
      <c r="E527" s="4">
        <v>45.42</v>
      </c>
      <c r="F527" s="4">
        <v>139.74</v>
      </c>
      <c r="G527" s="4">
        <v>173.59</v>
      </c>
      <c r="H527" s="4">
        <v>225.35</v>
      </c>
      <c r="I527" s="4">
        <v>146.69</v>
      </c>
      <c r="J527" s="22">
        <v>37.188000000000002</v>
      </c>
    </row>
    <row r="528" spans="1:10" ht="12.75" customHeight="1">
      <c r="A528" s="13">
        <v>36920</v>
      </c>
      <c r="B528" s="4">
        <v>122.25</v>
      </c>
      <c r="C528" s="4">
        <v>117.71</v>
      </c>
      <c r="D528" s="4">
        <v>172.59</v>
      </c>
      <c r="E528" s="4">
        <v>45.66</v>
      </c>
      <c r="F528" s="4">
        <v>140.82</v>
      </c>
      <c r="G528" s="4">
        <v>176.28</v>
      </c>
      <c r="H528" s="4">
        <v>228.85</v>
      </c>
      <c r="I528" s="4">
        <v>151.82</v>
      </c>
      <c r="J528" s="22">
        <v>37.49</v>
      </c>
    </row>
    <row r="529" spans="1:10" ht="12.75" customHeight="1">
      <c r="A529" s="13">
        <v>36921</v>
      </c>
      <c r="B529" s="4">
        <v>118.11</v>
      </c>
      <c r="C529" s="4">
        <v>117.82</v>
      </c>
      <c r="D529" s="4">
        <v>170.33</v>
      </c>
      <c r="E529" s="4">
        <v>46</v>
      </c>
      <c r="F529" s="4">
        <v>142.07</v>
      </c>
      <c r="G529" s="4">
        <v>176.11</v>
      </c>
      <c r="H529" s="4">
        <v>229.16</v>
      </c>
      <c r="I529" s="4">
        <v>148.25</v>
      </c>
      <c r="J529" s="22">
        <v>37.69</v>
      </c>
    </row>
    <row r="530" spans="1:10" ht="12.75" customHeight="1">
      <c r="A530" s="13">
        <v>36922</v>
      </c>
      <c r="B530" s="4">
        <v>121.65</v>
      </c>
      <c r="C530" s="4">
        <v>116.94</v>
      </c>
      <c r="D530" s="4">
        <v>170.29</v>
      </c>
      <c r="E530" s="4">
        <v>46.49</v>
      </c>
      <c r="F530" s="4">
        <v>143.72</v>
      </c>
      <c r="G530" s="4">
        <v>172.32</v>
      </c>
      <c r="H530" s="4">
        <v>228.89</v>
      </c>
      <c r="I530" s="4">
        <v>148.97999999999999</v>
      </c>
      <c r="J530" s="22">
        <v>38.369999999999997</v>
      </c>
    </row>
    <row r="531" spans="1:10" ht="12.75" customHeight="1">
      <c r="A531" s="13">
        <v>36923</v>
      </c>
      <c r="B531" s="4">
        <v>141.61000000000001</v>
      </c>
      <c r="C531" s="4">
        <v>119.55</v>
      </c>
      <c r="D531" s="4">
        <v>169.55</v>
      </c>
      <c r="E531" s="4">
        <v>47.49</v>
      </c>
      <c r="F531" s="4">
        <v>144.44</v>
      </c>
      <c r="G531" s="4">
        <v>172.76</v>
      </c>
      <c r="H531" s="4">
        <v>229.79</v>
      </c>
      <c r="I531" s="4">
        <v>148.29</v>
      </c>
      <c r="J531" s="22">
        <v>38.25</v>
      </c>
    </row>
    <row r="532" spans="1:10" ht="12.75" customHeight="1">
      <c r="A532" s="13">
        <v>36924</v>
      </c>
      <c r="B532" s="4">
        <v>140.63</v>
      </c>
      <c r="C532" s="4">
        <v>119.04</v>
      </c>
      <c r="D532" s="4">
        <v>173.89</v>
      </c>
      <c r="E532" s="4">
        <v>48.02</v>
      </c>
      <c r="F532" s="4">
        <v>144.72</v>
      </c>
      <c r="G532" s="4">
        <v>172.56</v>
      </c>
      <c r="H532" s="4">
        <v>227.13</v>
      </c>
      <c r="I532" s="4">
        <v>142.88</v>
      </c>
      <c r="J532" s="22">
        <v>38.74</v>
      </c>
    </row>
    <row r="533" spans="1:10" ht="12.75" customHeight="1">
      <c r="A533" s="13">
        <v>36927</v>
      </c>
      <c r="B533" s="4">
        <v>140.96</v>
      </c>
      <c r="C533" s="4">
        <v>118.9</v>
      </c>
      <c r="D533" s="4">
        <v>176.34</v>
      </c>
      <c r="E533" s="4">
        <v>48.37</v>
      </c>
      <c r="F533" s="4">
        <v>147.26</v>
      </c>
      <c r="G533" s="4">
        <v>173.76</v>
      </c>
      <c r="H533" s="4">
        <v>227.11</v>
      </c>
      <c r="I533" s="4">
        <v>144.01</v>
      </c>
      <c r="J533" s="22">
        <v>36.86</v>
      </c>
    </row>
  </sheetData>
  <sheetCalcPr fullCalcOnLoad="1"/>
  <conditionalFormatting sqref="AH17:AP25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holeskyCalc">
                <anchor moveWithCells="1" sizeWithCells="1">
                  <from>
                    <xdr:col>32</xdr:col>
                    <xdr:colOff>76200</xdr:colOff>
                    <xdr:row>26</xdr:row>
                    <xdr:rowOff>66675</xdr:rowOff>
                  </from>
                  <to>
                    <xdr:col>33</xdr:col>
                    <xdr:colOff>352425</xdr:colOff>
                    <xdr:row>27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VAR</vt:lpstr>
      <vt:lpstr>CHOLINDEX</vt:lpstr>
      <vt:lpstr>CORREL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dc:description>- Oracle 8i ODBC QueryFix Applied</dc:description>
  <cp:lastModifiedBy>Jan Havlíček</cp:lastModifiedBy>
  <cp:lastPrinted>2001-02-07T21:20:13Z</cp:lastPrinted>
  <dcterms:created xsi:type="dcterms:W3CDTF">2001-01-19T19:52:55Z</dcterms:created>
  <dcterms:modified xsi:type="dcterms:W3CDTF">2023-09-13T16:14:43Z</dcterms:modified>
</cp:coreProperties>
</file>